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1616" yWindow="48" windowWidth="8280" windowHeight="5304"/>
  </bookViews>
  <sheets>
    <sheet name="Monthly" sheetId="14" r:id="rId1"/>
    <sheet name="rt+1 AR(1)" sheetId="20" r:id="rId2"/>
    <sheet name="Annual" sheetId="19" r:id="rId3"/>
    <sheet name="Annual Data" sheetId="23" r:id="rId4"/>
    <sheet name="Summury" sheetId="24" r:id="rId5"/>
  </sheets>
  <definedNames>
    <definedName name="_xlnm.Print_Titles" localSheetId="2">Annual!$A:$A,Annual!$1:$1</definedName>
    <definedName name="_xlnm.Print_Titles" localSheetId="0">Monthly!$A:$A,Monthly!$1:$1</definedName>
    <definedName name="solver_adj" localSheetId="1" hidden="1">'rt+1 AR(1)'!#REF!</definedName>
    <definedName name="solver_cvg" localSheetId="1" hidden="1">0.0001</definedName>
    <definedName name="solver_drv" localSheetId="1" hidden="1">1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1</definedName>
    <definedName name="solver_nod" localSheetId="1" hidden="1">2147483647</definedName>
    <definedName name="solver_num" localSheetId="1" hidden="1">0</definedName>
    <definedName name="solver_nwt" localSheetId="1" hidden="1">1</definedName>
    <definedName name="solver_opt" localSheetId="1" hidden="1">'rt+1 AR(1)'!#REF!</definedName>
    <definedName name="solver_pre" localSheetId="1" hidden="1">0.000001</definedName>
    <definedName name="solver_rbv" localSheetId="1" hidden="1">1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2</definedName>
    <definedName name="solver_val" localSheetId="1" hidden="1">0</definedName>
    <definedName name="solver_ver" localSheetId="1" hidden="1">3</definedName>
    <definedName name="SPWS_WBID">"C1B935D8-CC4A-11D4-BA66-00C04FB2705E"</definedName>
  </definedNames>
  <calcPr calcId="144525" concurrentCalc="0"/>
</workbook>
</file>

<file path=xl/calcChain.xml><?xml version="1.0" encoding="utf-8"?>
<calcChain xmlns="http://schemas.openxmlformats.org/spreadsheetml/2006/main">
  <c r="D5" i="24" l="1"/>
  <c r="C5" i="24"/>
  <c r="D4" i="24"/>
  <c r="C4" i="24"/>
  <c r="D2" i="24"/>
  <c r="V255" i="20"/>
  <c r="V256" i="20"/>
  <c r="V257" i="20"/>
  <c r="V258" i="20"/>
  <c r="V259" i="20"/>
  <c r="V260" i="20"/>
  <c r="V261" i="20"/>
  <c r="V262" i="20"/>
  <c r="V263" i="20"/>
  <c r="V264" i="20"/>
  <c r="V265" i="20"/>
  <c r="V266" i="20"/>
  <c r="V267" i="20"/>
  <c r="V268" i="20"/>
  <c r="V269" i="20"/>
  <c r="V270" i="20"/>
  <c r="V271" i="20"/>
  <c r="V272" i="20"/>
  <c r="V273" i="20"/>
  <c r="V274" i="20"/>
  <c r="V275" i="20"/>
  <c r="V276" i="20"/>
  <c r="V277" i="20"/>
  <c r="V278" i="20"/>
  <c r="V279" i="20"/>
  <c r="V280" i="20"/>
  <c r="V281" i="20"/>
  <c r="V282" i="20"/>
  <c r="V283" i="20"/>
  <c r="V284" i="20"/>
  <c r="V285" i="20"/>
  <c r="V286" i="20"/>
  <c r="V287" i="20"/>
  <c r="V288" i="20"/>
  <c r="V289" i="20"/>
  <c r="V290" i="20"/>
  <c r="V291" i="20"/>
  <c r="V292" i="20"/>
  <c r="V293" i="20"/>
  <c r="V294" i="20"/>
  <c r="V295" i="20"/>
  <c r="V296" i="20"/>
  <c r="V297" i="20"/>
  <c r="V298" i="20"/>
  <c r="V299" i="20"/>
  <c r="V300" i="20"/>
  <c r="V301" i="20"/>
  <c r="V302" i="20"/>
  <c r="V303" i="20"/>
  <c r="V304" i="20"/>
  <c r="V305" i="20"/>
  <c r="V306" i="20"/>
  <c r="V307" i="20"/>
  <c r="V308" i="20"/>
  <c r="V309" i="20"/>
  <c r="V310" i="20"/>
  <c r="V311" i="20"/>
  <c r="V312" i="20"/>
  <c r="V313" i="20"/>
  <c r="V314" i="20"/>
  <c r="V315" i="20"/>
  <c r="V316" i="20"/>
  <c r="V317" i="20"/>
  <c r="V318" i="20"/>
  <c r="V319" i="20"/>
  <c r="V320" i="20"/>
  <c r="V321" i="20"/>
  <c r="V322" i="20"/>
  <c r="V323" i="20"/>
  <c r="V324" i="20"/>
  <c r="V325" i="20"/>
  <c r="V326" i="20"/>
  <c r="V327" i="20"/>
  <c r="V328" i="20"/>
  <c r="V329" i="20"/>
  <c r="V330" i="20"/>
  <c r="V331" i="20"/>
  <c r="V332" i="20"/>
  <c r="V333" i="20"/>
  <c r="V334" i="20"/>
  <c r="V335" i="20"/>
  <c r="V336" i="20"/>
  <c r="V337" i="20"/>
  <c r="V338" i="20"/>
  <c r="V339" i="20"/>
  <c r="V340" i="20"/>
  <c r="V341" i="20"/>
  <c r="V342" i="20"/>
  <c r="V343" i="20"/>
  <c r="V344" i="20"/>
  <c r="V345" i="20"/>
  <c r="V346" i="20"/>
  <c r="V347" i="20"/>
  <c r="V348" i="20"/>
  <c r="V349" i="20"/>
  <c r="V350" i="20"/>
  <c r="V351" i="20"/>
  <c r="V352" i="20"/>
  <c r="V353" i="20"/>
  <c r="V354" i="20"/>
  <c r="V355" i="20"/>
  <c r="V356" i="20"/>
  <c r="V357" i="20"/>
  <c r="V358" i="20"/>
  <c r="V359" i="20"/>
  <c r="V360" i="20"/>
  <c r="V361" i="20"/>
  <c r="V362" i="20"/>
  <c r="V363" i="20"/>
  <c r="V364" i="20"/>
  <c r="V365" i="20"/>
  <c r="V366" i="20"/>
  <c r="V367" i="20"/>
  <c r="V368" i="20"/>
  <c r="V369" i="20"/>
  <c r="V370" i="20"/>
  <c r="V371" i="20"/>
  <c r="V372" i="20"/>
  <c r="V373" i="20"/>
  <c r="V374" i="20"/>
  <c r="V375" i="20"/>
  <c r="V376" i="20"/>
  <c r="V377" i="20"/>
  <c r="V378" i="20"/>
  <c r="V379" i="20"/>
  <c r="V380" i="20"/>
  <c r="V381" i="20"/>
  <c r="V382" i="20"/>
  <c r="V383" i="20"/>
  <c r="V384" i="20"/>
  <c r="V385" i="20"/>
  <c r="V386" i="20"/>
  <c r="V387" i="20"/>
  <c r="V388" i="20"/>
  <c r="V389" i="20"/>
  <c r="V390" i="20"/>
  <c r="V391" i="20"/>
  <c r="V392" i="20"/>
  <c r="V393" i="20"/>
  <c r="V394" i="20"/>
  <c r="V395" i="20"/>
  <c r="V396" i="20"/>
  <c r="V397" i="20"/>
  <c r="V398" i="20"/>
  <c r="V399" i="20"/>
  <c r="V400" i="20"/>
  <c r="V401" i="20"/>
  <c r="V402" i="20"/>
  <c r="V403" i="20"/>
  <c r="V404" i="20"/>
  <c r="V405" i="20"/>
  <c r="V406" i="20"/>
  <c r="V407" i="20"/>
  <c r="V408" i="20"/>
  <c r="V409" i="20"/>
  <c r="V410" i="20"/>
  <c r="V411" i="20"/>
  <c r="V412" i="20"/>
  <c r="V413" i="20"/>
  <c r="V414" i="20"/>
  <c r="V415" i="20"/>
  <c r="V416" i="20"/>
  <c r="V417" i="20"/>
  <c r="V418" i="20"/>
  <c r="V419" i="20"/>
  <c r="V420" i="20"/>
  <c r="V421" i="20"/>
  <c r="V422" i="20"/>
  <c r="V423" i="20"/>
  <c r="V424" i="20"/>
  <c r="V425" i="20"/>
  <c r="V426" i="20"/>
  <c r="V427" i="20"/>
  <c r="V428" i="20"/>
  <c r="V429" i="20"/>
  <c r="V430" i="20"/>
  <c r="V431" i="20"/>
  <c r="V432" i="20"/>
  <c r="V433" i="20"/>
  <c r="V434" i="20"/>
  <c r="V435" i="20"/>
  <c r="V436" i="20"/>
  <c r="V437" i="20"/>
  <c r="V438" i="20"/>
  <c r="V439" i="20"/>
  <c r="V440" i="20"/>
  <c r="V441" i="20"/>
  <c r="V442" i="20"/>
  <c r="V443" i="20"/>
  <c r="V444" i="20"/>
  <c r="V445" i="20"/>
  <c r="V446" i="20"/>
  <c r="V447" i="20"/>
  <c r="V448" i="20"/>
  <c r="V449" i="20"/>
  <c r="V450" i="20"/>
  <c r="V451" i="20"/>
  <c r="V452" i="20"/>
  <c r="V453" i="20"/>
  <c r="V454" i="20"/>
  <c r="V455" i="20"/>
  <c r="V456" i="20"/>
  <c r="V457" i="20"/>
  <c r="V458" i="20"/>
  <c r="V459" i="20"/>
  <c r="V460" i="20"/>
  <c r="V461" i="20"/>
  <c r="V462" i="20"/>
  <c r="V463" i="20"/>
  <c r="V464" i="20"/>
  <c r="V465" i="20"/>
  <c r="V466" i="20"/>
  <c r="V467" i="20"/>
  <c r="V468" i="20"/>
  <c r="V469" i="20"/>
  <c r="V470" i="20"/>
  <c r="V471" i="20"/>
  <c r="V472" i="20"/>
  <c r="V473" i="20"/>
  <c r="V474" i="20"/>
  <c r="V475" i="20"/>
  <c r="V476" i="20"/>
  <c r="V477" i="20"/>
  <c r="V478" i="20"/>
  <c r="V479" i="20"/>
  <c r="V480" i="20"/>
  <c r="V481" i="20"/>
  <c r="V482" i="20"/>
  <c r="V483" i="20"/>
  <c r="V484" i="20"/>
  <c r="V485" i="20"/>
  <c r="V486" i="20"/>
  <c r="V487" i="20"/>
  <c r="V488" i="20"/>
  <c r="V489" i="20"/>
  <c r="V490" i="20"/>
  <c r="V491" i="20"/>
  <c r="V492" i="20"/>
  <c r="V493" i="20"/>
  <c r="V494" i="20"/>
  <c r="V495" i="20"/>
  <c r="V496" i="20"/>
  <c r="V497" i="20"/>
  <c r="V498" i="20"/>
  <c r="V499" i="20"/>
  <c r="V500" i="20"/>
  <c r="V501" i="20"/>
  <c r="V502" i="20"/>
  <c r="V503" i="20"/>
  <c r="V504" i="20"/>
  <c r="V505" i="20"/>
  <c r="V506" i="20"/>
  <c r="V507" i="20"/>
  <c r="V508" i="20"/>
  <c r="V509" i="20"/>
  <c r="V510" i="20"/>
  <c r="V511" i="20"/>
  <c r="V512" i="20"/>
  <c r="V513" i="20"/>
  <c r="V514" i="20"/>
  <c r="V515" i="20"/>
  <c r="V516" i="20"/>
  <c r="V517" i="20"/>
  <c r="V518" i="20"/>
  <c r="V519" i="20"/>
  <c r="V520" i="20"/>
  <c r="V521" i="20"/>
  <c r="V522" i="20"/>
  <c r="V523" i="20"/>
  <c r="V524" i="20"/>
  <c r="V525" i="20"/>
  <c r="V526" i="20"/>
  <c r="V527" i="20"/>
  <c r="V528" i="20"/>
  <c r="V529" i="20"/>
  <c r="V530" i="20"/>
  <c r="V531" i="20"/>
  <c r="V532" i="20"/>
  <c r="V533" i="20"/>
  <c r="V534" i="20"/>
  <c r="V535" i="20"/>
  <c r="V536" i="20"/>
  <c r="V537" i="20"/>
  <c r="V538" i="20"/>
  <c r="V539" i="20"/>
  <c r="V540" i="20"/>
  <c r="V541" i="20"/>
  <c r="V542" i="20"/>
  <c r="V543" i="20"/>
  <c r="V544" i="20"/>
  <c r="V545" i="20"/>
  <c r="V546" i="20"/>
  <c r="V547" i="20"/>
  <c r="V548" i="20"/>
  <c r="V549" i="20"/>
  <c r="V550" i="20"/>
  <c r="V551" i="20"/>
  <c r="V552" i="20"/>
  <c r="V553" i="20"/>
  <c r="V554" i="20"/>
  <c r="V555" i="20"/>
  <c r="V556" i="20"/>
  <c r="V557" i="20"/>
  <c r="V558" i="20"/>
  <c r="V559" i="20"/>
  <c r="V560" i="20"/>
  <c r="V561" i="20"/>
  <c r="V562" i="20"/>
  <c r="V563" i="20"/>
  <c r="V564" i="20"/>
  <c r="V565" i="20"/>
  <c r="V566" i="20"/>
  <c r="V567" i="20"/>
  <c r="V568" i="20"/>
  <c r="V569" i="20"/>
  <c r="V570" i="20"/>
  <c r="V571" i="20"/>
  <c r="V572" i="20"/>
  <c r="V573" i="20"/>
  <c r="V574" i="20"/>
  <c r="V575" i="20"/>
  <c r="V576" i="20"/>
  <c r="V577" i="20"/>
  <c r="V578" i="20"/>
  <c r="V579" i="20"/>
  <c r="V580" i="20"/>
  <c r="V581" i="20"/>
  <c r="V582" i="20"/>
  <c r="V583" i="20"/>
  <c r="V584" i="20"/>
  <c r="V585" i="20"/>
  <c r="V586" i="20"/>
  <c r="V587" i="20"/>
  <c r="V588" i="20"/>
  <c r="V589" i="20"/>
  <c r="V590" i="20"/>
  <c r="V591" i="20"/>
  <c r="V592" i="20"/>
  <c r="V593" i="20"/>
  <c r="V594" i="20"/>
  <c r="V595" i="20"/>
  <c r="V596" i="20"/>
  <c r="V597" i="20"/>
  <c r="V598" i="20"/>
  <c r="V599" i="20"/>
  <c r="V600" i="20"/>
  <c r="V601" i="20"/>
  <c r="V602" i="20"/>
  <c r="V603" i="20"/>
  <c r="V604" i="20"/>
  <c r="V605" i="20"/>
  <c r="V606" i="20"/>
  <c r="V607" i="20"/>
  <c r="V608" i="20"/>
  <c r="V609" i="20"/>
  <c r="V610" i="20"/>
  <c r="V611" i="20"/>
  <c r="V612" i="20"/>
  <c r="V613" i="20"/>
  <c r="V614" i="20"/>
  <c r="V615" i="20"/>
  <c r="V616" i="20"/>
  <c r="V617" i="20"/>
  <c r="V618" i="20"/>
  <c r="V619" i="20"/>
  <c r="V620" i="20"/>
  <c r="V621" i="20"/>
  <c r="V622" i="20"/>
  <c r="V623" i="20"/>
  <c r="V624" i="20"/>
  <c r="V625" i="20"/>
  <c r="V626" i="20"/>
  <c r="V627" i="20"/>
  <c r="V628" i="20"/>
  <c r="V629" i="20"/>
  <c r="V630" i="20"/>
  <c r="V631" i="20"/>
  <c r="V632" i="20"/>
  <c r="V633" i="20"/>
  <c r="V634" i="20"/>
  <c r="V635" i="20"/>
  <c r="V636" i="20"/>
  <c r="V637" i="20"/>
  <c r="V638" i="20"/>
  <c r="V639" i="20"/>
  <c r="V640" i="20"/>
  <c r="V641" i="20"/>
  <c r="V642" i="20"/>
  <c r="V643" i="20"/>
  <c r="V644" i="20"/>
  <c r="V645" i="20"/>
  <c r="V646" i="20"/>
  <c r="V647" i="20"/>
  <c r="V648" i="20"/>
  <c r="V649" i="20"/>
  <c r="V650" i="20"/>
  <c r="V651" i="20"/>
  <c r="V652" i="20"/>
  <c r="V653" i="20"/>
  <c r="V654" i="20"/>
  <c r="V655" i="20"/>
  <c r="V656" i="20"/>
  <c r="V657" i="20"/>
  <c r="V658" i="20"/>
  <c r="V659" i="20"/>
  <c r="V660" i="20"/>
  <c r="V661" i="20"/>
  <c r="V662" i="20"/>
  <c r="V663" i="20"/>
  <c r="V664" i="20"/>
  <c r="V665" i="20"/>
  <c r="V666" i="20"/>
  <c r="V667" i="20"/>
  <c r="V668" i="20"/>
  <c r="V669" i="20"/>
  <c r="V670" i="20"/>
  <c r="V671" i="20"/>
  <c r="V672" i="20"/>
  <c r="V673" i="20"/>
  <c r="V674" i="20"/>
  <c r="V675" i="20"/>
  <c r="V676" i="20"/>
  <c r="V677" i="20"/>
  <c r="V678" i="20"/>
  <c r="V679" i="20"/>
  <c r="V680" i="20"/>
  <c r="V681" i="20"/>
  <c r="V682" i="20"/>
  <c r="V683" i="20"/>
  <c r="V684" i="20"/>
  <c r="V685" i="20"/>
  <c r="V686" i="20"/>
  <c r="V687" i="20"/>
  <c r="V688" i="20"/>
  <c r="V689" i="20"/>
  <c r="V690" i="20"/>
  <c r="V691" i="20"/>
  <c r="V692" i="20"/>
  <c r="V693" i="20"/>
  <c r="V694" i="20"/>
  <c r="V695" i="20"/>
  <c r="V696" i="20"/>
  <c r="V697" i="20"/>
  <c r="V698" i="20"/>
  <c r="V699" i="20"/>
  <c r="V700" i="20"/>
  <c r="V701" i="20"/>
  <c r="V702" i="20"/>
  <c r="V703" i="20"/>
  <c r="V704" i="20"/>
  <c r="V705" i="20"/>
  <c r="V706" i="20"/>
  <c r="V707" i="20"/>
  <c r="V708" i="20"/>
  <c r="V709" i="20"/>
  <c r="V710" i="20"/>
  <c r="V711" i="20"/>
  <c r="V712" i="20"/>
  <c r="V713" i="20"/>
  <c r="V714" i="20"/>
  <c r="V715" i="20"/>
  <c r="V716" i="20"/>
  <c r="V717" i="20"/>
  <c r="V718" i="20"/>
  <c r="V719" i="20"/>
  <c r="V720" i="20"/>
  <c r="V721" i="20"/>
  <c r="V722" i="20"/>
  <c r="V723" i="20"/>
  <c r="V724" i="20"/>
  <c r="V725" i="20"/>
  <c r="V726" i="20"/>
  <c r="V727" i="20"/>
  <c r="V728" i="20"/>
  <c r="V729" i="20"/>
  <c r="V730" i="20"/>
  <c r="V731" i="20"/>
  <c r="V732" i="20"/>
  <c r="V733" i="20"/>
  <c r="V734" i="20"/>
  <c r="V735" i="20"/>
  <c r="V736" i="20"/>
  <c r="V737" i="20"/>
  <c r="V738" i="20"/>
  <c r="V739" i="20"/>
  <c r="V740" i="20"/>
  <c r="V741" i="20"/>
  <c r="V742" i="20"/>
  <c r="V743" i="20"/>
  <c r="V744" i="20"/>
  <c r="V745" i="20"/>
  <c r="V746" i="20"/>
  <c r="V747" i="20"/>
  <c r="V748" i="20"/>
  <c r="V749" i="20"/>
  <c r="V750" i="20"/>
  <c r="V751" i="20"/>
  <c r="V752" i="20"/>
  <c r="V753" i="20"/>
  <c r="V754" i="20"/>
  <c r="V755" i="20"/>
  <c r="V756" i="20"/>
  <c r="V757" i="20"/>
  <c r="V758" i="20"/>
  <c r="V759" i="20"/>
  <c r="V760" i="20"/>
  <c r="V761" i="20"/>
  <c r="V762" i="20"/>
  <c r="V763" i="20"/>
  <c r="V764" i="20"/>
  <c r="V765" i="20"/>
  <c r="V766" i="20"/>
  <c r="V767" i="20"/>
  <c r="V768" i="20"/>
  <c r="V769" i="20"/>
  <c r="V770" i="20"/>
  <c r="V771" i="20"/>
  <c r="V772" i="20"/>
  <c r="V773" i="20"/>
  <c r="V774" i="20"/>
  <c r="V775" i="20"/>
  <c r="V776" i="20"/>
  <c r="V777" i="20"/>
  <c r="V778" i="20"/>
  <c r="V779" i="20"/>
  <c r="V780" i="20"/>
  <c r="V781" i="20"/>
  <c r="V782" i="20"/>
  <c r="V783" i="20"/>
  <c r="V784" i="20"/>
  <c r="V785" i="20"/>
  <c r="V786" i="20"/>
  <c r="V787" i="20"/>
  <c r="V788" i="20"/>
  <c r="V789" i="20"/>
  <c r="V790" i="20"/>
  <c r="V791" i="20"/>
  <c r="V792" i="20"/>
  <c r="V793" i="20"/>
  <c r="V794" i="20"/>
  <c r="V795" i="20"/>
  <c r="V796" i="20"/>
  <c r="V797" i="20"/>
  <c r="V798" i="20"/>
  <c r="V799" i="20"/>
  <c r="V800" i="20"/>
  <c r="V801" i="20"/>
  <c r="V802" i="20"/>
  <c r="V803" i="20"/>
  <c r="V804" i="20"/>
  <c r="V805" i="20"/>
  <c r="V806" i="20"/>
  <c r="V807" i="20"/>
  <c r="V808" i="20"/>
  <c r="V809" i="20"/>
  <c r="V810" i="20"/>
  <c r="V811" i="20"/>
  <c r="V812" i="20"/>
  <c r="V813" i="20"/>
  <c r="V814" i="20"/>
  <c r="V815" i="20"/>
  <c r="V816" i="20"/>
  <c r="V817" i="20"/>
  <c r="V818" i="20"/>
  <c r="V819" i="20"/>
  <c r="V820" i="20"/>
  <c r="V821" i="20"/>
  <c r="V822" i="20"/>
  <c r="V823" i="20"/>
  <c r="V824" i="20"/>
  <c r="V825" i="20"/>
  <c r="V826" i="20"/>
  <c r="V827" i="20"/>
  <c r="V828" i="20"/>
  <c r="V829" i="20"/>
  <c r="V830" i="20"/>
  <c r="V831" i="20"/>
  <c r="V832" i="20"/>
  <c r="V833" i="20"/>
  <c r="V834" i="20"/>
  <c r="V835" i="20"/>
  <c r="V836" i="20"/>
  <c r="V837" i="20"/>
  <c r="V838" i="20"/>
  <c r="V839" i="20"/>
  <c r="V840" i="20"/>
  <c r="V841" i="20"/>
  <c r="V842" i="20"/>
  <c r="V843" i="20"/>
  <c r="V844" i="20"/>
  <c r="V845" i="20"/>
  <c r="V846" i="20"/>
  <c r="V847" i="20"/>
  <c r="V848" i="20"/>
  <c r="V849" i="20"/>
  <c r="V850" i="20"/>
  <c r="V851" i="20"/>
  <c r="V852" i="20"/>
  <c r="V853" i="20"/>
  <c r="V854" i="20"/>
  <c r="V855" i="20"/>
  <c r="V856" i="20"/>
  <c r="V857" i="20"/>
  <c r="V858" i="20"/>
  <c r="V859" i="20"/>
  <c r="V860" i="20"/>
  <c r="V861" i="20"/>
  <c r="V862" i="20"/>
  <c r="V863" i="20"/>
  <c r="V864" i="20"/>
  <c r="V865" i="20"/>
  <c r="V866" i="20"/>
  <c r="V867" i="20"/>
  <c r="V868" i="20"/>
  <c r="V869" i="20"/>
  <c r="V870" i="20"/>
  <c r="V871" i="20"/>
  <c r="V872" i="20"/>
  <c r="V873" i="20"/>
  <c r="V874" i="20"/>
  <c r="V875" i="20"/>
  <c r="V876" i="20"/>
  <c r="V877" i="20"/>
  <c r="V878" i="20"/>
  <c r="V879" i="20"/>
  <c r="V880" i="20"/>
  <c r="V881" i="20"/>
  <c r="V882" i="20"/>
  <c r="V883" i="20"/>
  <c r="V884" i="20"/>
  <c r="V885" i="20"/>
  <c r="V886" i="20"/>
  <c r="V887" i="20"/>
  <c r="V888" i="20"/>
  <c r="V889" i="20"/>
  <c r="V890" i="20"/>
  <c r="V891" i="20"/>
  <c r="V892" i="20"/>
  <c r="V893" i="20"/>
  <c r="V894" i="20"/>
  <c r="V895" i="20"/>
  <c r="V896" i="20"/>
  <c r="V897" i="20"/>
  <c r="V898" i="20"/>
  <c r="V899" i="20"/>
  <c r="V900" i="20"/>
  <c r="V901" i="20"/>
  <c r="V902" i="20"/>
  <c r="V903" i="20"/>
  <c r="V904" i="20"/>
  <c r="V905" i="20"/>
  <c r="V906" i="20"/>
  <c r="V907" i="20"/>
  <c r="V908" i="20"/>
  <c r="V909" i="20"/>
  <c r="V910" i="20"/>
  <c r="V911" i="20"/>
  <c r="V912" i="20"/>
  <c r="V913" i="20"/>
  <c r="V914" i="20"/>
  <c r="V915" i="20"/>
  <c r="V916" i="20"/>
  <c r="V917" i="20"/>
  <c r="V918" i="20"/>
  <c r="V919" i="20"/>
  <c r="V920" i="20"/>
  <c r="V921" i="20"/>
  <c r="V922" i="20"/>
  <c r="V923" i="20"/>
  <c r="V924" i="20"/>
  <c r="V925" i="20"/>
  <c r="V926" i="20"/>
  <c r="V927" i="20"/>
  <c r="V928" i="20"/>
  <c r="V929" i="20"/>
  <c r="V930" i="20"/>
  <c r="V931" i="20"/>
  <c r="V932" i="20"/>
  <c r="V933" i="20"/>
  <c r="V934" i="20"/>
  <c r="V935" i="20"/>
  <c r="V936" i="20"/>
  <c r="V937" i="20"/>
  <c r="V938" i="20"/>
  <c r="V939" i="20"/>
  <c r="V940" i="20"/>
  <c r="V941" i="20"/>
  <c r="V942" i="20"/>
  <c r="V943" i="20"/>
  <c r="V944" i="20"/>
  <c r="V945" i="20"/>
  <c r="V946" i="20"/>
  <c r="V947" i="20"/>
  <c r="V948" i="20"/>
  <c r="V949" i="20"/>
  <c r="V950" i="20"/>
  <c r="V951" i="20"/>
  <c r="V952" i="20"/>
  <c r="V953" i="20"/>
  <c r="V954" i="20"/>
  <c r="V955" i="20"/>
  <c r="V956" i="20"/>
  <c r="V957" i="20"/>
  <c r="V958" i="20"/>
  <c r="V959" i="20"/>
  <c r="V960" i="20"/>
  <c r="V961" i="20"/>
  <c r="V962" i="20"/>
  <c r="V963" i="20"/>
  <c r="V964" i="20"/>
  <c r="V965" i="20"/>
  <c r="V966" i="20"/>
  <c r="V967" i="20"/>
  <c r="V968" i="20"/>
  <c r="V969" i="20"/>
  <c r="V970" i="20"/>
  <c r="V971" i="20"/>
  <c r="V972" i="20"/>
  <c r="V973" i="20"/>
  <c r="V974" i="20"/>
  <c r="V975" i="20"/>
  <c r="V976" i="20"/>
  <c r="V977" i="20"/>
  <c r="V978" i="20"/>
  <c r="V979" i="20"/>
  <c r="V980" i="20"/>
  <c r="V981" i="20"/>
  <c r="V982" i="20"/>
  <c r="V983" i="20"/>
  <c r="V984" i="20"/>
  <c r="V985" i="20"/>
  <c r="V986" i="20"/>
  <c r="V987" i="20"/>
  <c r="V988" i="20"/>
  <c r="V989" i="20"/>
  <c r="V990" i="20"/>
  <c r="V991" i="20"/>
  <c r="V992" i="20"/>
  <c r="V993" i="20"/>
  <c r="V994" i="20"/>
  <c r="V995" i="20"/>
  <c r="V996" i="20"/>
  <c r="V997" i="20"/>
  <c r="V998" i="20"/>
  <c r="V999" i="20"/>
  <c r="V1000" i="20"/>
  <c r="V1001" i="20"/>
  <c r="V1002" i="20"/>
  <c r="V1003" i="20"/>
  <c r="V1004" i="20"/>
  <c r="V1005" i="20"/>
  <c r="V1006" i="20"/>
  <c r="V1007" i="20"/>
  <c r="V1008" i="20"/>
  <c r="V1009" i="20"/>
  <c r="V1010" i="20"/>
  <c r="V1011" i="20"/>
  <c r="V1012" i="20"/>
  <c r="V1013" i="20"/>
  <c r="V1014" i="20"/>
  <c r="V1015" i="20"/>
  <c r="V1016" i="20"/>
  <c r="V1017" i="20"/>
  <c r="V1018" i="20"/>
  <c r="V1019" i="20"/>
  <c r="V1020" i="20"/>
  <c r="V1021" i="20"/>
  <c r="V1022" i="20"/>
  <c r="V1023" i="20"/>
  <c r="V1024" i="20"/>
  <c r="V1025" i="20"/>
  <c r="V1026" i="20"/>
  <c r="V1027" i="20"/>
  <c r="V1028" i="20"/>
  <c r="V1029" i="20"/>
  <c r="V1030" i="20"/>
  <c r="V1031" i="20"/>
  <c r="V1032" i="20"/>
  <c r="V1033" i="20"/>
  <c r="V1034" i="20"/>
  <c r="V1035" i="20"/>
  <c r="V1036" i="20"/>
  <c r="V1037" i="20"/>
  <c r="V1038" i="20"/>
  <c r="V1039" i="20"/>
  <c r="V1040" i="20"/>
  <c r="V1041" i="20"/>
  <c r="V1042" i="20"/>
  <c r="V1043" i="20"/>
  <c r="V1044" i="20"/>
  <c r="V254" i="20"/>
  <c r="U254" i="20"/>
  <c r="T254" i="20"/>
  <c r="S254" i="20"/>
  <c r="C2" i="24"/>
  <c r="M254" i="20"/>
  <c r="N255" i="20"/>
  <c r="N256" i="20"/>
  <c r="N257" i="20"/>
  <c r="N258" i="20"/>
  <c r="N259" i="20"/>
  <c r="N260" i="20"/>
  <c r="N261" i="20"/>
  <c r="N262" i="20"/>
  <c r="N263" i="20"/>
  <c r="N264" i="20"/>
  <c r="N265" i="20"/>
  <c r="N266" i="20"/>
  <c r="N267" i="20"/>
  <c r="N268" i="20"/>
  <c r="N269" i="20"/>
  <c r="N270" i="20"/>
  <c r="N271" i="20"/>
  <c r="N272" i="20"/>
  <c r="N273" i="20"/>
  <c r="N274" i="20"/>
  <c r="N275" i="20"/>
  <c r="N276" i="20"/>
  <c r="N277" i="20"/>
  <c r="N278" i="20"/>
  <c r="N279" i="20"/>
  <c r="N280" i="20"/>
  <c r="N281" i="20"/>
  <c r="N282" i="20"/>
  <c r="N283" i="20"/>
  <c r="N284" i="20"/>
  <c r="N285" i="20"/>
  <c r="N286" i="20"/>
  <c r="N287" i="20"/>
  <c r="N288" i="20"/>
  <c r="N289" i="20"/>
  <c r="N290" i="20"/>
  <c r="N291" i="20"/>
  <c r="N292" i="20"/>
  <c r="N293" i="20"/>
  <c r="N294" i="20"/>
  <c r="N295" i="20"/>
  <c r="N296" i="20"/>
  <c r="N297" i="20"/>
  <c r="N298" i="20"/>
  <c r="N299" i="20"/>
  <c r="N300" i="20"/>
  <c r="N301" i="20"/>
  <c r="N302" i="20"/>
  <c r="N303" i="20"/>
  <c r="N304" i="20"/>
  <c r="N305" i="20"/>
  <c r="N306" i="20"/>
  <c r="N307" i="20"/>
  <c r="N308" i="20"/>
  <c r="N309" i="20"/>
  <c r="N310" i="20"/>
  <c r="N311" i="20"/>
  <c r="N312" i="20"/>
  <c r="N313" i="20"/>
  <c r="N314" i="20"/>
  <c r="N315" i="20"/>
  <c r="N316" i="20"/>
  <c r="N317" i="20"/>
  <c r="N318" i="20"/>
  <c r="N319" i="20"/>
  <c r="N320" i="20"/>
  <c r="N321" i="20"/>
  <c r="N322" i="20"/>
  <c r="N323" i="20"/>
  <c r="N324" i="20"/>
  <c r="N325" i="20"/>
  <c r="N326" i="20"/>
  <c r="N327" i="20"/>
  <c r="N328" i="20"/>
  <c r="N329" i="20"/>
  <c r="N330" i="20"/>
  <c r="N331" i="20"/>
  <c r="N332" i="20"/>
  <c r="N333" i="20"/>
  <c r="N334" i="20"/>
  <c r="N335" i="20"/>
  <c r="N336" i="20"/>
  <c r="N337" i="20"/>
  <c r="N338" i="20"/>
  <c r="N339" i="20"/>
  <c r="N340" i="20"/>
  <c r="N341" i="20"/>
  <c r="N342" i="20"/>
  <c r="N343" i="20"/>
  <c r="N344" i="20"/>
  <c r="N345" i="20"/>
  <c r="N346" i="20"/>
  <c r="N347" i="20"/>
  <c r="N348" i="20"/>
  <c r="N349" i="20"/>
  <c r="N350" i="20"/>
  <c r="N351" i="20"/>
  <c r="N352" i="20"/>
  <c r="N353" i="20"/>
  <c r="N354" i="20"/>
  <c r="N355" i="20"/>
  <c r="N356" i="20"/>
  <c r="N357" i="20"/>
  <c r="N358" i="20"/>
  <c r="N359" i="20"/>
  <c r="N360" i="20"/>
  <c r="N361" i="20"/>
  <c r="N362" i="20"/>
  <c r="N363" i="20"/>
  <c r="N364" i="20"/>
  <c r="N365" i="20"/>
  <c r="N366" i="20"/>
  <c r="N367" i="20"/>
  <c r="N368" i="20"/>
  <c r="N369" i="20"/>
  <c r="N370" i="20"/>
  <c r="N371" i="20"/>
  <c r="N372" i="20"/>
  <c r="N373" i="20"/>
  <c r="N374" i="20"/>
  <c r="N375" i="20"/>
  <c r="N376" i="20"/>
  <c r="N377" i="20"/>
  <c r="N378" i="20"/>
  <c r="N379" i="20"/>
  <c r="N380" i="20"/>
  <c r="N381" i="20"/>
  <c r="N382" i="20"/>
  <c r="N383" i="20"/>
  <c r="N384" i="20"/>
  <c r="N385" i="20"/>
  <c r="N386" i="20"/>
  <c r="N387" i="20"/>
  <c r="N388" i="20"/>
  <c r="N389" i="20"/>
  <c r="N390" i="20"/>
  <c r="N391" i="20"/>
  <c r="N392" i="20"/>
  <c r="N393" i="20"/>
  <c r="N394" i="20"/>
  <c r="N395" i="20"/>
  <c r="N396" i="20"/>
  <c r="N397" i="20"/>
  <c r="N398" i="20"/>
  <c r="N399" i="20"/>
  <c r="N400" i="20"/>
  <c r="N401" i="20"/>
  <c r="N402" i="20"/>
  <c r="N403" i="20"/>
  <c r="N404" i="20"/>
  <c r="N405" i="20"/>
  <c r="N406" i="20"/>
  <c r="N407" i="20"/>
  <c r="N408" i="20"/>
  <c r="N409" i="20"/>
  <c r="N410" i="20"/>
  <c r="N411" i="20"/>
  <c r="N412" i="20"/>
  <c r="N413" i="20"/>
  <c r="N414" i="20"/>
  <c r="N415" i="20"/>
  <c r="N416" i="20"/>
  <c r="N417" i="20"/>
  <c r="N418" i="20"/>
  <c r="N419" i="20"/>
  <c r="N420" i="20"/>
  <c r="N421" i="20"/>
  <c r="N422" i="20"/>
  <c r="N423" i="20"/>
  <c r="N424" i="20"/>
  <c r="N425" i="20"/>
  <c r="N426" i="20"/>
  <c r="N427" i="20"/>
  <c r="N428" i="20"/>
  <c r="N429" i="20"/>
  <c r="N430" i="20"/>
  <c r="N431" i="20"/>
  <c r="N432" i="20"/>
  <c r="N433" i="20"/>
  <c r="N434" i="20"/>
  <c r="N435" i="20"/>
  <c r="N436" i="20"/>
  <c r="N437" i="20"/>
  <c r="N438" i="20"/>
  <c r="N439" i="20"/>
  <c r="N440" i="20"/>
  <c r="N441" i="20"/>
  <c r="N442" i="20"/>
  <c r="N443" i="20"/>
  <c r="N444" i="20"/>
  <c r="N445" i="20"/>
  <c r="N446" i="20"/>
  <c r="N447" i="20"/>
  <c r="N448" i="20"/>
  <c r="N449" i="20"/>
  <c r="N450" i="20"/>
  <c r="N451" i="20"/>
  <c r="N452" i="20"/>
  <c r="N453" i="20"/>
  <c r="N454" i="20"/>
  <c r="N455" i="20"/>
  <c r="N456" i="20"/>
  <c r="N457" i="20"/>
  <c r="N458" i="20"/>
  <c r="N459" i="20"/>
  <c r="N460" i="20"/>
  <c r="N461" i="20"/>
  <c r="N462" i="20"/>
  <c r="N463" i="20"/>
  <c r="N464" i="20"/>
  <c r="N465" i="20"/>
  <c r="N466" i="20"/>
  <c r="N467" i="20"/>
  <c r="N468" i="20"/>
  <c r="N469" i="20"/>
  <c r="N470" i="20"/>
  <c r="N471" i="20"/>
  <c r="N472" i="20"/>
  <c r="N473" i="20"/>
  <c r="N474" i="20"/>
  <c r="N475" i="20"/>
  <c r="N476" i="20"/>
  <c r="N477" i="20"/>
  <c r="N478" i="20"/>
  <c r="N479" i="20"/>
  <c r="N480" i="20"/>
  <c r="N481" i="20"/>
  <c r="N482" i="20"/>
  <c r="N483" i="20"/>
  <c r="N484" i="20"/>
  <c r="N485" i="20"/>
  <c r="N486" i="20"/>
  <c r="N487" i="20"/>
  <c r="N488" i="20"/>
  <c r="N489" i="20"/>
  <c r="N490" i="20"/>
  <c r="N491" i="20"/>
  <c r="N492" i="20"/>
  <c r="N493" i="20"/>
  <c r="N494" i="20"/>
  <c r="N495" i="20"/>
  <c r="N496" i="20"/>
  <c r="N497" i="20"/>
  <c r="N498" i="20"/>
  <c r="N499" i="20"/>
  <c r="N500" i="20"/>
  <c r="N501" i="20"/>
  <c r="N502" i="20"/>
  <c r="N503" i="20"/>
  <c r="N504" i="20"/>
  <c r="N505" i="20"/>
  <c r="N506" i="20"/>
  <c r="N507" i="20"/>
  <c r="N508" i="20"/>
  <c r="N509" i="20"/>
  <c r="N510" i="20"/>
  <c r="N511" i="20"/>
  <c r="N512" i="20"/>
  <c r="N513" i="20"/>
  <c r="N514" i="20"/>
  <c r="N515" i="20"/>
  <c r="N516" i="20"/>
  <c r="N517" i="20"/>
  <c r="N518" i="20"/>
  <c r="N519" i="20"/>
  <c r="N520" i="20"/>
  <c r="N521" i="20"/>
  <c r="N522" i="20"/>
  <c r="N523" i="20"/>
  <c r="N524" i="20"/>
  <c r="N525" i="20"/>
  <c r="N526" i="20"/>
  <c r="N527" i="20"/>
  <c r="N528" i="20"/>
  <c r="N529" i="20"/>
  <c r="N530" i="20"/>
  <c r="N531" i="20"/>
  <c r="N532" i="20"/>
  <c r="N533" i="20"/>
  <c r="N534" i="20"/>
  <c r="N535" i="20"/>
  <c r="N536" i="20"/>
  <c r="N537" i="20"/>
  <c r="N538" i="20"/>
  <c r="N539" i="20"/>
  <c r="N540" i="20"/>
  <c r="N541" i="20"/>
  <c r="N542" i="20"/>
  <c r="N543" i="20"/>
  <c r="N544" i="20"/>
  <c r="N545" i="20"/>
  <c r="N546" i="20"/>
  <c r="N547" i="20"/>
  <c r="N548" i="20"/>
  <c r="N549" i="20"/>
  <c r="N550" i="20"/>
  <c r="N551" i="20"/>
  <c r="N552" i="20"/>
  <c r="N553" i="20"/>
  <c r="N554" i="20"/>
  <c r="N555" i="20"/>
  <c r="N556" i="20"/>
  <c r="N557" i="20"/>
  <c r="N558" i="20"/>
  <c r="N559" i="20"/>
  <c r="N560" i="20"/>
  <c r="N561" i="20"/>
  <c r="N562" i="20"/>
  <c r="N563" i="20"/>
  <c r="N564" i="20"/>
  <c r="N565" i="20"/>
  <c r="N566" i="20"/>
  <c r="N567" i="20"/>
  <c r="N568" i="20"/>
  <c r="N569" i="20"/>
  <c r="N570" i="20"/>
  <c r="N571" i="20"/>
  <c r="N572" i="20"/>
  <c r="N573" i="20"/>
  <c r="N574" i="20"/>
  <c r="N575" i="20"/>
  <c r="N576" i="20"/>
  <c r="N577" i="20"/>
  <c r="N578" i="20"/>
  <c r="N579" i="20"/>
  <c r="N580" i="20"/>
  <c r="N581" i="20"/>
  <c r="N582" i="20"/>
  <c r="N583" i="20"/>
  <c r="N584" i="20"/>
  <c r="N585" i="20"/>
  <c r="N586" i="20"/>
  <c r="N587" i="20"/>
  <c r="N588" i="20"/>
  <c r="N589" i="20"/>
  <c r="N590" i="20"/>
  <c r="N591" i="20"/>
  <c r="N592" i="20"/>
  <c r="N593" i="20"/>
  <c r="N594" i="20"/>
  <c r="N595" i="20"/>
  <c r="N596" i="20"/>
  <c r="N597" i="20"/>
  <c r="N598" i="20"/>
  <c r="N599" i="20"/>
  <c r="N600" i="20"/>
  <c r="N601" i="20"/>
  <c r="N602" i="20"/>
  <c r="N603" i="20"/>
  <c r="N604" i="20"/>
  <c r="N605" i="20"/>
  <c r="N606" i="20"/>
  <c r="N607" i="20"/>
  <c r="N608" i="20"/>
  <c r="N609" i="20"/>
  <c r="N610" i="20"/>
  <c r="N611" i="20"/>
  <c r="N612" i="20"/>
  <c r="N613" i="20"/>
  <c r="N614" i="20"/>
  <c r="N615" i="20"/>
  <c r="N616" i="20"/>
  <c r="N617" i="20"/>
  <c r="N618" i="20"/>
  <c r="N619" i="20"/>
  <c r="N620" i="20"/>
  <c r="N621" i="20"/>
  <c r="N622" i="20"/>
  <c r="N623" i="20"/>
  <c r="N624" i="20"/>
  <c r="N625" i="20"/>
  <c r="N626" i="20"/>
  <c r="N627" i="20"/>
  <c r="N628" i="20"/>
  <c r="N629" i="20"/>
  <c r="N630" i="20"/>
  <c r="N631" i="20"/>
  <c r="N632" i="20"/>
  <c r="N633" i="20"/>
  <c r="N634" i="20"/>
  <c r="N635" i="20"/>
  <c r="N636" i="20"/>
  <c r="N637" i="20"/>
  <c r="N638" i="20"/>
  <c r="N639" i="20"/>
  <c r="N640" i="20"/>
  <c r="N641" i="20"/>
  <c r="N642" i="20"/>
  <c r="N643" i="20"/>
  <c r="N644" i="20"/>
  <c r="N645" i="20"/>
  <c r="N646" i="20"/>
  <c r="N647" i="20"/>
  <c r="N648" i="20"/>
  <c r="N649" i="20"/>
  <c r="N650" i="20"/>
  <c r="N651" i="20"/>
  <c r="N652" i="20"/>
  <c r="N653" i="20"/>
  <c r="N654" i="20"/>
  <c r="N655" i="20"/>
  <c r="N656" i="20"/>
  <c r="N657" i="20"/>
  <c r="N658" i="20"/>
  <c r="N659" i="20"/>
  <c r="N660" i="20"/>
  <c r="N661" i="20"/>
  <c r="N662" i="20"/>
  <c r="N663" i="20"/>
  <c r="N664" i="20"/>
  <c r="N665" i="20"/>
  <c r="N666" i="20"/>
  <c r="N667" i="20"/>
  <c r="N668" i="20"/>
  <c r="N669" i="20"/>
  <c r="N670" i="20"/>
  <c r="N671" i="20"/>
  <c r="N672" i="20"/>
  <c r="N673" i="20"/>
  <c r="N674" i="20"/>
  <c r="N675" i="20"/>
  <c r="N676" i="20"/>
  <c r="N677" i="20"/>
  <c r="N678" i="20"/>
  <c r="N679" i="20"/>
  <c r="N680" i="20"/>
  <c r="N681" i="20"/>
  <c r="N682" i="20"/>
  <c r="N683" i="20"/>
  <c r="N684" i="20"/>
  <c r="N685" i="20"/>
  <c r="N686" i="20"/>
  <c r="N687" i="20"/>
  <c r="N688" i="20"/>
  <c r="N689" i="20"/>
  <c r="N690" i="20"/>
  <c r="N691" i="20"/>
  <c r="N692" i="20"/>
  <c r="N693" i="20"/>
  <c r="N694" i="20"/>
  <c r="N695" i="20"/>
  <c r="N696" i="20"/>
  <c r="N697" i="20"/>
  <c r="N698" i="20"/>
  <c r="N699" i="20"/>
  <c r="N700" i="20"/>
  <c r="N701" i="20"/>
  <c r="N702" i="20"/>
  <c r="N703" i="20"/>
  <c r="N704" i="20"/>
  <c r="N705" i="20"/>
  <c r="N706" i="20"/>
  <c r="N707" i="20"/>
  <c r="N708" i="20"/>
  <c r="N709" i="20"/>
  <c r="N710" i="20"/>
  <c r="N711" i="20"/>
  <c r="N712" i="20"/>
  <c r="N713" i="20"/>
  <c r="N714" i="20"/>
  <c r="N715" i="20"/>
  <c r="N716" i="20"/>
  <c r="N717" i="20"/>
  <c r="N718" i="20"/>
  <c r="N719" i="20"/>
  <c r="N720" i="20"/>
  <c r="N721" i="20"/>
  <c r="N722" i="20"/>
  <c r="N723" i="20"/>
  <c r="N724" i="20"/>
  <c r="N725" i="20"/>
  <c r="N726" i="20"/>
  <c r="N727" i="20"/>
  <c r="N728" i="20"/>
  <c r="N729" i="20"/>
  <c r="N730" i="20"/>
  <c r="N731" i="20"/>
  <c r="N732" i="20"/>
  <c r="N733" i="20"/>
  <c r="N734" i="20"/>
  <c r="N735" i="20"/>
  <c r="N736" i="20"/>
  <c r="N737" i="20"/>
  <c r="N738" i="20"/>
  <c r="N739" i="20"/>
  <c r="N740" i="20"/>
  <c r="N741" i="20"/>
  <c r="N742" i="20"/>
  <c r="N743" i="20"/>
  <c r="N744" i="20"/>
  <c r="N745" i="20"/>
  <c r="N746" i="20"/>
  <c r="N747" i="20"/>
  <c r="N748" i="20"/>
  <c r="N749" i="20"/>
  <c r="N750" i="20"/>
  <c r="N751" i="20"/>
  <c r="N752" i="20"/>
  <c r="N753" i="20"/>
  <c r="N754" i="20"/>
  <c r="N755" i="20"/>
  <c r="N756" i="20"/>
  <c r="N757" i="20"/>
  <c r="N758" i="20"/>
  <c r="N759" i="20"/>
  <c r="N760" i="20"/>
  <c r="N761" i="20"/>
  <c r="N762" i="20"/>
  <c r="N763" i="20"/>
  <c r="N764" i="20"/>
  <c r="N765" i="20"/>
  <c r="N766" i="20"/>
  <c r="N767" i="20"/>
  <c r="N768" i="20"/>
  <c r="N769" i="20"/>
  <c r="N770" i="20"/>
  <c r="N771" i="20"/>
  <c r="N772" i="20"/>
  <c r="N773" i="20"/>
  <c r="N774" i="20"/>
  <c r="N775" i="20"/>
  <c r="N776" i="20"/>
  <c r="N777" i="20"/>
  <c r="N778" i="20"/>
  <c r="N779" i="20"/>
  <c r="N780" i="20"/>
  <c r="N781" i="20"/>
  <c r="N782" i="20"/>
  <c r="N783" i="20"/>
  <c r="N784" i="20"/>
  <c r="N785" i="20"/>
  <c r="N786" i="20"/>
  <c r="N787" i="20"/>
  <c r="N788" i="20"/>
  <c r="N789" i="20"/>
  <c r="N790" i="20"/>
  <c r="N791" i="20"/>
  <c r="N792" i="20"/>
  <c r="N793" i="20"/>
  <c r="N794" i="20"/>
  <c r="N795" i="20"/>
  <c r="N796" i="20"/>
  <c r="N797" i="20"/>
  <c r="N798" i="20"/>
  <c r="N799" i="20"/>
  <c r="N800" i="20"/>
  <c r="N801" i="20"/>
  <c r="N802" i="20"/>
  <c r="N803" i="20"/>
  <c r="N804" i="20"/>
  <c r="N805" i="20"/>
  <c r="N806" i="20"/>
  <c r="N807" i="20"/>
  <c r="N808" i="20"/>
  <c r="N809" i="20"/>
  <c r="N810" i="20"/>
  <c r="N811" i="20"/>
  <c r="N812" i="20"/>
  <c r="N813" i="20"/>
  <c r="N814" i="20"/>
  <c r="N815" i="20"/>
  <c r="N816" i="20"/>
  <c r="N817" i="20"/>
  <c r="N818" i="20"/>
  <c r="N819" i="20"/>
  <c r="N820" i="20"/>
  <c r="N821" i="20"/>
  <c r="N822" i="20"/>
  <c r="N823" i="20"/>
  <c r="N824" i="20"/>
  <c r="N825" i="20"/>
  <c r="N826" i="20"/>
  <c r="N827" i="20"/>
  <c r="N828" i="20"/>
  <c r="N829" i="20"/>
  <c r="N830" i="20"/>
  <c r="N831" i="20"/>
  <c r="N832" i="20"/>
  <c r="N833" i="20"/>
  <c r="N834" i="20"/>
  <c r="N835" i="20"/>
  <c r="N836" i="20"/>
  <c r="N837" i="20"/>
  <c r="N838" i="20"/>
  <c r="N839" i="20"/>
  <c r="N840" i="20"/>
  <c r="N841" i="20"/>
  <c r="N842" i="20"/>
  <c r="N843" i="20"/>
  <c r="N844" i="20"/>
  <c r="N845" i="20"/>
  <c r="N846" i="20"/>
  <c r="N847" i="20"/>
  <c r="N848" i="20"/>
  <c r="N849" i="20"/>
  <c r="N850" i="20"/>
  <c r="N851" i="20"/>
  <c r="N852" i="20"/>
  <c r="N853" i="20"/>
  <c r="N854" i="20"/>
  <c r="N855" i="20"/>
  <c r="N856" i="20"/>
  <c r="N857" i="20"/>
  <c r="N858" i="20"/>
  <c r="N859" i="20"/>
  <c r="N860" i="20"/>
  <c r="N861" i="20"/>
  <c r="N862" i="20"/>
  <c r="N863" i="20"/>
  <c r="N864" i="20"/>
  <c r="N865" i="20"/>
  <c r="N866" i="20"/>
  <c r="N867" i="20"/>
  <c r="N868" i="20"/>
  <c r="N869" i="20"/>
  <c r="N870" i="20"/>
  <c r="N871" i="20"/>
  <c r="N872" i="20"/>
  <c r="N873" i="20"/>
  <c r="N874" i="20"/>
  <c r="N875" i="20"/>
  <c r="N876" i="20"/>
  <c r="N877" i="20"/>
  <c r="N878" i="20"/>
  <c r="N879" i="20"/>
  <c r="N880" i="20"/>
  <c r="N881" i="20"/>
  <c r="N882" i="20"/>
  <c r="N883" i="20"/>
  <c r="N884" i="20"/>
  <c r="N885" i="20"/>
  <c r="N886" i="20"/>
  <c r="N887" i="20"/>
  <c r="N888" i="20"/>
  <c r="N889" i="20"/>
  <c r="N890" i="20"/>
  <c r="N891" i="20"/>
  <c r="N892" i="20"/>
  <c r="N893" i="20"/>
  <c r="N894" i="20"/>
  <c r="N895" i="20"/>
  <c r="N896" i="20"/>
  <c r="N897" i="20"/>
  <c r="N898" i="20"/>
  <c r="N899" i="20"/>
  <c r="N900" i="20"/>
  <c r="N901" i="20"/>
  <c r="N902" i="20"/>
  <c r="N903" i="20"/>
  <c r="N904" i="20"/>
  <c r="N905" i="20"/>
  <c r="N906" i="20"/>
  <c r="N907" i="20"/>
  <c r="N908" i="20"/>
  <c r="N909" i="20"/>
  <c r="N910" i="20"/>
  <c r="N911" i="20"/>
  <c r="N912" i="20"/>
  <c r="N913" i="20"/>
  <c r="N914" i="20"/>
  <c r="N915" i="20"/>
  <c r="N916" i="20"/>
  <c r="N917" i="20"/>
  <c r="N918" i="20"/>
  <c r="N919" i="20"/>
  <c r="N920" i="20"/>
  <c r="N921" i="20"/>
  <c r="N922" i="20"/>
  <c r="N923" i="20"/>
  <c r="N924" i="20"/>
  <c r="N925" i="20"/>
  <c r="N926" i="20"/>
  <c r="N927" i="20"/>
  <c r="N928" i="20"/>
  <c r="N929" i="20"/>
  <c r="N930" i="20"/>
  <c r="N931" i="20"/>
  <c r="N932" i="20"/>
  <c r="N933" i="20"/>
  <c r="N934" i="20"/>
  <c r="N935" i="20"/>
  <c r="N936" i="20"/>
  <c r="N937" i="20"/>
  <c r="N938" i="20"/>
  <c r="N939" i="20"/>
  <c r="N940" i="20"/>
  <c r="N941" i="20"/>
  <c r="N942" i="20"/>
  <c r="N943" i="20"/>
  <c r="N944" i="20"/>
  <c r="N945" i="20"/>
  <c r="N946" i="20"/>
  <c r="N947" i="20"/>
  <c r="N948" i="20"/>
  <c r="N949" i="20"/>
  <c r="N950" i="20"/>
  <c r="N951" i="20"/>
  <c r="N952" i="20"/>
  <c r="N953" i="20"/>
  <c r="N954" i="20"/>
  <c r="N955" i="20"/>
  <c r="N956" i="20"/>
  <c r="N957" i="20"/>
  <c r="N958" i="20"/>
  <c r="N959" i="20"/>
  <c r="N960" i="20"/>
  <c r="N961" i="20"/>
  <c r="N962" i="20"/>
  <c r="N963" i="20"/>
  <c r="N964" i="20"/>
  <c r="N965" i="20"/>
  <c r="N966" i="20"/>
  <c r="N967" i="20"/>
  <c r="N968" i="20"/>
  <c r="N969" i="20"/>
  <c r="N970" i="20"/>
  <c r="N971" i="20"/>
  <c r="N972" i="20"/>
  <c r="N973" i="20"/>
  <c r="N974" i="20"/>
  <c r="N975" i="20"/>
  <c r="N976" i="20"/>
  <c r="N977" i="20"/>
  <c r="N978" i="20"/>
  <c r="N979" i="20"/>
  <c r="N980" i="20"/>
  <c r="N981" i="20"/>
  <c r="N982" i="20"/>
  <c r="N983" i="20"/>
  <c r="N984" i="20"/>
  <c r="N985" i="20"/>
  <c r="N986" i="20"/>
  <c r="N987" i="20"/>
  <c r="N988" i="20"/>
  <c r="N989" i="20"/>
  <c r="N990" i="20"/>
  <c r="N991" i="20"/>
  <c r="N992" i="20"/>
  <c r="N993" i="20"/>
  <c r="N994" i="20"/>
  <c r="N995" i="20"/>
  <c r="N996" i="20"/>
  <c r="N997" i="20"/>
  <c r="N998" i="20"/>
  <c r="N999" i="20"/>
  <c r="N1000" i="20"/>
  <c r="N1001" i="20"/>
  <c r="N1002" i="20"/>
  <c r="N1003" i="20"/>
  <c r="N1004" i="20"/>
  <c r="N1005" i="20"/>
  <c r="N1006" i="20"/>
  <c r="N1007" i="20"/>
  <c r="N1008" i="20"/>
  <c r="N1009" i="20"/>
  <c r="N1010" i="20"/>
  <c r="N1011" i="20"/>
  <c r="N1012" i="20"/>
  <c r="N1013" i="20"/>
  <c r="N1014" i="20"/>
  <c r="N1015" i="20"/>
  <c r="N1016" i="20"/>
  <c r="N1017" i="20"/>
  <c r="N1018" i="20"/>
  <c r="N1019" i="20"/>
  <c r="N1020" i="20"/>
  <c r="N1021" i="20"/>
  <c r="N1022" i="20"/>
  <c r="N1023" i="20"/>
  <c r="N1024" i="20"/>
  <c r="N1025" i="20"/>
  <c r="N1026" i="20"/>
  <c r="N1027" i="20"/>
  <c r="N1028" i="20"/>
  <c r="N1029" i="20"/>
  <c r="N1030" i="20"/>
  <c r="N1031" i="20"/>
  <c r="N1032" i="20"/>
  <c r="N1033" i="20"/>
  <c r="N1034" i="20"/>
  <c r="N1035" i="20"/>
  <c r="N1036" i="20"/>
  <c r="N1037" i="20"/>
  <c r="N1038" i="20"/>
  <c r="N1039" i="20"/>
  <c r="N1040" i="20"/>
  <c r="N1041" i="20"/>
  <c r="N1042" i="20"/>
  <c r="N1043" i="20"/>
  <c r="N1044" i="20"/>
  <c r="N254" i="20"/>
  <c r="L254" i="20"/>
  <c r="K254" i="20"/>
  <c r="W254" i="20"/>
  <c r="W255" i="20"/>
  <c r="W256" i="20"/>
  <c r="W257" i="20"/>
  <c r="W258" i="20"/>
  <c r="W259" i="20"/>
  <c r="W260" i="20"/>
  <c r="W261" i="20"/>
  <c r="W262" i="20"/>
  <c r="W263" i="20"/>
  <c r="W264" i="20"/>
  <c r="W265" i="20"/>
  <c r="W266" i="20"/>
  <c r="W267" i="20"/>
  <c r="W268" i="20"/>
  <c r="W269" i="20"/>
  <c r="W270" i="20"/>
  <c r="W271" i="20"/>
  <c r="W272" i="20"/>
  <c r="W273" i="20"/>
  <c r="W274" i="20"/>
  <c r="W275" i="20"/>
  <c r="W276" i="20"/>
  <c r="W277" i="20"/>
  <c r="W278" i="20"/>
  <c r="W279" i="20"/>
  <c r="W280" i="20"/>
  <c r="W281" i="20"/>
  <c r="W282" i="20"/>
  <c r="W283" i="20"/>
  <c r="W284" i="20"/>
  <c r="W285" i="20"/>
  <c r="W286" i="20"/>
  <c r="W287" i="20"/>
  <c r="W288" i="20"/>
  <c r="W289" i="20"/>
  <c r="W290" i="20"/>
  <c r="W291" i="20"/>
  <c r="W292" i="20"/>
  <c r="W293" i="20"/>
  <c r="W294" i="20"/>
  <c r="W295" i="20"/>
  <c r="W296" i="20"/>
  <c r="W297" i="20"/>
  <c r="W298" i="20"/>
  <c r="W299" i="20"/>
  <c r="W300" i="20"/>
  <c r="W301" i="20"/>
  <c r="W302" i="20"/>
  <c r="W303" i="20"/>
  <c r="W304" i="20"/>
  <c r="W305" i="20"/>
  <c r="W306" i="20"/>
  <c r="W307" i="20"/>
  <c r="W308" i="20"/>
  <c r="W309" i="20"/>
  <c r="W310" i="20"/>
  <c r="W311" i="20"/>
  <c r="W312" i="20"/>
  <c r="W313" i="20"/>
  <c r="W314" i="20"/>
  <c r="W315" i="20"/>
  <c r="W316" i="20"/>
  <c r="W317" i="20"/>
  <c r="W318" i="20"/>
  <c r="W319" i="20"/>
  <c r="W320" i="20"/>
  <c r="W321" i="20"/>
  <c r="W322" i="20"/>
  <c r="W323" i="20"/>
  <c r="W324" i="20"/>
  <c r="W325" i="20"/>
  <c r="W326" i="20"/>
  <c r="W327" i="20"/>
  <c r="W328" i="20"/>
  <c r="W329" i="20"/>
  <c r="W330" i="20"/>
  <c r="W331" i="20"/>
  <c r="W332" i="20"/>
  <c r="W333" i="20"/>
  <c r="W334" i="20"/>
  <c r="W335" i="20"/>
  <c r="W336" i="20"/>
  <c r="W337" i="20"/>
  <c r="W338" i="20"/>
  <c r="W339" i="20"/>
  <c r="W340" i="20"/>
  <c r="W341" i="20"/>
  <c r="W342" i="20"/>
  <c r="W343" i="20"/>
  <c r="W344" i="20"/>
  <c r="W345" i="20"/>
  <c r="W346" i="20"/>
  <c r="W347" i="20"/>
  <c r="W348" i="20"/>
  <c r="W349" i="20"/>
  <c r="W350" i="20"/>
  <c r="W351" i="20"/>
  <c r="W352" i="20"/>
  <c r="W353" i="20"/>
  <c r="W354" i="20"/>
  <c r="W355" i="20"/>
  <c r="W356" i="20"/>
  <c r="W357" i="20"/>
  <c r="W358" i="20"/>
  <c r="W359" i="20"/>
  <c r="W360" i="20"/>
  <c r="W361" i="20"/>
  <c r="W362" i="20"/>
  <c r="W363" i="20"/>
  <c r="W364" i="20"/>
  <c r="W365" i="20"/>
  <c r="W366" i="20"/>
  <c r="W367" i="20"/>
  <c r="W368" i="20"/>
  <c r="W369" i="20"/>
  <c r="W370" i="20"/>
  <c r="W371" i="20"/>
  <c r="W372" i="20"/>
  <c r="W373" i="20"/>
  <c r="W374" i="20"/>
  <c r="W375" i="20"/>
  <c r="W376" i="20"/>
  <c r="W377" i="20"/>
  <c r="W378" i="20"/>
  <c r="W379" i="20"/>
  <c r="W380" i="20"/>
  <c r="W381" i="20"/>
  <c r="W382" i="20"/>
  <c r="W383" i="20"/>
  <c r="W384" i="20"/>
  <c r="W385" i="20"/>
  <c r="W386" i="20"/>
  <c r="W387" i="20"/>
  <c r="W388" i="20"/>
  <c r="W389" i="20"/>
  <c r="W390" i="20"/>
  <c r="W391" i="20"/>
  <c r="W392" i="20"/>
  <c r="W393" i="20"/>
  <c r="W394" i="20"/>
  <c r="W395" i="20"/>
  <c r="W396" i="20"/>
  <c r="W397" i="20"/>
  <c r="W398" i="20"/>
  <c r="W399" i="20"/>
  <c r="W400" i="20"/>
  <c r="W401" i="20"/>
  <c r="W402" i="20"/>
  <c r="W403" i="20"/>
  <c r="W404" i="20"/>
  <c r="W405" i="20"/>
  <c r="W406" i="20"/>
  <c r="W407" i="20"/>
  <c r="W408" i="20"/>
  <c r="W409" i="20"/>
  <c r="W410" i="20"/>
  <c r="W411" i="20"/>
  <c r="W412" i="20"/>
  <c r="W413" i="20"/>
  <c r="W414" i="20"/>
  <c r="W415" i="20"/>
  <c r="W416" i="20"/>
  <c r="W417" i="20"/>
  <c r="W418" i="20"/>
  <c r="W419" i="20"/>
  <c r="W420" i="20"/>
  <c r="W421" i="20"/>
  <c r="W422" i="20"/>
  <c r="W423" i="20"/>
  <c r="W424" i="20"/>
  <c r="W425" i="20"/>
  <c r="W426" i="20"/>
  <c r="W427" i="20"/>
  <c r="W428" i="20"/>
  <c r="W429" i="20"/>
  <c r="W430" i="20"/>
  <c r="W431" i="20"/>
  <c r="W432" i="20"/>
  <c r="W433" i="20"/>
  <c r="W434" i="20"/>
  <c r="W435" i="20"/>
  <c r="W436" i="20"/>
  <c r="W437" i="20"/>
  <c r="W438" i="20"/>
  <c r="W439" i="20"/>
  <c r="W440" i="20"/>
  <c r="W441" i="20"/>
  <c r="W442" i="20"/>
  <c r="W443" i="20"/>
  <c r="W444" i="20"/>
  <c r="W445" i="20"/>
  <c r="W446" i="20"/>
  <c r="W447" i="20"/>
  <c r="W448" i="20"/>
  <c r="W449" i="20"/>
  <c r="W450" i="20"/>
  <c r="W451" i="20"/>
  <c r="W452" i="20"/>
  <c r="W453" i="20"/>
  <c r="W454" i="20"/>
  <c r="W455" i="20"/>
  <c r="W456" i="20"/>
  <c r="W457" i="20"/>
  <c r="W458" i="20"/>
  <c r="W459" i="20"/>
  <c r="W460" i="20"/>
  <c r="W461" i="20"/>
  <c r="W462" i="20"/>
  <c r="W463" i="20"/>
  <c r="W464" i="20"/>
  <c r="W465" i="20"/>
  <c r="W466" i="20"/>
  <c r="W467" i="20"/>
  <c r="W468" i="20"/>
  <c r="W469" i="20"/>
  <c r="W470" i="20"/>
  <c r="W471" i="20"/>
  <c r="W472" i="20"/>
  <c r="W473" i="20"/>
  <c r="W474" i="20"/>
  <c r="W475" i="20"/>
  <c r="W476" i="20"/>
  <c r="W477" i="20"/>
  <c r="W478" i="20"/>
  <c r="W479" i="20"/>
  <c r="W480" i="20"/>
  <c r="W481" i="20"/>
  <c r="W482" i="20"/>
  <c r="W483" i="20"/>
  <c r="W484" i="20"/>
  <c r="W485" i="20"/>
  <c r="W486" i="20"/>
  <c r="W487" i="20"/>
  <c r="W488" i="20"/>
  <c r="W489" i="20"/>
  <c r="W490" i="20"/>
  <c r="W491" i="20"/>
  <c r="W492" i="20"/>
  <c r="W493" i="20"/>
  <c r="W494" i="20"/>
  <c r="W495" i="20"/>
  <c r="W496" i="20"/>
  <c r="W497" i="20"/>
  <c r="W498" i="20"/>
  <c r="W499" i="20"/>
  <c r="W500" i="20"/>
  <c r="W501" i="20"/>
  <c r="W502" i="20"/>
  <c r="W503" i="20"/>
  <c r="W504" i="20"/>
  <c r="W505" i="20"/>
  <c r="W506" i="20"/>
  <c r="W507" i="20"/>
  <c r="W508" i="20"/>
  <c r="W509" i="20"/>
  <c r="W510" i="20"/>
  <c r="W511" i="20"/>
  <c r="W512" i="20"/>
  <c r="W513" i="20"/>
  <c r="W514" i="20"/>
  <c r="W515" i="20"/>
  <c r="W516" i="20"/>
  <c r="W517" i="20"/>
  <c r="W518" i="20"/>
  <c r="W519" i="20"/>
  <c r="W520" i="20"/>
  <c r="W521" i="20"/>
  <c r="W522" i="20"/>
  <c r="W523" i="20"/>
  <c r="W524" i="20"/>
  <c r="W525" i="20"/>
  <c r="W526" i="20"/>
  <c r="W527" i="20"/>
  <c r="W528" i="20"/>
  <c r="W529" i="20"/>
  <c r="W530" i="20"/>
  <c r="W531" i="20"/>
  <c r="W532" i="20"/>
  <c r="W533" i="20"/>
  <c r="W534" i="20"/>
  <c r="W535" i="20"/>
  <c r="W536" i="20"/>
  <c r="W537" i="20"/>
  <c r="W538" i="20"/>
  <c r="W539" i="20"/>
  <c r="W540" i="20"/>
  <c r="W541" i="20"/>
  <c r="W542" i="20"/>
  <c r="W543" i="20"/>
  <c r="W544" i="20"/>
  <c r="W545" i="20"/>
  <c r="W546" i="20"/>
  <c r="W547" i="20"/>
  <c r="W548" i="20"/>
  <c r="W549" i="20"/>
  <c r="W550" i="20"/>
  <c r="W551" i="20"/>
  <c r="W552" i="20"/>
  <c r="W553" i="20"/>
  <c r="W554" i="20"/>
  <c r="W555" i="20"/>
  <c r="W556" i="20"/>
  <c r="W557" i="20"/>
  <c r="W558" i="20"/>
  <c r="W559" i="20"/>
  <c r="W560" i="20"/>
  <c r="W561" i="20"/>
  <c r="W562" i="20"/>
  <c r="W563" i="20"/>
  <c r="W564" i="20"/>
  <c r="W565" i="20"/>
  <c r="W566" i="20"/>
  <c r="W567" i="20"/>
  <c r="W568" i="20"/>
  <c r="W569" i="20"/>
  <c r="W570" i="20"/>
  <c r="W571" i="20"/>
  <c r="W572" i="20"/>
  <c r="W573" i="20"/>
  <c r="W574" i="20"/>
  <c r="W575" i="20"/>
  <c r="W576" i="20"/>
  <c r="W577" i="20"/>
  <c r="W578" i="20"/>
  <c r="W579" i="20"/>
  <c r="W580" i="20"/>
  <c r="W581" i="20"/>
  <c r="W582" i="20"/>
  <c r="W583" i="20"/>
  <c r="W584" i="20"/>
  <c r="W585" i="20"/>
  <c r="W586" i="20"/>
  <c r="W587" i="20"/>
  <c r="W588" i="20"/>
  <c r="W589" i="20"/>
  <c r="W590" i="20"/>
  <c r="W591" i="20"/>
  <c r="W592" i="20"/>
  <c r="W593" i="20"/>
  <c r="W594" i="20"/>
  <c r="W595" i="20"/>
  <c r="W596" i="20"/>
  <c r="W597" i="20"/>
  <c r="W598" i="20"/>
  <c r="W599" i="20"/>
  <c r="W600" i="20"/>
  <c r="W601" i="20"/>
  <c r="W602" i="20"/>
  <c r="W603" i="20"/>
  <c r="W604" i="20"/>
  <c r="W605" i="20"/>
  <c r="W606" i="20"/>
  <c r="W607" i="20"/>
  <c r="W608" i="20"/>
  <c r="W609" i="20"/>
  <c r="W610" i="20"/>
  <c r="W611" i="20"/>
  <c r="W612" i="20"/>
  <c r="W613" i="20"/>
  <c r="W614" i="20"/>
  <c r="W615" i="20"/>
  <c r="W616" i="20"/>
  <c r="W617" i="20"/>
  <c r="W618" i="20"/>
  <c r="W619" i="20"/>
  <c r="W620" i="20"/>
  <c r="W621" i="20"/>
  <c r="W622" i="20"/>
  <c r="W623" i="20"/>
  <c r="W624" i="20"/>
  <c r="W625" i="20"/>
  <c r="W626" i="20"/>
  <c r="W627" i="20"/>
  <c r="W628" i="20"/>
  <c r="W629" i="20"/>
  <c r="W630" i="20"/>
  <c r="W631" i="20"/>
  <c r="W632" i="20"/>
  <c r="W633" i="20"/>
  <c r="W634" i="20"/>
  <c r="W635" i="20"/>
  <c r="W636" i="20"/>
  <c r="W637" i="20"/>
  <c r="W638" i="20"/>
  <c r="W639" i="20"/>
  <c r="W640" i="20"/>
  <c r="W641" i="20"/>
  <c r="W642" i="20"/>
  <c r="W643" i="20"/>
  <c r="W644" i="20"/>
  <c r="W645" i="20"/>
  <c r="W646" i="20"/>
  <c r="W647" i="20"/>
  <c r="W648" i="20"/>
  <c r="W649" i="20"/>
  <c r="W650" i="20"/>
  <c r="W651" i="20"/>
  <c r="W652" i="20"/>
  <c r="W653" i="20"/>
  <c r="W654" i="20"/>
  <c r="W655" i="20"/>
  <c r="W656" i="20"/>
  <c r="W657" i="20"/>
  <c r="W658" i="20"/>
  <c r="W659" i="20"/>
  <c r="W660" i="20"/>
  <c r="W661" i="20"/>
  <c r="W662" i="20"/>
  <c r="W663" i="20"/>
  <c r="W664" i="20"/>
  <c r="W665" i="20"/>
  <c r="W666" i="20"/>
  <c r="W667" i="20"/>
  <c r="W668" i="20"/>
  <c r="W669" i="20"/>
  <c r="W670" i="20"/>
  <c r="W671" i="20"/>
  <c r="W672" i="20"/>
  <c r="W673" i="20"/>
  <c r="W674" i="20"/>
  <c r="W675" i="20"/>
  <c r="W676" i="20"/>
  <c r="W677" i="20"/>
  <c r="W678" i="20"/>
  <c r="W679" i="20"/>
  <c r="W680" i="20"/>
  <c r="W681" i="20"/>
  <c r="W682" i="20"/>
  <c r="W683" i="20"/>
  <c r="W684" i="20"/>
  <c r="W685" i="20"/>
  <c r="W686" i="20"/>
  <c r="W687" i="20"/>
  <c r="W688" i="20"/>
  <c r="W689" i="20"/>
  <c r="W690" i="20"/>
  <c r="W691" i="20"/>
  <c r="W692" i="20"/>
  <c r="W693" i="20"/>
  <c r="W694" i="20"/>
  <c r="W695" i="20"/>
  <c r="W696" i="20"/>
  <c r="W697" i="20"/>
  <c r="W698" i="20"/>
  <c r="W699" i="20"/>
  <c r="W700" i="20"/>
  <c r="W701" i="20"/>
  <c r="W702" i="20"/>
  <c r="W703" i="20"/>
  <c r="W704" i="20"/>
  <c r="W705" i="20"/>
  <c r="W706" i="20"/>
  <c r="W707" i="20"/>
  <c r="W708" i="20"/>
  <c r="W709" i="20"/>
  <c r="W710" i="20"/>
  <c r="W711" i="20"/>
  <c r="W712" i="20"/>
  <c r="W713" i="20"/>
  <c r="W714" i="20"/>
  <c r="W715" i="20"/>
  <c r="W716" i="20"/>
  <c r="W717" i="20"/>
  <c r="W718" i="20"/>
  <c r="W719" i="20"/>
  <c r="W720" i="20"/>
  <c r="W721" i="20"/>
  <c r="W722" i="20"/>
  <c r="W723" i="20"/>
  <c r="W724" i="20"/>
  <c r="W725" i="20"/>
  <c r="W726" i="20"/>
  <c r="W727" i="20"/>
  <c r="W728" i="20"/>
  <c r="W729" i="20"/>
  <c r="W730" i="20"/>
  <c r="W731" i="20"/>
  <c r="W732" i="20"/>
  <c r="W733" i="20"/>
  <c r="W734" i="20"/>
  <c r="W735" i="20"/>
  <c r="W736" i="20"/>
  <c r="W737" i="20"/>
  <c r="W738" i="20"/>
  <c r="W739" i="20"/>
  <c r="W740" i="20"/>
  <c r="W741" i="20"/>
  <c r="W742" i="20"/>
  <c r="W743" i="20"/>
  <c r="W744" i="20"/>
  <c r="W745" i="20"/>
  <c r="W746" i="20"/>
  <c r="W747" i="20"/>
  <c r="W748" i="20"/>
  <c r="W749" i="20"/>
  <c r="W750" i="20"/>
  <c r="W751" i="20"/>
  <c r="W752" i="20"/>
  <c r="W753" i="20"/>
  <c r="W754" i="20"/>
  <c r="W755" i="20"/>
  <c r="W756" i="20"/>
  <c r="W757" i="20"/>
  <c r="W758" i="20"/>
  <c r="W759" i="20"/>
  <c r="W760" i="20"/>
  <c r="W761" i="20"/>
  <c r="W762" i="20"/>
  <c r="W763" i="20"/>
  <c r="W764" i="20"/>
  <c r="W765" i="20"/>
  <c r="W766" i="20"/>
  <c r="W767" i="20"/>
  <c r="W768" i="20"/>
  <c r="W769" i="20"/>
  <c r="W770" i="20"/>
  <c r="W771" i="20"/>
  <c r="W772" i="20"/>
  <c r="W773" i="20"/>
  <c r="W774" i="20"/>
  <c r="W775" i="20"/>
  <c r="W776" i="20"/>
  <c r="W777" i="20"/>
  <c r="W778" i="20"/>
  <c r="W779" i="20"/>
  <c r="W780" i="20"/>
  <c r="W781" i="20"/>
  <c r="W782" i="20"/>
  <c r="W783" i="20"/>
  <c r="W784" i="20"/>
  <c r="W785" i="20"/>
  <c r="W786" i="20"/>
  <c r="W787" i="20"/>
  <c r="W788" i="20"/>
  <c r="W789" i="20"/>
  <c r="W790" i="20"/>
  <c r="W791" i="20"/>
  <c r="W792" i="20"/>
  <c r="W793" i="20"/>
  <c r="W794" i="20"/>
  <c r="W795" i="20"/>
  <c r="W796" i="20"/>
  <c r="W797" i="20"/>
  <c r="W798" i="20"/>
  <c r="W799" i="20"/>
  <c r="W800" i="20"/>
  <c r="W801" i="20"/>
  <c r="W802" i="20"/>
  <c r="W803" i="20"/>
  <c r="W804" i="20"/>
  <c r="W805" i="20"/>
  <c r="W806" i="20"/>
  <c r="W807" i="20"/>
  <c r="W808" i="20"/>
  <c r="W809" i="20"/>
  <c r="W810" i="20"/>
  <c r="W811" i="20"/>
  <c r="W812" i="20"/>
  <c r="W813" i="20"/>
  <c r="W814" i="20"/>
  <c r="W815" i="20"/>
  <c r="W816" i="20"/>
  <c r="W817" i="20"/>
  <c r="W818" i="20"/>
  <c r="W819" i="20"/>
  <c r="W820" i="20"/>
  <c r="W821" i="20"/>
  <c r="W822" i="20"/>
  <c r="W823" i="20"/>
  <c r="W824" i="20"/>
  <c r="W825" i="20"/>
  <c r="W826" i="20"/>
  <c r="W827" i="20"/>
  <c r="W828" i="20"/>
  <c r="W829" i="20"/>
  <c r="W830" i="20"/>
  <c r="W831" i="20"/>
  <c r="W832" i="20"/>
  <c r="W833" i="20"/>
  <c r="W834" i="20"/>
  <c r="W835" i="20"/>
  <c r="W836" i="20"/>
  <c r="W837" i="20"/>
  <c r="W838" i="20"/>
  <c r="W839" i="20"/>
  <c r="W840" i="20"/>
  <c r="W841" i="20"/>
  <c r="W842" i="20"/>
  <c r="W843" i="20"/>
  <c r="W844" i="20"/>
  <c r="W845" i="20"/>
  <c r="W846" i="20"/>
  <c r="W847" i="20"/>
  <c r="W848" i="20"/>
  <c r="W849" i="20"/>
  <c r="W850" i="20"/>
  <c r="W851" i="20"/>
  <c r="W852" i="20"/>
  <c r="W853" i="20"/>
  <c r="W854" i="20"/>
  <c r="W855" i="20"/>
  <c r="W856" i="20"/>
  <c r="W857" i="20"/>
  <c r="W858" i="20"/>
  <c r="W859" i="20"/>
  <c r="W860" i="20"/>
  <c r="W861" i="20"/>
  <c r="W862" i="20"/>
  <c r="W863" i="20"/>
  <c r="W864" i="20"/>
  <c r="W865" i="20"/>
  <c r="W866" i="20"/>
  <c r="W867" i="20"/>
  <c r="W868" i="20"/>
  <c r="W869" i="20"/>
  <c r="W870" i="20"/>
  <c r="W871" i="20"/>
  <c r="W872" i="20"/>
  <c r="W873" i="20"/>
  <c r="W874" i="20"/>
  <c r="W875" i="20"/>
  <c r="W876" i="20"/>
  <c r="W877" i="20"/>
  <c r="W878" i="20"/>
  <c r="W879" i="20"/>
  <c r="W880" i="20"/>
  <c r="W881" i="20"/>
  <c r="W882" i="20"/>
  <c r="W883" i="20"/>
  <c r="W884" i="20"/>
  <c r="W885" i="20"/>
  <c r="W886" i="20"/>
  <c r="W887" i="20"/>
  <c r="W888" i="20"/>
  <c r="W889" i="20"/>
  <c r="W890" i="20"/>
  <c r="W891" i="20"/>
  <c r="W892" i="20"/>
  <c r="W893" i="20"/>
  <c r="W894" i="20"/>
  <c r="W895" i="20"/>
  <c r="W896" i="20"/>
  <c r="W897" i="20"/>
  <c r="W898" i="20"/>
  <c r="W899" i="20"/>
  <c r="W900" i="20"/>
  <c r="W901" i="20"/>
  <c r="W902" i="20"/>
  <c r="W903" i="20"/>
  <c r="W904" i="20"/>
  <c r="W905" i="20"/>
  <c r="W906" i="20"/>
  <c r="W907" i="20"/>
  <c r="W908" i="20"/>
  <c r="W909" i="20"/>
  <c r="W910" i="20"/>
  <c r="W911" i="20"/>
  <c r="W912" i="20"/>
  <c r="W913" i="20"/>
  <c r="W914" i="20"/>
  <c r="W915" i="20"/>
  <c r="W916" i="20"/>
  <c r="W917" i="20"/>
  <c r="W918" i="20"/>
  <c r="W919" i="20"/>
  <c r="W920" i="20"/>
  <c r="W921" i="20"/>
  <c r="W922" i="20"/>
  <c r="W923" i="20"/>
  <c r="W924" i="20"/>
  <c r="W925" i="20"/>
  <c r="W926" i="20"/>
  <c r="W927" i="20"/>
  <c r="W928" i="20"/>
  <c r="W929" i="20"/>
  <c r="W930" i="20"/>
  <c r="W931" i="20"/>
  <c r="W932" i="20"/>
  <c r="W933" i="20"/>
  <c r="W934" i="20"/>
  <c r="W935" i="20"/>
  <c r="W936" i="20"/>
  <c r="W937" i="20"/>
  <c r="W938" i="20"/>
  <c r="W939" i="20"/>
  <c r="W940" i="20"/>
  <c r="W941" i="20"/>
  <c r="W942" i="20"/>
  <c r="W943" i="20"/>
  <c r="W944" i="20"/>
  <c r="W945" i="20"/>
  <c r="W946" i="20"/>
  <c r="W947" i="20"/>
  <c r="W948" i="20"/>
  <c r="W949" i="20"/>
  <c r="W950" i="20"/>
  <c r="W951" i="20"/>
  <c r="W952" i="20"/>
  <c r="W953" i="20"/>
  <c r="W954" i="20"/>
  <c r="W955" i="20"/>
  <c r="W956" i="20"/>
  <c r="W957" i="20"/>
  <c r="W958" i="20"/>
  <c r="W959" i="20"/>
  <c r="W960" i="20"/>
  <c r="W961" i="20"/>
  <c r="W962" i="20"/>
  <c r="W963" i="20"/>
  <c r="W964" i="20"/>
  <c r="W965" i="20"/>
  <c r="W966" i="20"/>
  <c r="W967" i="20"/>
  <c r="W968" i="20"/>
  <c r="W969" i="20"/>
  <c r="W970" i="20"/>
  <c r="W971" i="20"/>
  <c r="W972" i="20"/>
  <c r="W973" i="20"/>
  <c r="W974" i="20"/>
  <c r="W975" i="20"/>
  <c r="W976" i="20"/>
  <c r="W977" i="20"/>
  <c r="W978" i="20"/>
  <c r="W979" i="20"/>
  <c r="W980" i="20"/>
  <c r="W981" i="20"/>
  <c r="W982" i="20"/>
  <c r="W983" i="20"/>
  <c r="W984" i="20"/>
  <c r="W985" i="20"/>
  <c r="W986" i="20"/>
  <c r="W987" i="20"/>
  <c r="W988" i="20"/>
  <c r="W989" i="20"/>
  <c r="W990" i="20"/>
  <c r="W991" i="20"/>
  <c r="W992" i="20"/>
  <c r="W993" i="20"/>
  <c r="W994" i="20"/>
  <c r="W995" i="20"/>
  <c r="W996" i="20"/>
  <c r="W997" i="20"/>
  <c r="W998" i="20"/>
  <c r="W999" i="20"/>
  <c r="W1000" i="20"/>
  <c r="W1001" i="20"/>
  <c r="W1002" i="20"/>
  <c r="W1003" i="20"/>
  <c r="W1004" i="20"/>
  <c r="W1005" i="20"/>
  <c r="W1006" i="20"/>
  <c r="W1007" i="20"/>
  <c r="W1008" i="20"/>
  <c r="W1009" i="20"/>
  <c r="W1010" i="20"/>
  <c r="W1011" i="20"/>
  <c r="W1012" i="20"/>
  <c r="W1013" i="20"/>
  <c r="W1014" i="20"/>
  <c r="W1015" i="20"/>
  <c r="W1016" i="20"/>
  <c r="W1017" i="20"/>
  <c r="W1018" i="20"/>
  <c r="W1019" i="20"/>
  <c r="W1020" i="20"/>
  <c r="W1021" i="20"/>
  <c r="W1022" i="20"/>
  <c r="W1023" i="20"/>
  <c r="W1024" i="20"/>
  <c r="W1025" i="20"/>
  <c r="W1026" i="20"/>
  <c r="W1027" i="20"/>
  <c r="W1028" i="20"/>
  <c r="W1029" i="20"/>
  <c r="W1030" i="20"/>
  <c r="W1031" i="20"/>
  <c r="W1032" i="20"/>
  <c r="W1033" i="20"/>
  <c r="W1034" i="20"/>
  <c r="W1035" i="20"/>
  <c r="W1036" i="20"/>
  <c r="W1037" i="20"/>
  <c r="W1038" i="20"/>
  <c r="W1039" i="20"/>
  <c r="W1040" i="20"/>
  <c r="W1041" i="20"/>
  <c r="W1042" i="20"/>
  <c r="W1043" i="20"/>
  <c r="W1044" i="20"/>
  <c r="W231" i="20"/>
  <c r="Y231" i="20"/>
  <c r="D3" i="24"/>
  <c r="O254" i="20"/>
  <c r="O255" i="20"/>
  <c r="O256" i="20"/>
  <c r="O257" i="20"/>
  <c r="O258" i="20"/>
  <c r="O259" i="20"/>
  <c r="O260" i="20"/>
  <c r="O261" i="20"/>
  <c r="O262" i="20"/>
  <c r="O263" i="20"/>
  <c r="O264" i="20"/>
  <c r="O265" i="20"/>
  <c r="O266" i="20"/>
  <c r="O267" i="20"/>
  <c r="O268" i="20"/>
  <c r="O269" i="20"/>
  <c r="O270" i="20"/>
  <c r="O271" i="20"/>
  <c r="O272" i="20"/>
  <c r="O273" i="20"/>
  <c r="O274" i="20"/>
  <c r="O275" i="20"/>
  <c r="O276" i="20"/>
  <c r="O277" i="20"/>
  <c r="O278" i="20"/>
  <c r="O279" i="20"/>
  <c r="O280" i="20"/>
  <c r="O281" i="20"/>
  <c r="O282" i="20"/>
  <c r="O283" i="20"/>
  <c r="O284" i="20"/>
  <c r="O285" i="20"/>
  <c r="O286" i="20"/>
  <c r="O287" i="20"/>
  <c r="O288" i="20"/>
  <c r="O289" i="20"/>
  <c r="O290" i="20"/>
  <c r="O291" i="20"/>
  <c r="O292" i="20"/>
  <c r="O293" i="20"/>
  <c r="O294" i="20"/>
  <c r="O295" i="20"/>
  <c r="O296" i="20"/>
  <c r="O297" i="20"/>
  <c r="O298" i="20"/>
  <c r="O299" i="20"/>
  <c r="O300" i="20"/>
  <c r="O301" i="20"/>
  <c r="O302" i="20"/>
  <c r="O303" i="20"/>
  <c r="O304" i="20"/>
  <c r="O305" i="20"/>
  <c r="O306" i="20"/>
  <c r="O307" i="20"/>
  <c r="O308" i="20"/>
  <c r="O309" i="20"/>
  <c r="O310" i="20"/>
  <c r="O311" i="20"/>
  <c r="O312" i="20"/>
  <c r="O313" i="20"/>
  <c r="O314" i="20"/>
  <c r="O315" i="20"/>
  <c r="O316" i="20"/>
  <c r="O317" i="20"/>
  <c r="O318" i="20"/>
  <c r="O319" i="20"/>
  <c r="O320" i="20"/>
  <c r="O321" i="20"/>
  <c r="O322" i="20"/>
  <c r="O323" i="20"/>
  <c r="O324" i="20"/>
  <c r="O325" i="20"/>
  <c r="O326" i="20"/>
  <c r="O327" i="20"/>
  <c r="O328" i="20"/>
  <c r="O329" i="20"/>
  <c r="O330" i="20"/>
  <c r="O331" i="20"/>
  <c r="O332" i="20"/>
  <c r="O333" i="20"/>
  <c r="O334" i="20"/>
  <c r="O335" i="20"/>
  <c r="O336" i="20"/>
  <c r="O337" i="20"/>
  <c r="O338" i="20"/>
  <c r="O339" i="20"/>
  <c r="O340" i="20"/>
  <c r="O341" i="20"/>
  <c r="O342" i="20"/>
  <c r="O343" i="20"/>
  <c r="O344" i="20"/>
  <c r="O345" i="20"/>
  <c r="O346" i="20"/>
  <c r="O347" i="20"/>
  <c r="O348" i="20"/>
  <c r="O349" i="20"/>
  <c r="O350" i="20"/>
  <c r="O351" i="20"/>
  <c r="O352" i="20"/>
  <c r="O353" i="20"/>
  <c r="O354" i="20"/>
  <c r="O355" i="20"/>
  <c r="O356" i="20"/>
  <c r="O357" i="20"/>
  <c r="O358" i="20"/>
  <c r="O359" i="20"/>
  <c r="O360" i="20"/>
  <c r="O361" i="20"/>
  <c r="O362" i="20"/>
  <c r="O363" i="20"/>
  <c r="O364" i="20"/>
  <c r="O365" i="20"/>
  <c r="O366" i="20"/>
  <c r="O367" i="20"/>
  <c r="O368" i="20"/>
  <c r="O369" i="20"/>
  <c r="O370" i="20"/>
  <c r="O371" i="20"/>
  <c r="O372" i="20"/>
  <c r="O373" i="20"/>
  <c r="O374" i="20"/>
  <c r="O375" i="20"/>
  <c r="O376" i="20"/>
  <c r="O377" i="20"/>
  <c r="O378" i="20"/>
  <c r="O379" i="20"/>
  <c r="O380" i="20"/>
  <c r="O381" i="20"/>
  <c r="O382" i="20"/>
  <c r="O383" i="20"/>
  <c r="O384" i="20"/>
  <c r="O385" i="20"/>
  <c r="O386" i="20"/>
  <c r="O387" i="20"/>
  <c r="O388" i="20"/>
  <c r="O389" i="20"/>
  <c r="O390" i="20"/>
  <c r="O391" i="20"/>
  <c r="O392" i="20"/>
  <c r="O393" i="20"/>
  <c r="O394" i="20"/>
  <c r="O395" i="20"/>
  <c r="O396" i="20"/>
  <c r="O397" i="20"/>
  <c r="O398" i="20"/>
  <c r="O399" i="20"/>
  <c r="O400" i="20"/>
  <c r="O401" i="20"/>
  <c r="O402" i="20"/>
  <c r="O403" i="20"/>
  <c r="O404" i="20"/>
  <c r="O405" i="20"/>
  <c r="O406" i="20"/>
  <c r="O407" i="20"/>
  <c r="O408" i="20"/>
  <c r="O409" i="20"/>
  <c r="O410" i="20"/>
  <c r="O411" i="20"/>
  <c r="O412" i="20"/>
  <c r="O413" i="20"/>
  <c r="O414" i="20"/>
  <c r="O415" i="20"/>
  <c r="O416" i="20"/>
  <c r="O417" i="20"/>
  <c r="O418" i="20"/>
  <c r="O419" i="20"/>
  <c r="O420" i="20"/>
  <c r="O421" i="20"/>
  <c r="O422" i="20"/>
  <c r="O423" i="20"/>
  <c r="O424" i="20"/>
  <c r="O425" i="20"/>
  <c r="O426" i="20"/>
  <c r="O427" i="20"/>
  <c r="O428" i="20"/>
  <c r="O429" i="20"/>
  <c r="O430" i="20"/>
  <c r="O431" i="20"/>
  <c r="O432" i="20"/>
  <c r="O433" i="20"/>
  <c r="O434" i="20"/>
  <c r="O435" i="20"/>
  <c r="O436" i="20"/>
  <c r="O437" i="20"/>
  <c r="O438" i="20"/>
  <c r="O439" i="20"/>
  <c r="O440" i="20"/>
  <c r="O441" i="20"/>
  <c r="O442" i="20"/>
  <c r="O443" i="20"/>
  <c r="O444" i="20"/>
  <c r="O445" i="20"/>
  <c r="O446" i="20"/>
  <c r="O447" i="20"/>
  <c r="O448" i="20"/>
  <c r="O449" i="20"/>
  <c r="O450" i="20"/>
  <c r="O451" i="20"/>
  <c r="O452" i="20"/>
  <c r="O453" i="20"/>
  <c r="O454" i="20"/>
  <c r="O455" i="20"/>
  <c r="O456" i="20"/>
  <c r="O457" i="20"/>
  <c r="O458" i="20"/>
  <c r="O459" i="20"/>
  <c r="O460" i="20"/>
  <c r="O461" i="20"/>
  <c r="O462" i="20"/>
  <c r="O463" i="20"/>
  <c r="O464" i="20"/>
  <c r="O465" i="20"/>
  <c r="O466" i="20"/>
  <c r="O467" i="20"/>
  <c r="O468" i="20"/>
  <c r="O469" i="20"/>
  <c r="O470" i="20"/>
  <c r="O471" i="20"/>
  <c r="O472" i="20"/>
  <c r="O473" i="20"/>
  <c r="O474" i="20"/>
  <c r="O475" i="20"/>
  <c r="O476" i="20"/>
  <c r="O477" i="20"/>
  <c r="O478" i="20"/>
  <c r="O479" i="20"/>
  <c r="O480" i="20"/>
  <c r="O481" i="20"/>
  <c r="O482" i="20"/>
  <c r="O483" i="20"/>
  <c r="O484" i="20"/>
  <c r="O485" i="20"/>
  <c r="O486" i="20"/>
  <c r="O487" i="20"/>
  <c r="O488" i="20"/>
  <c r="O489" i="20"/>
  <c r="O490" i="20"/>
  <c r="O491" i="20"/>
  <c r="O492" i="20"/>
  <c r="O493" i="20"/>
  <c r="O494" i="20"/>
  <c r="O495" i="20"/>
  <c r="O496" i="20"/>
  <c r="O497" i="20"/>
  <c r="O498" i="20"/>
  <c r="O499" i="20"/>
  <c r="O500" i="20"/>
  <c r="O501" i="20"/>
  <c r="O502" i="20"/>
  <c r="O503" i="20"/>
  <c r="O504" i="20"/>
  <c r="O505" i="20"/>
  <c r="O506" i="20"/>
  <c r="O507" i="20"/>
  <c r="O508" i="20"/>
  <c r="O509" i="20"/>
  <c r="O510" i="20"/>
  <c r="O511" i="20"/>
  <c r="O512" i="20"/>
  <c r="O513" i="20"/>
  <c r="O514" i="20"/>
  <c r="O515" i="20"/>
  <c r="O516" i="20"/>
  <c r="O517" i="20"/>
  <c r="O518" i="20"/>
  <c r="O519" i="20"/>
  <c r="O520" i="20"/>
  <c r="O521" i="20"/>
  <c r="O522" i="20"/>
  <c r="O523" i="20"/>
  <c r="O524" i="20"/>
  <c r="O525" i="20"/>
  <c r="O526" i="20"/>
  <c r="O527" i="20"/>
  <c r="O528" i="20"/>
  <c r="O529" i="20"/>
  <c r="O530" i="20"/>
  <c r="O531" i="20"/>
  <c r="O532" i="20"/>
  <c r="O533" i="20"/>
  <c r="O534" i="20"/>
  <c r="O535" i="20"/>
  <c r="O536" i="20"/>
  <c r="O537" i="20"/>
  <c r="O538" i="20"/>
  <c r="O539" i="20"/>
  <c r="O540" i="20"/>
  <c r="O541" i="20"/>
  <c r="O542" i="20"/>
  <c r="O543" i="20"/>
  <c r="O544" i="20"/>
  <c r="O545" i="20"/>
  <c r="O546" i="20"/>
  <c r="O547" i="20"/>
  <c r="O548" i="20"/>
  <c r="O549" i="20"/>
  <c r="O550" i="20"/>
  <c r="O551" i="20"/>
  <c r="O552" i="20"/>
  <c r="O553" i="20"/>
  <c r="O554" i="20"/>
  <c r="O555" i="20"/>
  <c r="O556" i="20"/>
  <c r="O557" i="20"/>
  <c r="O558" i="20"/>
  <c r="O559" i="20"/>
  <c r="O560" i="20"/>
  <c r="O561" i="20"/>
  <c r="O562" i="20"/>
  <c r="O563" i="20"/>
  <c r="O564" i="20"/>
  <c r="O565" i="20"/>
  <c r="O566" i="20"/>
  <c r="O567" i="20"/>
  <c r="O568" i="20"/>
  <c r="O569" i="20"/>
  <c r="O570" i="20"/>
  <c r="O571" i="20"/>
  <c r="O572" i="20"/>
  <c r="O573" i="20"/>
  <c r="O574" i="20"/>
  <c r="O575" i="20"/>
  <c r="O576" i="20"/>
  <c r="O577" i="20"/>
  <c r="O578" i="20"/>
  <c r="O579" i="20"/>
  <c r="O580" i="20"/>
  <c r="O581" i="20"/>
  <c r="O582" i="20"/>
  <c r="O583" i="20"/>
  <c r="O584" i="20"/>
  <c r="O585" i="20"/>
  <c r="O586" i="20"/>
  <c r="O587" i="20"/>
  <c r="O588" i="20"/>
  <c r="O589" i="20"/>
  <c r="O590" i="20"/>
  <c r="O591" i="20"/>
  <c r="O592" i="20"/>
  <c r="O593" i="20"/>
  <c r="O594" i="20"/>
  <c r="O595" i="20"/>
  <c r="O596" i="20"/>
  <c r="O597" i="20"/>
  <c r="O598" i="20"/>
  <c r="O599" i="20"/>
  <c r="O600" i="20"/>
  <c r="O601" i="20"/>
  <c r="O602" i="20"/>
  <c r="O603" i="20"/>
  <c r="O604" i="20"/>
  <c r="O605" i="20"/>
  <c r="O606" i="20"/>
  <c r="O607" i="20"/>
  <c r="O608" i="20"/>
  <c r="O609" i="20"/>
  <c r="O610" i="20"/>
  <c r="O611" i="20"/>
  <c r="O612" i="20"/>
  <c r="O613" i="20"/>
  <c r="O614" i="20"/>
  <c r="O615" i="20"/>
  <c r="O616" i="20"/>
  <c r="O617" i="20"/>
  <c r="O618" i="20"/>
  <c r="O619" i="20"/>
  <c r="O620" i="20"/>
  <c r="O621" i="20"/>
  <c r="O622" i="20"/>
  <c r="O623" i="20"/>
  <c r="O624" i="20"/>
  <c r="O625" i="20"/>
  <c r="O626" i="20"/>
  <c r="O627" i="20"/>
  <c r="O628" i="20"/>
  <c r="O629" i="20"/>
  <c r="O630" i="20"/>
  <c r="O631" i="20"/>
  <c r="O632" i="20"/>
  <c r="O633" i="20"/>
  <c r="O634" i="20"/>
  <c r="O635" i="20"/>
  <c r="O636" i="20"/>
  <c r="O637" i="20"/>
  <c r="O638" i="20"/>
  <c r="O639" i="20"/>
  <c r="O640" i="20"/>
  <c r="O641" i="20"/>
  <c r="O642" i="20"/>
  <c r="O643" i="20"/>
  <c r="O644" i="20"/>
  <c r="O645" i="20"/>
  <c r="O646" i="20"/>
  <c r="O647" i="20"/>
  <c r="O648" i="20"/>
  <c r="O649" i="20"/>
  <c r="O650" i="20"/>
  <c r="O651" i="20"/>
  <c r="O652" i="20"/>
  <c r="O653" i="20"/>
  <c r="O654" i="20"/>
  <c r="O655" i="20"/>
  <c r="O656" i="20"/>
  <c r="O657" i="20"/>
  <c r="O658" i="20"/>
  <c r="O659" i="20"/>
  <c r="O660" i="20"/>
  <c r="O661" i="20"/>
  <c r="O662" i="20"/>
  <c r="O663" i="20"/>
  <c r="O664" i="20"/>
  <c r="O665" i="20"/>
  <c r="O666" i="20"/>
  <c r="O667" i="20"/>
  <c r="O668" i="20"/>
  <c r="O669" i="20"/>
  <c r="O670" i="20"/>
  <c r="O671" i="20"/>
  <c r="O672" i="20"/>
  <c r="O673" i="20"/>
  <c r="O674" i="20"/>
  <c r="O675" i="20"/>
  <c r="O676" i="20"/>
  <c r="O677" i="20"/>
  <c r="O678" i="20"/>
  <c r="O679" i="20"/>
  <c r="O680" i="20"/>
  <c r="O681" i="20"/>
  <c r="O682" i="20"/>
  <c r="O683" i="20"/>
  <c r="O684" i="20"/>
  <c r="O685" i="20"/>
  <c r="O686" i="20"/>
  <c r="O687" i="20"/>
  <c r="O688" i="20"/>
  <c r="O689" i="20"/>
  <c r="O690" i="20"/>
  <c r="O691" i="20"/>
  <c r="O692" i="20"/>
  <c r="O693" i="20"/>
  <c r="O694" i="20"/>
  <c r="O695" i="20"/>
  <c r="O696" i="20"/>
  <c r="O697" i="20"/>
  <c r="O698" i="20"/>
  <c r="O699" i="20"/>
  <c r="O700" i="20"/>
  <c r="O701" i="20"/>
  <c r="O702" i="20"/>
  <c r="O703" i="20"/>
  <c r="O704" i="20"/>
  <c r="O705" i="20"/>
  <c r="O706" i="20"/>
  <c r="O707" i="20"/>
  <c r="O708" i="20"/>
  <c r="O709" i="20"/>
  <c r="O710" i="20"/>
  <c r="O711" i="20"/>
  <c r="O712" i="20"/>
  <c r="O713" i="20"/>
  <c r="O714" i="20"/>
  <c r="O715" i="20"/>
  <c r="O716" i="20"/>
  <c r="O717" i="20"/>
  <c r="O718" i="20"/>
  <c r="O719" i="20"/>
  <c r="O720" i="20"/>
  <c r="O721" i="20"/>
  <c r="O722" i="20"/>
  <c r="O723" i="20"/>
  <c r="O724" i="20"/>
  <c r="O725" i="20"/>
  <c r="O726" i="20"/>
  <c r="O727" i="20"/>
  <c r="O728" i="20"/>
  <c r="O729" i="20"/>
  <c r="O730" i="20"/>
  <c r="O731" i="20"/>
  <c r="O732" i="20"/>
  <c r="O733" i="20"/>
  <c r="O734" i="20"/>
  <c r="O735" i="20"/>
  <c r="O736" i="20"/>
  <c r="O737" i="20"/>
  <c r="O738" i="20"/>
  <c r="O739" i="20"/>
  <c r="O740" i="20"/>
  <c r="O741" i="20"/>
  <c r="O742" i="20"/>
  <c r="O743" i="20"/>
  <c r="O744" i="20"/>
  <c r="O745" i="20"/>
  <c r="O746" i="20"/>
  <c r="O747" i="20"/>
  <c r="O748" i="20"/>
  <c r="O749" i="20"/>
  <c r="O750" i="20"/>
  <c r="O751" i="20"/>
  <c r="O752" i="20"/>
  <c r="O753" i="20"/>
  <c r="O754" i="20"/>
  <c r="O755" i="20"/>
  <c r="O756" i="20"/>
  <c r="O757" i="20"/>
  <c r="O758" i="20"/>
  <c r="O759" i="20"/>
  <c r="O760" i="20"/>
  <c r="O761" i="20"/>
  <c r="O762" i="20"/>
  <c r="O763" i="20"/>
  <c r="O764" i="20"/>
  <c r="O765" i="20"/>
  <c r="O766" i="20"/>
  <c r="O767" i="20"/>
  <c r="O768" i="20"/>
  <c r="O769" i="20"/>
  <c r="O770" i="20"/>
  <c r="O771" i="20"/>
  <c r="O772" i="20"/>
  <c r="O773" i="20"/>
  <c r="O774" i="20"/>
  <c r="O775" i="20"/>
  <c r="O776" i="20"/>
  <c r="O777" i="20"/>
  <c r="O778" i="20"/>
  <c r="O779" i="20"/>
  <c r="O780" i="20"/>
  <c r="O781" i="20"/>
  <c r="O782" i="20"/>
  <c r="O783" i="20"/>
  <c r="O784" i="20"/>
  <c r="O785" i="20"/>
  <c r="O786" i="20"/>
  <c r="O787" i="20"/>
  <c r="O788" i="20"/>
  <c r="O789" i="20"/>
  <c r="O790" i="20"/>
  <c r="O791" i="20"/>
  <c r="O792" i="20"/>
  <c r="O793" i="20"/>
  <c r="O794" i="20"/>
  <c r="O795" i="20"/>
  <c r="O796" i="20"/>
  <c r="O797" i="20"/>
  <c r="O798" i="20"/>
  <c r="O799" i="20"/>
  <c r="O800" i="20"/>
  <c r="O801" i="20"/>
  <c r="O802" i="20"/>
  <c r="O803" i="20"/>
  <c r="O804" i="20"/>
  <c r="O805" i="20"/>
  <c r="O806" i="20"/>
  <c r="O807" i="20"/>
  <c r="O808" i="20"/>
  <c r="O809" i="20"/>
  <c r="O810" i="20"/>
  <c r="O811" i="20"/>
  <c r="O812" i="20"/>
  <c r="O813" i="20"/>
  <c r="O814" i="20"/>
  <c r="O815" i="20"/>
  <c r="O816" i="20"/>
  <c r="O817" i="20"/>
  <c r="O818" i="20"/>
  <c r="O819" i="20"/>
  <c r="O820" i="20"/>
  <c r="O821" i="20"/>
  <c r="O822" i="20"/>
  <c r="O823" i="20"/>
  <c r="O824" i="20"/>
  <c r="O825" i="20"/>
  <c r="O826" i="20"/>
  <c r="O827" i="20"/>
  <c r="O828" i="20"/>
  <c r="O829" i="20"/>
  <c r="O830" i="20"/>
  <c r="O831" i="20"/>
  <c r="O832" i="20"/>
  <c r="O833" i="20"/>
  <c r="O834" i="20"/>
  <c r="O835" i="20"/>
  <c r="O836" i="20"/>
  <c r="O837" i="20"/>
  <c r="O838" i="20"/>
  <c r="O839" i="20"/>
  <c r="O840" i="20"/>
  <c r="O841" i="20"/>
  <c r="O842" i="20"/>
  <c r="O843" i="20"/>
  <c r="O844" i="20"/>
  <c r="O845" i="20"/>
  <c r="O846" i="20"/>
  <c r="O847" i="20"/>
  <c r="O848" i="20"/>
  <c r="O849" i="20"/>
  <c r="O850" i="20"/>
  <c r="O851" i="20"/>
  <c r="O852" i="20"/>
  <c r="O853" i="20"/>
  <c r="O854" i="20"/>
  <c r="O855" i="20"/>
  <c r="O856" i="20"/>
  <c r="O857" i="20"/>
  <c r="O858" i="20"/>
  <c r="O859" i="20"/>
  <c r="O860" i="20"/>
  <c r="O861" i="20"/>
  <c r="O862" i="20"/>
  <c r="O863" i="20"/>
  <c r="O864" i="20"/>
  <c r="O865" i="20"/>
  <c r="O866" i="20"/>
  <c r="O867" i="20"/>
  <c r="O868" i="20"/>
  <c r="O869" i="20"/>
  <c r="O870" i="20"/>
  <c r="O871" i="20"/>
  <c r="O872" i="20"/>
  <c r="O873" i="20"/>
  <c r="O874" i="20"/>
  <c r="O875" i="20"/>
  <c r="O876" i="20"/>
  <c r="O877" i="20"/>
  <c r="O878" i="20"/>
  <c r="O879" i="20"/>
  <c r="O880" i="20"/>
  <c r="O881" i="20"/>
  <c r="O882" i="20"/>
  <c r="O883" i="20"/>
  <c r="O884" i="20"/>
  <c r="O885" i="20"/>
  <c r="O886" i="20"/>
  <c r="O887" i="20"/>
  <c r="O888" i="20"/>
  <c r="O889" i="20"/>
  <c r="O890" i="20"/>
  <c r="O891" i="20"/>
  <c r="O892" i="20"/>
  <c r="O893" i="20"/>
  <c r="O894" i="20"/>
  <c r="O895" i="20"/>
  <c r="O896" i="20"/>
  <c r="O897" i="20"/>
  <c r="O898" i="20"/>
  <c r="O899" i="20"/>
  <c r="O900" i="20"/>
  <c r="O901" i="20"/>
  <c r="O902" i="20"/>
  <c r="O903" i="20"/>
  <c r="O904" i="20"/>
  <c r="O905" i="20"/>
  <c r="O906" i="20"/>
  <c r="O907" i="20"/>
  <c r="O908" i="20"/>
  <c r="O909" i="20"/>
  <c r="O910" i="20"/>
  <c r="O911" i="20"/>
  <c r="O912" i="20"/>
  <c r="O913" i="20"/>
  <c r="O914" i="20"/>
  <c r="O915" i="20"/>
  <c r="O916" i="20"/>
  <c r="O917" i="20"/>
  <c r="O918" i="20"/>
  <c r="O919" i="20"/>
  <c r="O920" i="20"/>
  <c r="O921" i="20"/>
  <c r="O922" i="20"/>
  <c r="O923" i="20"/>
  <c r="O924" i="20"/>
  <c r="O925" i="20"/>
  <c r="O926" i="20"/>
  <c r="O927" i="20"/>
  <c r="O928" i="20"/>
  <c r="O929" i="20"/>
  <c r="O930" i="20"/>
  <c r="O931" i="20"/>
  <c r="O932" i="20"/>
  <c r="O933" i="20"/>
  <c r="O934" i="20"/>
  <c r="O935" i="20"/>
  <c r="O936" i="20"/>
  <c r="O937" i="20"/>
  <c r="O938" i="20"/>
  <c r="O939" i="20"/>
  <c r="O940" i="20"/>
  <c r="O941" i="20"/>
  <c r="O942" i="20"/>
  <c r="O943" i="20"/>
  <c r="O944" i="20"/>
  <c r="O945" i="20"/>
  <c r="O946" i="20"/>
  <c r="O947" i="20"/>
  <c r="O948" i="20"/>
  <c r="O949" i="20"/>
  <c r="O950" i="20"/>
  <c r="O951" i="20"/>
  <c r="O952" i="20"/>
  <c r="O953" i="20"/>
  <c r="O954" i="20"/>
  <c r="O955" i="20"/>
  <c r="O956" i="20"/>
  <c r="O957" i="20"/>
  <c r="O958" i="20"/>
  <c r="O959" i="20"/>
  <c r="O960" i="20"/>
  <c r="O961" i="20"/>
  <c r="O962" i="20"/>
  <c r="O963" i="20"/>
  <c r="O964" i="20"/>
  <c r="O965" i="20"/>
  <c r="O966" i="20"/>
  <c r="O967" i="20"/>
  <c r="O968" i="20"/>
  <c r="O969" i="20"/>
  <c r="O970" i="20"/>
  <c r="O971" i="20"/>
  <c r="O972" i="20"/>
  <c r="O973" i="20"/>
  <c r="O974" i="20"/>
  <c r="O975" i="20"/>
  <c r="O976" i="20"/>
  <c r="O977" i="20"/>
  <c r="O978" i="20"/>
  <c r="O979" i="20"/>
  <c r="O980" i="20"/>
  <c r="O981" i="20"/>
  <c r="O982" i="20"/>
  <c r="O983" i="20"/>
  <c r="O984" i="20"/>
  <c r="O985" i="20"/>
  <c r="O986" i="20"/>
  <c r="O987" i="20"/>
  <c r="O988" i="20"/>
  <c r="O989" i="20"/>
  <c r="O990" i="20"/>
  <c r="O991" i="20"/>
  <c r="O992" i="20"/>
  <c r="O993" i="20"/>
  <c r="O994" i="20"/>
  <c r="O995" i="20"/>
  <c r="O996" i="20"/>
  <c r="O997" i="20"/>
  <c r="O998" i="20"/>
  <c r="O999" i="20"/>
  <c r="O1000" i="20"/>
  <c r="O1001" i="20"/>
  <c r="O1002" i="20"/>
  <c r="O1003" i="20"/>
  <c r="O1004" i="20"/>
  <c r="O1005" i="20"/>
  <c r="O1006" i="20"/>
  <c r="O1007" i="20"/>
  <c r="O1008" i="20"/>
  <c r="O1009" i="20"/>
  <c r="O1010" i="20"/>
  <c r="O1011" i="20"/>
  <c r="O1012" i="20"/>
  <c r="O1013" i="20"/>
  <c r="O1014" i="20"/>
  <c r="O1015" i="20"/>
  <c r="O1016" i="20"/>
  <c r="O1017" i="20"/>
  <c r="O1018" i="20"/>
  <c r="O1019" i="20"/>
  <c r="O1020" i="20"/>
  <c r="O1021" i="20"/>
  <c r="O1022" i="20"/>
  <c r="O1023" i="20"/>
  <c r="O1024" i="20"/>
  <c r="O1025" i="20"/>
  <c r="O1026" i="20"/>
  <c r="O1027" i="20"/>
  <c r="O1028" i="20"/>
  <c r="O1029" i="20"/>
  <c r="O1030" i="20"/>
  <c r="O1031" i="20"/>
  <c r="O1032" i="20"/>
  <c r="O1033" i="20"/>
  <c r="O1034" i="20"/>
  <c r="O1035" i="20"/>
  <c r="O1036" i="20"/>
  <c r="O1037" i="20"/>
  <c r="O1038" i="20"/>
  <c r="O1039" i="20"/>
  <c r="O1040" i="20"/>
  <c r="O1041" i="20"/>
  <c r="O1042" i="20"/>
  <c r="O1043" i="20"/>
  <c r="O1044" i="20"/>
  <c r="O231" i="20"/>
  <c r="Q231" i="20"/>
  <c r="C3" i="24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36" i="23"/>
  <c r="Y37" i="23"/>
  <c r="Y38" i="23"/>
  <c r="Y39" i="23"/>
  <c r="Y40" i="23"/>
  <c r="Y41" i="23"/>
  <c r="Y42" i="23"/>
  <c r="Y43" i="23"/>
  <c r="Y44" i="23"/>
  <c r="Y45" i="23"/>
  <c r="Y46" i="23"/>
  <c r="Y47" i="23"/>
  <c r="Y48" i="23"/>
  <c r="Y49" i="23"/>
  <c r="Y50" i="23"/>
  <c r="Y51" i="23"/>
  <c r="Y52" i="23"/>
  <c r="Y53" i="23"/>
  <c r="Y54" i="23"/>
  <c r="Y55" i="23"/>
  <c r="Y56" i="23"/>
  <c r="Y57" i="23"/>
  <c r="Y58" i="23"/>
  <c r="Y59" i="23"/>
  <c r="Y60" i="23"/>
  <c r="Y61" i="23"/>
  <c r="Y62" i="23"/>
  <c r="Y63" i="23"/>
  <c r="Y64" i="23"/>
  <c r="Y65" i="23"/>
  <c r="Y66" i="23"/>
  <c r="Y67" i="23"/>
  <c r="Y68" i="23"/>
  <c r="Y69" i="23"/>
  <c r="Y70" i="23"/>
  <c r="Y71" i="23"/>
  <c r="Y72" i="23"/>
  <c r="Y73" i="23"/>
  <c r="Y74" i="23"/>
  <c r="Y75" i="23"/>
  <c r="Y76" i="23"/>
  <c r="Y77" i="23"/>
  <c r="Y78" i="23"/>
  <c r="Y79" i="23"/>
  <c r="Y80" i="23"/>
  <c r="Y81" i="23"/>
  <c r="Y82" i="23"/>
  <c r="Y83" i="23"/>
  <c r="Y84" i="23"/>
  <c r="Y85" i="23"/>
  <c r="Y86" i="23"/>
  <c r="Y87" i="23"/>
  <c r="Y88" i="23"/>
  <c r="Y3" i="23"/>
  <c r="J1705" i="14"/>
  <c r="K1705" i="14"/>
  <c r="J1704" i="14"/>
  <c r="K1704" i="14"/>
  <c r="J1703" i="14"/>
  <c r="K1703" i="14"/>
  <c r="J1702" i="14"/>
  <c r="K1702" i="14"/>
  <c r="J1701" i="14"/>
  <c r="K1701" i="14"/>
  <c r="J1700" i="14"/>
  <c r="K1700" i="14"/>
  <c r="J1699" i="14"/>
  <c r="K1699" i="14"/>
  <c r="J1698" i="14"/>
  <c r="K1698" i="14"/>
  <c r="J1697" i="14"/>
  <c r="K1697" i="14"/>
  <c r="J1696" i="14"/>
  <c r="K1696" i="14"/>
  <c r="J1695" i="14"/>
  <c r="K1695" i="14"/>
  <c r="J1694" i="14"/>
  <c r="K1694" i="14"/>
  <c r="J1693" i="14"/>
  <c r="K1693" i="14"/>
  <c r="J1692" i="14"/>
  <c r="K1692" i="14"/>
  <c r="J1691" i="14"/>
  <c r="K1691" i="14"/>
  <c r="J1690" i="14"/>
  <c r="K1690" i="14"/>
  <c r="J1689" i="14"/>
  <c r="K1689" i="14"/>
  <c r="J1688" i="14"/>
  <c r="K1688" i="14"/>
  <c r="J1687" i="14"/>
  <c r="K1687" i="14"/>
  <c r="J1686" i="14"/>
  <c r="K1686" i="14"/>
  <c r="J1685" i="14"/>
  <c r="K1685" i="14"/>
  <c r="J1684" i="14"/>
  <c r="K1684" i="14"/>
  <c r="J1683" i="14"/>
  <c r="K1683" i="14"/>
  <c r="J1682" i="14"/>
  <c r="K1682" i="14"/>
  <c r="J1681" i="14"/>
  <c r="K1681" i="14"/>
  <c r="J1680" i="14"/>
  <c r="K1680" i="14"/>
  <c r="J1679" i="14"/>
  <c r="K1679" i="14"/>
  <c r="J1678" i="14"/>
  <c r="K1678" i="14"/>
  <c r="J1677" i="14"/>
  <c r="K1677" i="14"/>
  <c r="J1676" i="14"/>
  <c r="K1676" i="14"/>
  <c r="J1675" i="14"/>
  <c r="K1675" i="14"/>
  <c r="J1674" i="14"/>
  <c r="K1674" i="14"/>
  <c r="J1673" i="14"/>
  <c r="K1673" i="14"/>
  <c r="J1672" i="14"/>
  <c r="K1672" i="14"/>
  <c r="J1671" i="14"/>
  <c r="K1671" i="14"/>
  <c r="J1670" i="14"/>
  <c r="K1670" i="14"/>
  <c r="J1669" i="14"/>
  <c r="K1669" i="14"/>
  <c r="J1668" i="14"/>
  <c r="K1668" i="14"/>
  <c r="J1667" i="14"/>
  <c r="K1667" i="14"/>
  <c r="J1666" i="14"/>
  <c r="K1666" i="14"/>
  <c r="J1665" i="14"/>
  <c r="K1665" i="14"/>
  <c r="J1664" i="14"/>
  <c r="K1664" i="14"/>
  <c r="J1663" i="14"/>
  <c r="K1663" i="14"/>
  <c r="J1662" i="14"/>
  <c r="K1662" i="14"/>
  <c r="J1661" i="14"/>
  <c r="K1661" i="14"/>
  <c r="J1660" i="14"/>
  <c r="K1660" i="14"/>
  <c r="J1659" i="14"/>
  <c r="K1659" i="14"/>
  <c r="J1658" i="14"/>
  <c r="K1658" i="14"/>
  <c r="J1657" i="14"/>
  <c r="K1657" i="14"/>
  <c r="J1656" i="14"/>
  <c r="K1656" i="14"/>
  <c r="J1655" i="14"/>
  <c r="K1655" i="14"/>
  <c r="J1654" i="14"/>
  <c r="K1654" i="14"/>
  <c r="J1653" i="14"/>
  <c r="K1653" i="14"/>
  <c r="J1652" i="14"/>
  <c r="K1652" i="14"/>
  <c r="J1651" i="14"/>
  <c r="K1651" i="14"/>
  <c r="J1650" i="14"/>
  <c r="K1650" i="14"/>
  <c r="J1649" i="14"/>
  <c r="K1649" i="14"/>
  <c r="J1648" i="14"/>
  <c r="K1648" i="14"/>
  <c r="J1647" i="14"/>
  <c r="K1647" i="14"/>
  <c r="J1646" i="14"/>
  <c r="K1646" i="14"/>
  <c r="J1645" i="14"/>
  <c r="K1645" i="14"/>
  <c r="J1644" i="14"/>
  <c r="K1644" i="14"/>
  <c r="J1643" i="14"/>
  <c r="K1643" i="14"/>
  <c r="J1642" i="14"/>
  <c r="K1642" i="14"/>
  <c r="J1641" i="14"/>
  <c r="K1641" i="14"/>
  <c r="J1640" i="14"/>
  <c r="K1640" i="14"/>
  <c r="J1639" i="14"/>
  <c r="K1639" i="14"/>
  <c r="J1638" i="14"/>
  <c r="K1638" i="14"/>
  <c r="J1637" i="14"/>
  <c r="K1637" i="14"/>
  <c r="J1636" i="14"/>
  <c r="K1636" i="14"/>
  <c r="J1635" i="14"/>
  <c r="K1635" i="14"/>
  <c r="J1634" i="14"/>
  <c r="K1634" i="14"/>
  <c r="J1633" i="14"/>
  <c r="K1633" i="14"/>
  <c r="J1632" i="14"/>
  <c r="K1632" i="14"/>
  <c r="J1631" i="14"/>
  <c r="K1631" i="14"/>
  <c r="J1630" i="14"/>
  <c r="K1630" i="14"/>
  <c r="J1629" i="14"/>
  <c r="K1629" i="14"/>
  <c r="J1628" i="14"/>
  <c r="K1628" i="14"/>
  <c r="J1627" i="14"/>
  <c r="K1627" i="14"/>
  <c r="J1626" i="14"/>
  <c r="K1626" i="14"/>
  <c r="J1625" i="14"/>
  <c r="K1625" i="14"/>
  <c r="J1624" i="14"/>
  <c r="K1624" i="14"/>
  <c r="J1623" i="14"/>
  <c r="K1623" i="14"/>
  <c r="J1622" i="14"/>
  <c r="K1622" i="14"/>
  <c r="J1621" i="14"/>
  <c r="K1621" i="14"/>
  <c r="J1620" i="14"/>
  <c r="K1620" i="14"/>
  <c r="J1619" i="14"/>
  <c r="K1619" i="14"/>
  <c r="J1618" i="14"/>
  <c r="K1618" i="14"/>
  <c r="J1617" i="14"/>
  <c r="K1617" i="14"/>
  <c r="J1616" i="14"/>
  <c r="K1616" i="14"/>
  <c r="J1615" i="14"/>
  <c r="K1615" i="14"/>
  <c r="J1614" i="14"/>
  <c r="K1614" i="14"/>
  <c r="J1613" i="14"/>
  <c r="K1613" i="14"/>
  <c r="J1612" i="14"/>
  <c r="K1612" i="14"/>
  <c r="J1611" i="14"/>
  <c r="K1611" i="14"/>
  <c r="J1610" i="14"/>
  <c r="K1610" i="14"/>
  <c r="J1609" i="14"/>
  <c r="K1609" i="14"/>
  <c r="J1608" i="14"/>
  <c r="K1608" i="14"/>
  <c r="J1607" i="14"/>
  <c r="K1607" i="14"/>
  <c r="J1606" i="14"/>
  <c r="K1606" i="14"/>
  <c r="J1605" i="14"/>
  <c r="K1605" i="14"/>
  <c r="J1604" i="14"/>
  <c r="K1604" i="14"/>
  <c r="J1603" i="14"/>
  <c r="K1603" i="14"/>
  <c r="J1602" i="14"/>
  <c r="K1602" i="14"/>
  <c r="J1601" i="14"/>
  <c r="K1601" i="14"/>
  <c r="J1600" i="14"/>
  <c r="K1600" i="14"/>
  <c r="J1599" i="14"/>
  <c r="K1599" i="14"/>
  <c r="J1598" i="14"/>
  <c r="K1598" i="14"/>
  <c r="J1597" i="14"/>
  <c r="K1597" i="14"/>
  <c r="J1596" i="14"/>
  <c r="K1596" i="14"/>
  <c r="J1595" i="14"/>
  <c r="K1595" i="14"/>
  <c r="J1594" i="14"/>
  <c r="K1594" i="14"/>
  <c r="J1593" i="14"/>
  <c r="K1593" i="14"/>
  <c r="J1592" i="14"/>
  <c r="K1592" i="14"/>
  <c r="J1591" i="14"/>
  <c r="K1591" i="14"/>
  <c r="J1590" i="14"/>
  <c r="K1590" i="14"/>
  <c r="J1589" i="14"/>
  <c r="K1589" i="14"/>
  <c r="J1588" i="14"/>
  <c r="K1588" i="14"/>
  <c r="J1587" i="14"/>
  <c r="K1587" i="14"/>
  <c r="J1586" i="14"/>
  <c r="K1586" i="14"/>
  <c r="J1585" i="14"/>
  <c r="K1585" i="14"/>
  <c r="J1584" i="14"/>
  <c r="K1584" i="14"/>
  <c r="J1583" i="14"/>
  <c r="K1583" i="14"/>
  <c r="J1582" i="14"/>
  <c r="K1582" i="14"/>
  <c r="J1581" i="14"/>
  <c r="K1581" i="14"/>
  <c r="J1580" i="14"/>
  <c r="K1580" i="14"/>
  <c r="J1579" i="14"/>
  <c r="K1579" i="14"/>
  <c r="J1578" i="14"/>
  <c r="K1578" i="14"/>
  <c r="J1577" i="14"/>
  <c r="K1577" i="14"/>
  <c r="J1576" i="14"/>
  <c r="K1576" i="14"/>
  <c r="J1575" i="14"/>
  <c r="K1575" i="14"/>
  <c r="J1574" i="14"/>
  <c r="K1574" i="14"/>
  <c r="J1573" i="14"/>
  <c r="K1573" i="14"/>
  <c r="J1572" i="14"/>
  <c r="K1572" i="14"/>
  <c r="J1571" i="14"/>
  <c r="K1571" i="14"/>
  <c r="J1570" i="14"/>
  <c r="K1570" i="14"/>
  <c r="J1569" i="14"/>
  <c r="K1569" i="14"/>
  <c r="J1568" i="14"/>
  <c r="K1568" i="14"/>
  <c r="J1567" i="14"/>
  <c r="K1567" i="14"/>
  <c r="J1566" i="14"/>
  <c r="K1566" i="14"/>
  <c r="J1565" i="14"/>
  <c r="K1565" i="14"/>
  <c r="J1564" i="14"/>
  <c r="K1564" i="14"/>
  <c r="J1563" i="14"/>
  <c r="K1563" i="14"/>
  <c r="J1562" i="14"/>
  <c r="K1562" i="14"/>
  <c r="J1561" i="14"/>
  <c r="K1561" i="14"/>
  <c r="J1560" i="14"/>
  <c r="K1560" i="14"/>
  <c r="J1559" i="14"/>
  <c r="K1559" i="14"/>
  <c r="J1558" i="14"/>
  <c r="K1558" i="14"/>
  <c r="J1557" i="14"/>
  <c r="K1557" i="14"/>
  <c r="J1556" i="14"/>
  <c r="K1556" i="14"/>
  <c r="J1555" i="14"/>
  <c r="K1555" i="14"/>
  <c r="J1554" i="14"/>
  <c r="K1554" i="14"/>
  <c r="J1553" i="14"/>
  <c r="K1553" i="14"/>
  <c r="J1552" i="14"/>
  <c r="K1552" i="14"/>
  <c r="J1551" i="14"/>
  <c r="K1551" i="14"/>
  <c r="J1550" i="14"/>
  <c r="K1550" i="14"/>
  <c r="J1549" i="14"/>
  <c r="K1549" i="14"/>
  <c r="J1548" i="14"/>
  <c r="K1548" i="14"/>
  <c r="J1547" i="14"/>
  <c r="K1547" i="14"/>
  <c r="J1546" i="14"/>
  <c r="K1546" i="14"/>
  <c r="J1545" i="14"/>
  <c r="K1545" i="14"/>
  <c r="J1544" i="14"/>
  <c r="K1544" i="14"/>
  <c r="J1543" i="14"/>
  <c r="K1543" i="14"/>
  <c r="J1542" i="14"/>
  <c r="K1542" i="14"/>
  <c r="J1541" i="14"/>
  <c r="K1541" i="14"/>
  <c r="J1540" i="14"/>
  <c r="K1540" i="14"/>
  <c r="J1539" i="14"/>
  <c r="K1539" i="14"/>
  <c r="J1538" i="14"/>
  <c r="K1538" i="14"/>
  <c r="J1537" i="14"/>
  <c r="K1537" i="14"/>
  <c r="J1536" i="14"/>
  <c r="K1536" i="14"/>
  <c r="J1535" i="14"/>
  <c r="K1535" i="14"/>
  <c r="J1534" i="14"/>
  <c r="K1534" i="14"/>
  <c r="J1533" i="14"/>
  <c r="K1533" i="14"/>
  <c r="J1532" i="14"/>
  <c r="K1532" i="14"/>
  <c r="J1531" i="14"/>
  <c r="K1531" i="14"/>
  <c r="J1530" i="14"/>
  <c r="K1530" i="14"/>
  <c r="J1529" i="14"/>
  <c r="K1529" i="14"/>
  <c r="J1528" i="14"/>
  <c r="K1528" i="14"/>
  <c r="J1527" i="14"/>
  <c r="K1527" i="14"/>
  <c r="J1526" i="14"/>
  <c r="K1526" i="14"/>
  <c r="J1525" i="14"/>
  <c r="K1525" i="14"/>
  <c r="J1524" i="14"/>
  <c r="K1524" i="14"/>
  <c r="J1523" i="14"/>
  <c r="K1523" i="14"/>
  <c r="J1522" i="14"/>
  <c r="K1522" i="14"/>
  <c r="J1521" i="14"/>
  <c r="K1521" i="14"/>
  <c r="J1520" i="14"/>
  <c r="K1520" i="14"/>
  <c r="J1519" i="14"/>
  <c r="K1519" i="14"/>
  <c r="J1518" i="14"/>
  <c r="K1518" i="14"/>
  <c r="J1517" i="14"/>
  <c r="K1517" i="14"/>
  <c r="J1516" i="14"/>
  <c r="K1516" i="14"/>
  <c r="J1515" i="14"/>
  <c r="K1515" i="14"/>
  <c r="J1514" i="14"/>
  <c r="K1514" i="14"/>
  <c r="J1513" i="14"/>
  <c r="K1513" i="14"/>
  <c r="J1512" i="14"/>
  <c r="K1512" i="14"/>
  <c r="J1511" i="14"/>
  <c r="K1511" i="14"/>
  <c r="J1510" i="14"/>
  <c r="K1510" i="14"/>
  <c r="J1509" i="14"/>
  <c r="K1509" i="14"/>
  <c r="J1508" i="14"/>
  <c r="K1508" i="14"/>
  <c r="J1507" i="14"/>
  <c r="K1507" i="14"/>
  <c r="J1506" i="14"/>
  <c r="K1506" i="14"/>
  <c r="J1505" i="14"/>
  <c r="K1505" i="14"/>
  <c r="J1504" i="14"/>
  <c r="K1504" i="14"/>
  <c r="J1503" i="14"/>
  <c r="K1503" i="14"/>
  <c r="J1502" i="14"/>
  <c r="K1502" i="14"/>
  <c r="J1501" i="14"/>
  <c r="K1501" i="14"/>
  <c r="J1500" i="14"/>
  <c r="K1500" i="14"/>
  <c r="J1499" i="14"/>
  <c r="K1499" i="14"/>
  <c r="J1498" i="14"/>
  <c r="K1498" i="14"/>
  <c r="J1497" i="14"/>
  <c r="K1497" i="14"/>
  <c r="J1496" i="14"/>
  <c r="K1496" i="14"/>
  <c r="J1495" i="14"/>
  <c r="K1495" i="14"/>
  <c r="J1494" i="14"/>
  <c r="K1494" i="14"/>
  <c r="J1493" i="14"/>
  <c r="K1493" i="14"/>
  <c r="J1492" i="14"/>
  <c r="K1492" i="14"/>
  <c r="J1491" i="14"/>
  <c r="K1491" i="14"/>
  <c r="J1490" i="14"/>
  <c r="K1490" i="14"/>
  <c r="J1489" i="14"/>
  <c r="K1489" i="14"/>
  <c r="J1488" i="14"/>
  <c r="K1488" i="14"/>
  <c r="J1487" i="14"/>
  <c r="K1487" i="14"/>
  <c r="J1486" i="14"/>
  <c r="K1486" i="14"/>
  <c r="J1485" i="14"/>
  <c r="K1485" i="14"/>
  <c r="J1484" i="14"/>
  <c r="K1484" i="14"/>
  <c r="J1483" i="14"/>
  <c r="K1483" i="14"/>
  <c r="J1482" i="14"/>
  <c r="K1482" i="14"/>
  <c r="J1481" i="14"/>
  <c r="K1481" i="14"/>
  <c r="J1480" i="14"/>
  <c r="K1480" i="14"/>
  <c r="J1479" i="14"/>
  <c r="K1479" i="14"/>
  <c r="J1478" i="14"/>
  <c r="K1478" i="14"/>
  <c r="J1477" i="14"/>
  <c r="K1477" i="14"/>
  <c r="J1476" i="14"/>
  <c r="K1476" i="14"/>
  <c r="J1475" i="14"/>
  <c r="K1475" i="14"/>
  <c r="J1474" i="14"/>
  <c r="K1474" i="14"/>
  <c r="J1473" i="14"/>
  <c r="K1473" i="14"/>
  <c r="J1472" i="14"/>
  <c r="K1472" i="14"/>
  <c r="J1471" i="14"/>
  <c r="K1471" i="14"/>
  <c r="J1470" i="14"/>
  <c r="K1470" i="14"/>
  <c r="J1469" i="14"/>
  <c r="K1469" i="14"/>
  <c r="J1468" i="14"/>
  <c r="K1468" i="14"/>
  <c r="J1467" i="14"/>
  <c r="K1467" i="14"/>
  <c r="J1466" i="14"/>
  <c r="K1466" i="14"/>
  <c r="J1465" i="14"/>
  <c r="K1465" i="14"/>
  <c r="J1464" i="14"/>
  <c r="K1464" i="14"/>
  <c r="J1463" i="14"/>
  <c r="K1463" i="14"/>
  <c r="J1462" i="14"/>
  <c r="K1462" i="14"/>
  <c r="J1461" i="14"/>
  <c r="K1461" i="14"/>
  <c r="J1460" i="14"/>
  <c r="K1460" i="14"/>
  <c r="J1459" i="14"/>
  <c r="K1459" i="14"/>
  <c r="J1458" i="14"/>
  <c r="K1458" i="14"/>
  <c r="J1457" i="14"/>
  <c r="K1457" i="14"/>
  <c r="J1456" i="14"/>
  <c r="K1456" i="14"/>
  <c r="J1455" i="14"/>
  <c r="K1455" i="14"/>
  <c r="J1454" i="14"/>
  <c r="K1454" i="14"/>
  <c r="J1453" i="14"/>
  <c r="K1453" i="14"/>
  <c r="J1452" i="14"/>
  <c r="K1452" i="14"/>
  <c r="J1451" i="14"/>
  <c r="K1451" i="14"/>
  <c r="J1450" i="14"/>
  <c r="K1450" i="14"/>
  <c r="J1449" i="14"/>
  <c r="K1449" i="14"/>
  <c r="J1448" i="14"/>
  <c r="K1448" i="14"/>
  <c r="J1447" i="14"/>
  <c r="K1447" i="14"/>
  <c r="J1446" i="14"/>
  <c r="K1446" i="14"/>
  <c r="J1445" i="14"/>
  <c r="K1445" i="14"/>
  <c r="J1444" i="14"/>
  <c r="K1444" i="14"/>
  <c r="J1443" i="14"/>
  <c r="K1443" i="14"/>
  <c r="J1442" i="14"/>
  <c r="K1442" i="14"/>
  <c r="J1441" i="14"/>
  <c r="K1441" i="14"/>
  <c r="J1440" i="14"/>
  <c r="K1440" i="14"/>
  <c r="J1439" i="14"/>
  <c r="K1439" i="14"/>
  <c r="J1438" i="14"/>
  <c r="K1438" i="14"/>
  <c r="J1437" i="14"/>
  <c r="K1437" i="14"/>
  <c r="J1436" i="14"/>
  <c r="K1436" i="14"/>
  <c r="J1435" i="14"/>
  <c r="K1435" i="14"/>
  <c r="J1434" i="14"/>
  <c r="K1434" i="14"/>
  <c r="J1433" i="14"/>
  <c r="K1433" i="14"/>
  <c r="J1432" i="14"/>
  <c r="K1432" i="14"/>
  <c r="J1431" i="14"/>
  <c r="K1431" i="14"/>
  <c r="J1430" i="14"/>
  <c r="K1430" i="14"/>
  <c r="J1429" i="14"/>
  <c r="K1429" i="14"/>
  <c r="J1428" i="14"/>
  <c r="K1428" i="14"/>
  <c r="J1427" i="14"/>
  <c r="K1427" i="14"/>
  <c r="J1426" i="14"/>
  <c r="K1426" i="14"/>
  <c r="J1425" i="14"/>
  <c r="K1425" i="14"/>
  <c r="J1424" i="14"/>
  <c r="K1424" i="14"/>
  <c r="J1423" i="14"/>
  <c r="K1423" i="14"/>
  <c r="J1422" i="14"/>
  <c r="K1422" i="14"/>
  <c r="J1421" i="14"/>
  <c r="K1421" i="14"/>
  <c r="J1420" i="14"/>
  <c r="K1420" i="14"/>
  <c r="J1419" i="14"/>
  <c r="K1419" i="14"/>
  <c r="J1418" i="14"/>
  <c r="K1418" i="14"/>
  <c r="J1417" i="14"/>
  <c r="K1417" i="14"/>
  <c r="J1416" i="14"/>
  <c r="K1416" i="14"/>
  <c r="J1415" i="14"/>
  <c r="K1415" i="14"/>
  <c r="J1414" i="14"/>
  <c r="K1414" i="14"/>
  <c r="J1413" i="14"/>
  <c r="K1413" i="14"/>
  <c r="J1412" i="14"/>
  <c r="K1412" i="14"/>
  <c r="J1411" i="14"/>
  <c r="K1411" i="14"/>
  <c r="J1410" i="14"/>
  <c r="K1410" i="14"/>
  <c r="J1409" i="14"/>
  <c r="K1409" i="14"/>
  <c r="J1408" i="14"/>
  <c r="K1408" i="14"/>
  <c r="J1407" i="14"/>
  <c r="K1407" i="14"/>
  <c r="J1406" i="14"/>
  <c r="K1406" i="14"/>
  <c r="J1405" i="14"/>
  <c r="K1405" i="14"/>
  <c r="J1404" i="14"/>
  <c r="K1404" i="14"/>
  <c r="J1403" i="14"/>
  <c r="K1403" i="14"/>
  <c r="J1402" i="14"/>
  <c r="K1402" i="14"/>
  <c r="J1401" i="14"/>
  <c r="K1401" i="14"/>
  <c r="J1400" i="14"/>
  <c r="K1400" i="14"/>
  <c r="J1399" i="14"/>
  <c r="K1399" i="14"/>
  <c r="J1398" i="14"/>
  <c r="K1398" i="14"/>
  <c r="J1397" i="14"/>
  <c r="K1397" i="14"/>
  <c r="J1396" i="14"/>
  <c r="K1396" i="14"/>
  <c r="J1395" i="14"/>
  <c r="K1395" i="14"/>
  <c r="J1394" i="14"/>
  <c r="K1394" i="14"/>
  <c r="J1393" i="14"/>
  <c r="K1393" i="14"/>
  <c r="J1392" i="14"/>
  <c r="K1392" i="14"/>
  <c r="J1391" i="14"/>
  <c r="K1391" i="14"/>
  <c r="J1390" i="14"/>
  <c r="K1390" i="14"/>
  <c r="J1389" i="14"/>
  <c r="K1389" i="14"/>
  <c r="J1388" i="14"/>
  <c r="K1388" i="14"/>
  <c r="J1387" i="14"/>
  <c r="K1387" i="14"/>
  <c r="J1386" i="14"/>
  <c r="K1386" i="14"/>
  <c r="J1385" i="14"/>
  <c r="K1385" i="14"/>
  <c r="J1384" i="14"/>
  <c r="K1384" i="14"/>
  <c r="J1383" i="14"/>
  <c r="K1383" i="14"/>
  <c r="J1382" i="14"/>
  <c r="K1382" i="14"/>
  <c r="J1381" i="14"/>
  <c r="K1381" i="14"/>
  <c r="J1380" i="14"/>
  <c r="K1380" i="14"/>
  <c r="J1379" i="14"/>
  <c r="K1379" i="14"/>
  <c r="J1378" i="14"/>
  <c r="K1378" i="14"/>
  <c r="J1377" i="14"/>
  <c r="K1377" i="14"/>
  <c r="J1376" i="14"/>
  <c r="K1376" i="14"/>
  <c r="J1375" i="14"/>
  <c r="K1375" i="14"/>
  <c r="J1374" i="14"/>
  <c r="K1374" i="14"/>
  <c r="J1373" i="14"/>
  <c r="K1373" i="14"/>
  <c r="J1372" i="14"/>
  <c r="K1372" i="14"/>
  <c r="J1371" i="14"/>
  <c r="K1371" i="14"/>
  <c r="J1370" i="14"/>
  <c r="K1370" i="14"/>
  <c r="J1369" i="14"/>
  <c r="K1369" i="14"/>
  <c r="J1368" i="14"/>
  <c r="K1368" i="14"/>
  <c r="J1367" i="14"/>
  <c r="K1367" i="14"/>
  <c r="J1366" i="14"/>
  <c r="K1366" i="14"/>
  <c r="J1365" i="14"/>
  <c r="K1365" i="14"/>
  <c r="J1364" i="14"/>
  <c r="K1364" i="14"/>
  <c r="J1363" i="14"/>
  <c r="K1363" i="14"/>
  <c r="J1362" i="14"/>
  <c r="K1362" i="14"/>
  <c r="J1361" i="14"/>
  <c r="K1361" i="14"/>
  <c r="J1360" i="14"/>
  <c r="K1360" i="14"/>
  <c r="J1359" i="14"/>
  <c r="K1359" i="14"/>
  <c r="J1358" i="14"/>
  <c r="K1358" i="14"/>
  <c r="J1357" i="14"/>
  <c r="K1357" i="14"/>
  <c r="J1356" i="14"/>
  <c r="K1356" i="14"/>
  <c r="J1355" i="14"/>
  <c r="K1355" i="14"/>
  <c r="J1354" i="14"/>
  <c r="K1354" i="14"/>
  <c r="J1353" i="14"/>
  <c r="K1353" i="14"/>
  <c r="J1352" i="14"/>
  <c r="K1352" i="14"/>
  <c r="J1351" i="14"/>
  <c r="K1351" i="14"/>
  <c r="J1350" i="14"/>
  <c r="K1350" i="14"/>
  <c r="J1349" i="14"/>
  <c r="K1349" i="14"/>
  <c r="J1348" i="14"/>
  <c r="K1348" i="14"/>
  <c r="J1347" i="14"/>
  <c r="K1347" i="14"/>
  <c r="J1346" i="14"/>
  <c r="K1346" i="14"/>
  <c r="J1345" i="14"/>
  <c r="K1345" i="14"/>
  <c r="J1344" i="14"/>
  <c r="K1344" i="14"/>
  <c r="J1343" i="14"/>
  <c r="K1343" i="14"/>
  <c r="J1342" i="14"/>
  <c r="K1342" i="14"/>
  <c r="J1341" i="14"/>
  <c r="K1341" i="14"/>
  <c r="J1340" i="14"/>
  <c r="K1340" i="14"/>
  <c r="J1339" i="14"/>
  <c r="K1339" i="14"/>
  <c r="J1338" i="14"/>
  <c r="K1338" i="14"/>
  <c r="J1337" i="14"/>
  <c r="K1337" i="14"/>
  <c r="J1336" i="14"/>
  <c r="K1336" i="14"/>
  <c r="J1335" i="14"/>
  <c r="K1335" i="14"/>
  <c r="J1334" i="14"/>
  <c r="K1334" i="14"/>
  <c r="J1333" i="14"/>
  <c r="K1333" i="14"/>
  <c r="J1332" i="14"/>
  <c r="K1332" i="14"/>
  <c r="J1331" i="14"/>
  <c r="K1331" i="14"/>
  <c r="J1330" i="14"/>
  <c r="K1330" i="14"/>
  <c r="J1329" i="14"/>
  <c r="K1329" i="14"/>
  <c r="J1328" i="14"/>
  <c r="K1328" i="14"/>
  <c r="J1327" i="14"/>
  <c r="K1327" i="14"/>
  <c r="J1326" i="14"/>
  <c r="K1326" i="14"/>
  <c r="J1325" i="14"/>
  <c r="K1325" i="14"/>
  <c r="J1324" i="14"/>
  <c r="K1324" i="14"/>
  <c r="J1323" i="14"/>
  <c r="K1323" i="14"/>
  <c r="J1322" i="14"/>
  <c r="K1322" i="14"/>
  <c r="J1321" i="14"/>
  <c r="K1321" i="14"/>
  <c r="J1320" i="14"/>
  <c r="K1320" i="14"/>
  <c r="J1319" i="14"/>
  <c r="K1319" i="14"/>
  <c r="J1318" i="14"/>
  <c r="K1318" i="14"/>
  <c r="J1317" i="14"/>
  <c r="K1317" i="14"/>
  <c r="J1316" i="14"/>
  <c r="K1316" i="14"/>
  <c r="J1315" i="14"/>
  <c r="K1315" i="14"/>
  <c r="J1314" i="14"/>
  <c r="K1314" i="14"/>
  <c r="J1313" i="14"/>
  <c r="K1313" i="14"/>
  <c r="J1312" i="14"/>
  <c r="K1312" i="14"/>
  <c r="J1311" i="14"/>
  <c r="K1311" i="14"/>
  <c r="J1310" i="14"/>
  <c r="K1310" i="14"/>
  <c r="J1309" i="14"/>
  <c r="K1309" i="14"/>
  <c r="J1308" i="14"/>
  <c r="K1308" i="14"/>
  <c r="J1307" i="14"/>
  <c r="K1307" i="14"/>
  <c r="J1306" i="14"/>
  <c r="K1306" i="14"/>
  <c r="J1305" i="14"/>
  <c r="K1305" i="14"/>
  <c r="J1304" i="14"/>
  <c r="K1304" i="14"/>
  <c r="J1303" i="14"/>
  <c r="K1303" i="14"/>
  <c r="J1302" i="14"/>
  <c r="K1302" i="14"/>
  <c r="J1301" i="14"/>
  <c r="K1301" i="14"/>
  <c r="J1300" i="14"/>
  <c r="K1300" i="14"/>
  <c r="J1299" i="14"/>
  <c r="K1299" i="14"/>
  <c r="J1298" i="14"/>
  <c r="K1298" i="14"/>
  <c r="J1297" i="14"/>
  <c r="K1297" i="14"/>
  <c r="J1296" i="14"/>
  <c r="K1296" i="14"/>
  <c r="J1295" i="14"/>
  <c r="K1295" i="14"/>
  <c r="J1294" i="14"/>
  <c r="K1294" i="14"/>
  <c r="J1293" i="14"/>
  <c r="K1293" i="14"/>
  <c r="J1292" i="14"/>
  <c r="K1292" i="14"/>
  <c r="J1291" i="14"/>
  <c r="K1291" i="14"/>
  <c r="J1290" i="14"/>
  <c r="K1290" i="14"/>
  <c r="J1289" i="14"/>
  <c r="K1289" i="14"/>
  <c r="J1288" i="14"/>
  <c r="K1288" i="14"/>
  <c r="J1287" i="14"/>
  <c r="K1287" i="14"/>
  <c r="J1286" i="14"/>
  <c r="K1286" i="14"/>
  <c r="J1285" i="14"/>
  <c r="K1285" i="14"/>
  <c r="J1284" i="14"/>
  <c r="K1284" i="14"/>
  <c r="J1283" i="14"/>
  <c r="K1283" i="14"/>
  <c r="J1282" i="14"/>
  <c r="K1282" i="14"/>
  <c r="J1281" i="14"/>
  <c r="K1281" i="14"/>
  <c r="J1280" i="14"/>
  <c r="K1280" i="14"/>
  <c r="J1279" i="14"/>
  <c r="K1279" i="14"/>
  <c r="J1278" i="14"/>
  <c r="K1278" i="14"/>
  <c r="J1277" i="14"/>
  <c r="K1277" i="14"/>
  <c r="J1276" i="14"/>
  <c r="K1276" i="14"/>
  <c r="J1275" i="14"/>
  <c r="K1275" i="14"/>
  <c r="J1274" i="14"/>
  <c r="K1274" i="14"/>
  <c r="J1273" i="14"/>
  <c r="K1273" i="14"/>
  <c r="J1272" i="14"/>
  <c r="K1272" i="14"/>
  <c r="J1271" i="14"/>
  <c r="K1271" i="14"/>
  <c r="J1270" i="14"/>
  <c r="K1270" i="14"/>
  <c r="J1269" i="14"/>
  <c r="K1269" i="14"/>
  <c r="J1268" i="14"/>
  <c r="K1268" i="14"/>
  <c r="J1267" i="14"/>
  <c r="K1267" i="14"/>
  <c r="J1266" i="14"/>
  <c r="K1266" i="14"/>
  <c r="J1265" i="14"/>
  <c r="K1265" i="14"/>
  <c r="J1264" i="14"/>
  <c r="K1264" i="14"/>
  <c r="J1263" i="14"/>
  <c r="K1263" i="14"/>
  <c r="J1262" i="14"/>
  <c r="K1262" i="14"/>
  <c r="J1261" i="14"/>
  <c r="K1261" i="14"/>
  <c r="J1260" i="14"/>
  <c r="K1260" i="14"/>
  <c r="J1259" i="14"/>
  <c r="K1259" i="14"/>
  <c r="J1258" i="14"/>
  <c r="K1258" i="14"/>
  <c r="J1257" i="14"/>
  <c r="K1257" i="14"/>
  <c r="J1256" i="14"/>
  <c r="K1256" i="14"/>
  <c r="J1255" i="14"/>
  <c r="K1255" i="14"/>
  <c r="J1254" i="14"/>
  <c r="K1254" i="14"/>
  <c r="J1253" i="14"/>
  <c r="K1253" i="14"/>
  <c r="J1252" i="14"/>
  <c r="K1252" i="14"/>
  <c r="J1251" i="14"/>
  <c r="K1251" i="14"/>
  <c r="J1250" i="14"/>
  <c r="K1250" i="14"/>
  <c r="J1249" i="14"/>
  <c r="K1249" i="14"/>
  <c r="J1248" i="14"/>
  <c r="K1248" i="14"/>
  <c r="J1247" i="14"/>
  <c r="K1247" i="14"/>
  <c r="J1246" i="14"/>
  <c r="K1246" i="14"/>
  <c r="J1245" i="14"/>
  <c r="K1245" i="14"/>
  <c r="J1244" i="14"/>
  <c r="K1244" i="14"/>
  <c r="J1243" i="14"/>
  <c r="K1243" i="14"/>
  <c r="J1242" i="14"/>
  <c r="K1242" i="14"/>
  <c r="J1241" i="14"/>
  <c r="K1241" i="14"/>
  <c r="J1240" i="14"/>
  <c r="K1240" i="14"/>
  <c r="J1239" i="14"/>
  <c r="K1239" i="14"/>
  <c r="J1238" i="14"/>
  <c r="K1238" i="14"/>
  <c r="J1237" i="14"/>
  <c r="K1237" i="14"/>
  <c r="J1236" i="14"/>
  <c r="K1236" i="14"/>
  <c r="J1235" i="14"/>
  <c r="K1235" i="14"/>
  <c r="J1234" i="14"/>
  <c r="K1234" i="14"/>
  <c r="J1233" i="14"/>
  <c r="K1233" i="14"/>
  <c r="J1232" i="14"/>
  <c r="K1232" i="14"/>
  <c r="J1231" i="14"/>
  <c r="K1231" i="14"/>
  <c r="J1230" i="14"/>
  <c r="K1230" i="14"/>
  <c r="J1229" i="14"/>
  <c r="K1229" i="14"/>
  <c r="J1228" i="14"/>
  <c r="K1228" i="14"/>
  <c r="J1227" i="14"/>
  <c r="K1227" i="14"/>
  <c r="J1226" i="14"/>
  <c r="K1226" i="14"/>
  <c r="J1225" i="14"/>
  <c r="K1225" i="14"/>
  <c r="J1224" i="14"/>
  <c r="K1224" i="14"/>
  <c r="J1223" i="14"/>
  <c r="K1223" i="14"/>
  <c r="J1222" i="14"/>
  <c r="K1222" i="14"/>
  <c r="J1221" i="14"/>
  <c r="K1221" i="14"/>
  <c r="J1220" i="14"/>
  <c r="K1220" i="14"/>
  <c r="J1219" i="14"/>
  <c r="K1219" i="14"/>
  <c r="J1218" i="14"/>
  <c r="K1218" i="14"/>
  <c r="J1217" i="14"/>
  <c r="K1217" i="14"/>
  <c r="J1216" i="14"/>
  <c r="K1216" i="14"/>
  <c r="J1215" i="14"/>
  <c r="K1215" i="14"/>
  <c r="J1214" i="14"/>
  <c r="K1214" i="14"/>
  <c r="J1213" i="14"/>
  <c r="K1213" i="14"/>
  <c r="J1212" i="14"/>
  <c r="K1212" i="14"/>
  <c r="J1211" i="14"/>
  <c r="K1211" i="14"/>
  <c r="J1210" i="14"/>
  <c r="K1210" i="14"/>
  <c r="J1209" i="14"/>
  <c r="K1209" i="14"/>
  <c r="J1208" i="14"/>
  <c r="K1208" i="14"/>
  <c r="J1207" i="14"/>
  <c r="K1207" i="14"/>
  <c r="J1206" i="14"/>
  <c r="K1206" i="14"/>
  <c r="J1205" i="14"/>
  <c r="K1205" i="14"/>
  <c r="J1204" i="14"/>
  <c r="K1204" i="14"/>
  <c r="J1203" i="14"/>
  <c r="K1203" i="14"/>
  <c r="J1202" i="14"/>
  <c r="K1202" i="14"/>
  <c r="J1201" i="14"/>
  <c r="K1201" i="14"/>
  <c r="J1200" i="14"/>
  <c r="K1200" i="14"/>
  <c r="J1199" i="14"/>
  <c r="K1199" i="14"/>
  <c r="J1198" i="14"/>
  <c r="K1198" i="14"/>
  <c r="J1197" i="14"/>
  <c r="K1197" i="14"/>
  <c r="J1196" i="14"/>
  <c r="K1196" i="14"/>
  <c r="J1195" i="14"/>
  <c r="K1195" i="14"/>
  <c r="J1194" i="14"/>
  <c r="K1194" i="14"/>
  <c r="J1193" i="14"/>
  <c r="K1193" i="14"/>
  <c r="J1192" i="14"/>
  <c r="K1192" i="14"/>
  <c r="J1191" i="14"/>
  <c r="K1191" i="14"/>
  <c r="J1190" i="14"/>
  <c r="K1190" i="14"/>
  <c r="J1189" i="14"/>
  <c r="K1189" i="14"/>
  <c r="J1188" i="14"/>
  <c r="K1188" i="14"/>
  <c r="J1187" i="14"/>
  <c r="K1187" i="14"/>
  <c r="J1186" i="14"/>
  <c r="K1186" i="14"/>
  <c r="J1185" i="14"/>
  <c r="K1185" i="14"/>
  <c r="J1184" i="14"/>
  <c r="K1184" i="14"/>
  <c r="J1183" i="14"/>
  <c r="K1183" i="14"/>
  <c r="J1182" i="14"/>
  <c r="K1182" i="14"/>
  <c r="J1181" i="14"/>
  <c r="K1181" i="14"/>
  <c r="J1180" i="14"/>
  <c r="K1180" i="14"/>
  <c r="J1179" i="14"/>
  <c r="K1179" i="14"/>
  <c r="J1178" i="14"/>
  <c r="K1178" i="14"/>
  <c r="J1177" i="14"/>
  <c r="K1177" i="14"/>
  <c r="J1176" i="14"/>
  <c r="K1176" i="14"/>
  <c r="J1175" i="14"/>
  <c r="K1175" i="14"/>
  <c r="J1174" i="14"/>
  <c r="K1174" i="14"/>
  <c r="J1173" i="14"/>
  <c r="K1173" i="14"/>
  <c r="J1172" i="14"/>
  <c r="K1172" i="14"/>
  <c r="J1171" i="14"/>
  <c r="K1171" i="14"/>
  <c r="J1170" i="14"/>
  <c r="K1170" i="14"/>
  <c r="J1169" i="14"/>
  <c r="K1169" i="14"/>
  <c r="J1168" i="14"/>
  <c r="K1168" i="14"/>
  <c r="J1167" i="14"/>
  <c r="K1167" i="14"/>
  <c r="J1166" i="14"/>
  <c r="K1166" i="14"/>
  <c r="J1165" i="14"/>
  <c r="K1165" i="14"/>
  <c r="J1164" i="14"/>
  <c r="K1164" i="14"/>
  <c r="J1163" i="14"/>
  <c r="K1163" i="14"/>
  <c r="J1162" i="14"/>
  <c r="K1162" i="14"/>
  <c r="J1161" i="14"/>
  <c r="K1161" i="14"/>
  <c r="J1160" i="14"/>
  <c r="K1160" i="14"/>
  <c r="J1159" i="14"/>
  <c r="K1159" i="14"/>
  <c r="J1158" i="14"/>
  <c r="K1158" i="14"/>
  <c r="J1157" i="14"/>
  <c r="K1157" i="14"/>
  <c r="J1156" i="14"/>
  <c r="K1156" i="14"/>
  <c r="J1155" i="14"/>
  <c r="K1155" i="14"/>
  <c r="J1154" i="14"/>
  <c r="K1154" i="14"/>
  <c r="J1153" i="14"/>
  <c r="K1153" i="14"/>
  <c r="J1152" i="14"/>
  <c r="K1152" i="14"/>
  <c r="J1151" i="14"/>
  <c r="K1151" i="14"/>
  <c r="J1150" i="14"/>
  <c r="K1150" i="14"/>
  <c r="J1149" i="14"/>
  <c r="K1149" i="14"/>
  <c r="J1148" i="14"/>
  <c r="K1148" i="14"/>
  <c r="J1147" i="14"/>
  <c r="K1147" i="14"/>
  <c r="J1146" i="14"/>
  <c r="K1146" i="14"/>
  <c r="J1145" i="14"/>
  <c r="K1145" i="14"/>
  <c r="J1144" i="14"/>
  <c r="K1144" i="14"/>
  <c r="J1143" i="14"/>
  <c r="K1143" i="14"/>
  <c r="J1142" i="14"/>
  <c r="K1142" i="14"/>
  <c r="J1141" i="14"/>
  <c r="K1141" i="14"/>
  <c r="J1140" i="14"/>
  <c r="K1140" i="14"/>
  <c r="J1139" i="14"/>
  <c r="K1139" i="14"/>
  <c r="J1138" i="14"/>
  <c r="K1138" i="14"/>
  <c r="J1137" i="14"/>
  <c r="K1137" i="14"/>
  <c r="J1136" i="14"/>
  <c r="K1136" i="14"/>
  <c r="J1135" i="14"/>
  <c r="K1135" i="14"/>
  <c r="J1134" i="14"/>
  <c r="K1134" i="14"/>
  <c r="J1133" i="14"/>
  <c r="K1133" i="14"/>
  <c r="J1132" i="14"/>
  <c r="K1132" i="14"/>
  <c r="J1131" i="14"/>
  <c r="K1131" i="14"/>
  <c r="J1130" i="14"/>
  <c r="K1130" i="14"/>
  <c r="J1129" i="14"/>
  <c r="K1129" i="14"/>
  <c r="J1128" i="14"/>
  <c r="K1128" i="14"/>
  <c r="J1127" i="14"/>
  <c r="K1127" i="14"/>
  <c r="J1126" i="14"/>
  <c r="K1126" i="14"/>
  <c r="J1125" i="14"/>
  <c r="K1125" i="14"/>
  <c r="J1124" i="14"/>
  <c r="K1124" i="14"/>
  <c r="J1123" i="14"/>
  <c r="K1123" i="14"/>
  <c r="J1122" i="14"/>
  <c r="K1122" i="14"/>
  <c r="J1121" i="14"/>
  <c r="K1121" i="14"/>
  <c r="J1120" i="14"/>
  <c r="K1120" i="14"/>
  <c r="J1119" i="14"/>
  <c r="K1119" i="14"/>
  <c r="J1118" i="14"/>
  <c r="K1118" i="14"/>
  <c r="J1117" i="14"/>
  <c r="K1117" i="14"/>
  <c r="J1116" i="14"/>
  <c r="K1116" i="14"/>
  <c r="J1115" i="14"/>
  <c r="K1115" i="14"/>
  <c r="J1114" i="14"/>
  <c r="K1114" i="14"/>
  <c r="J1113" i="14"/>
  <c r="K1113" i="14"/>
  <c r="J1112" i="14"/>
  <c r="K1112" i="14"/>
  <c r="J1111" i="14"/>
  <c r="K1111" i="14"/>
  <c r="J1110" i="14"/>
  <c r="K1110" i="14"/>
  <c r="J1109" i="14"/>
  <c r="K1109" i="14"/>
  <c r="J1108" i="14"/>
  <c r="K1108" i="14"/>
  <c r="J1107" i="14"/>
  <c r="K1107" i="14"/>
  <c r="J1106" i="14"/>
  <c r="K1106" i="14"/>
  <c r="J1105" i="14"/>
  <c r="K1105" i="14"/>
  <c r="J1104" i="14"/>
  <c r="K1104" i="14"/>
  <c r="J1103" i="14"/>
  <c r="K1103" i="14"/>
  <c r="J1102" i="14"/>
  <c r="K1102" i="14"/>
  <c r="J1101" i="14"/>
  <c r="K1101" i="14"/>
  <c r="J1100" i="14"/>
  <c r="K1100" i="14"/>
  <c r="J1099" i="14"/>
  <c r="K1099" i="14"/>
  <c r="J1098" i="14"/>
  <c r="K1098" i="14"/>
  <c r="J1097" i="14"/>
  <c r="K1097" i="14"/>
  <c r="J1096" i="14"/>
  <c r="K1096" i="14"/>
  <c r="J1095" i="14"/>
  <c r="K1095" i="14"/>
  <c r="J1094" i="14"/>
  <c r="K1094" i="14"/>
  <c r="J1093" i="14"/>
  <c r="K1093" i="14"/>
  <c r="J1092" i="14"/>
  <c r="K1092" i="14"/>
  <c r="J1091" i="14"/>
  <c r="K1091" i="14"/>
  <c r="J1090" i="14"/>
  <c r="K1090" i="14"/>
  <c r="J1089" i="14"/>
  <c r="K1089" i="14"/>
  <c r="J1088" i="14"/>
  <c r="K1088" i="14"/>
  <c r="J1087" i="14"/>
  <c r="K1087" i="14"/>
  <c r="J1086" i="14"/>
  <c r="K1086" i="14"/>
  <c r="J1085" i="14"/>
  <c r="K1085" i="14"/>
  <c r="J1084" i="14"/>
  <c r="K1084" i="14"/>
  <c r="J1083" i="14"/>
  <c r="K1083" i="14"/>
  <c r="J1082" i="14"/>
  <c r="K1082" i="14"/>
  <c r="J1081" i="14"/>
  <c r="K1081" i="14"/>
  <c r="J1080" i="14"/>
  <c r="K1080" i="14"/>
  <c r="J1079" i="14"/>
  <c r="K1079" i="14"/>
  <c r="J1078" i="14"/>
  <c r="K1078" i="14"/>
  <c r="J1077" i="14"/>
  <c r="K1077" i="14"/>
  <c r="J1076" i="14"/>
  <c r="K1076" i="14"/>
  <c r="J1075" i="14"/>
  <c r="K1075" i="14"/>
  <c r="J1074" i="14"/>
  <c r="K1074" i="14"/>
  <c r="J1073" i="14"/>
  <c r="K1073" i="14"/>
  <c r="J1072" i="14"/>
  <c r="K1072" i="14"/>
  <c r="J1071" i="14"/>
  <c r="K1071" i="14"/>
  <c r="J1070" i="14"/>
  <c r="K1070" i="14"/>
  <c r="J1069" i="14"/>
  <c r="K1069" i="14"/>
  <c r="J1068" i="14"/>
  <c r="K1068" i="14"/>
  <c r="J1067" i="14"/>
  <c r="K1067" i="14"/>
  <c r="J1066" i="14"/>
  <c r="K1066" i="14"/>
  <c r="J1065" i="14"/>
  <c r="K1065" i="14"/>
  <c r="J1064" i="14"/>
  <c r="K1064" i="14"/>
  <c r="J1063" i="14"/>
  <c r="K1063" i="14"/>
  <c r="J1062" i="14"/>
  <c r="K1062" i="14"/>
  <c r="J1061" i="14"/>
  <c r="K1061" i="14"/>
  <c r="J1060" i="14"/>
  <c r="K1060" i="14"/>
  <c r="J1059" i="14"/>
  <c r="K1059" i="14"/>
  <c r="J1058" i="14"/>
  <c r="K1058" i="14"/>
  <c r="J1057" i="14"/>
  <c r="K1057" i="14"/>
  <c r="J1056" i="14"/>
  <c r="K1056" i="14"/>
  <c r="J1055" i="14"/>
  <c r="K1055" i="14"/>
  <c r="J1054" i="14"/>
  <c r="K1054" i="14"/>
  <c r="J1053" i="14"/>
  <c r="K1053" i="14"/>
  <c r="J1052" i="14"/>
  <c r="K1052" i="14"/>
  <c r="J1051" i="14"/>
  <c r="K1051" i="14"/>
  <c r="J1050" i="14"/>
  <c r="K1050" i="14"/>
  <c r="J1049" i="14"/>
  <c r="K1049" i="14"/>
  <c r="J1048" i="14"/>
  <c r="K1048" i="14"/>
  <c r="J1047" i="14"/>
  <c r="K1047" i="14"/>
  <c r="J1046" i="14"/>
  <c r="K1046" i="14"/>
  <c r="J1045" i="14"/>
  <c r="K1045" i="14"/>
  <c r="J1044" i="14"/>
  <c r="K1044" i="14"/>
  <c r="J1043" i="14"/>
  <c r="K1043" i="14"/>
  <c r="J1042" i="14"/>
  <c r="K1042" i="14"/>
  <c r="J1041" i="14"/>
  <c r="K1041" i="14"/>
  <c r="J1040" i="14"/>
  <c r="K1040" i="14"/>
  <c r="J1039" i="14"/>
  <c r="K1039" i="14"/>
  <c r="J1038" i="14"/>
  <c r="K1038" i="14"/>
  <c r="J1037" i="14"/>
  <c r="K1037" i="14"/>
  <c r="J1036" i="14"/>
  <c r="K1036" i="14"/>
  <c r="J1035" i="14"/>
  <c r="K1035" i="14"/>
  <c r="J1034" i="14"/>
  <c r="K1034" i="14"/>
  <c r="J1033" i="14"/>
  <c r="K1033" i="14"/>
  <c r="J1032" i="14"/>
  <c r="K1032" i="14"/>
  <c r="J1031" i="14"/>
  <c r="K1031" i="14"/>
  <c r="J1030" i="14"/>
  <c r="K1030" i="14"/>
  <c r="J1029" i="14"/>
  <c r="K1029" i="14"/>
  <c r="J1028" i="14"/>
  <c r="K1028" i="14"/>
  <c r="J1027" i="14"/>
  <c r="K1027" i="14"/>
  <c r="J1026" i="14"/>
  <c r="K1026" i="14"/>
  <c r="J1025" i="14"/>
  <c r="K1025" i="14"/>
  <c r="J1024" i="14"/>
  <c r="K1024" i="14"/>
  <c r="J1023" i="14"/>
  <c r="K1023" i="14"/>
  <c r="J1022" i="14"/>
  <c r="K1022" i="14"/>
  <c r="J1021" i="14"/>
  <c r="K1021" i="14"/>
  <c r="J1020" i="14"/>
  <c r="K1020" i="14"/>
  <c r="J1019" i="14"/>
  <c r="K1019" i="14"/>
  <c r="J1018" i="14"/>
  <c r="K1018" i="14"/>
  <c r="J1017" i="14"/>
  <c r="K1017" i="14"/>
  <c r="J1016" i="14"/>
  <c r="K1016" i="14"/>
  <c r="J1015" i="14"/>
  <c r="K1015" i="14"/>
  <c r="J1014" i="14"/>
  <c r="K1014" i="14"/>
  <c r="J1013" i="14"/>
  <c r="K1013" i="14"/>
  <c r="J1012" i="14"/>
  <c r="K1012" i="14"/>
  <c r="J1011" i="14"/>
  <c r="K1011" i="14"/>
  <c r="J1010" i="14"/>
  <c r="K1010" i="14"/>
  <c r="J1009" i="14"/>
  <c r="K1009" i="14"/>
  <c r="J1008" i="14"/>
  <c r="K1008" i="14"/>
  <c r="J1007" i="14"/>
  <c r="K1007" i="14"/>
  <c r="J1006" i="14"/>
  <c r="K1006" i="14"/>
  <c r="J1005" i="14"/>
  <c r="K1005" i="14"/>
  <c r="J1004" i="14"/>
  <c r="K1004" i="14"/>
  <c r="J1003" i="14"/>
  <c r="K1003" i="14"/>
  <c r="J1002" i="14"/>
  <c r="K1002" i="14"/>
  <c r="J1001" i="14"/>
  <c r="K1001" i="14"/>
  <c r="J1000" i="14"/>
  <c r="K1000" i="14"/>
  <c r="J999" i="14"/>
  <c r="K999" i="14"/>
  <c r="J998" i="14"/>
  <c r="K998" i="14"/>
  <c r="J997" i="14"/>
  <c r="K997" i="14"/>
  <c r="J996" i="14"/>
  <c r="K996" i="14"/>
  <c r="J995" i="14"/>
  <c r="K995" i="14"/>
  <c r="J994" i="14"/>
  <c r="K994" i="14"/>
  <c r="J993" i="14"/>
  <c r="K993" i="14"/>
  <c r="J992" i="14"/>
  <c r="K992" i="14"/>
  <c r="J991" i="14"/>
  <c r="K991" i="14"/>
  <c r="J990" i="14"/>
  <c r="K990" i="14"/>
  <c r="J989" i="14"/>
  <c r="K989" i="14"/>
  <c r="J988" i="14"/>
  <c r="K988" i="14"/>
  <c r="J987" i="14"/>
  <c r="K987" i="14"/>
  <c r="J986" i="14"/>
  <c r="K986" i="14"/>
  <c r="J985" i="14"/>
  <c r="K985" i="14"/>
  <c r="J984" i="14"/>
  <c r="K984" i="14"/>
  <c r="J983" i="14"/>
  <c r="K983" i="14"/>
  <c r="J982" i="14"/>
  <c r="K982" i="14"/>
  <c r="J981" i="14"/>
  <c r="K981" i="14"/>
  <c r="J980" i="14"/>
  <c r="K980" i="14"/>
  <c r="J979" i="14"/>
  <c r="K979" i="14"/>
  <c r="J978" i="14"/>
  <c r="K978" i="14"/>
  <c r="J977" i="14"/>
  <c r="K977" i="14"/>
  <c r="J976" i="14"/>
  <c r="K976" i="14"/>
  <c r="J975" i="14"/>
  <c r="K975" i="14"/>
  <c r="J974" i="14"/>
  <c r="K974" i="14"/>
  <c r="J973" i="14"/>
  <c r="K973" i="14"/>
  <c r="J972" i="14"/>
  <c r="K972" i="14"/>
  <c r="J971" i="14"/>
  <c r="K971" i="14"/>
  <c r="J970" i="14"/>
  <c r="K970" i="14"/>
  <c r="J969" i="14"/>
  <c r="K969" i="14"/>
  <c r="J968" i="14"/>
  <c r="K968" i="14"/>
  <c r="J967" i="14"/>
  <c r="K967" i="14"/>
  <c r="J966" i="14"/>
  <c r="K966" i="14"/>
  <c r="J965" i="14"/>
  <c r="K965" i="14"/>
  <c r="J964" i="14"/>
  <c r="K964" i="14"/>
  <c r="J963" i="14"/>
  <c r="K963" i="14"/>
  <c r="J962" i="14"/>
  <c r="K962" i="14"/>
  <c r="J961" i="14"/>
  <c r="K961" i="14"/>
  <c r="J960" i="14"/>
  <c r="K960" i="14"/>
  <c r="J959" i="14"/>
  <c r="K959" i="14"/>
  <c r="J958" i="14"/>
  <c r="K958" i="14"/>
  <c r="J957" i="14"/>
  <c r="K957" i="14"/>
  <c r="J956" i="14"/>
  <c r="K956" i="14"/>
  <c r="J955" i="14"/>
  <c r="K955" i="14"/>
  <c r="J954" i="14"/>
  <c r="K954" i="14"/>
  <c r="J953" i="14"/>
  <c r="K953" i="14"/>
  <c r="J952" i="14"/>
  <c r="K952" i="14"/>
  <c r="J951" i="14"/>
  <c r="K951" i="14"/>
  <c r="J950" i="14"/>
  <c r="K950" i="14"/>
  <c r="J949" i="14"/>
  <c r="K949" i="14"/>
  <c r="J948" i="14"/>
  <c r="K948" i="14"/>
  <c r="J947" i="14"/>
  <c r="K947" i="14"/>
  <c r="J946" i="14"/>
  <c r="K946" i="14"/>
  <c r="J945" i="14"/>
  <c r="K945" i="14"/>
  <c r="J944" i="14"/>
  <c r="K944" i="14"/>
  <c r="J943" i="14"/>
  <c r="K943" i="14"/>
  <c r="J942" i="14"/>
  <c r="K942" i="14"/>
  <c r="J941" i="14"/>
  <c r="K941" i="14"/>
  <c r="J940" i="14"/>
  <c r="K940" i="14"/>
  <c r="J939" i="14"/>
  <c r="K939" i="14"/>
  <c r="J938" i="14"/>
  <c r="K938" i="14"/>
  <c r="J937" i="14"/>
  <c r="K937" i="14"/>
  <c r="J936" i="14"/>
  <c r="K936" i="14"/>
  <c r="J935" i="14"/>
  <c r="K935" i="14"/>
  <c r="J934" i="14"/>
  <c r="K934" i="14"/>
  <c r="J933" i="14"/>
  <c r="K933" i="14"/>
  <c r="J932" i="14"/>
  <c r="K932" i="14"/>
  <c r="J931" i="14"/>
  <c r="K931" i="14"/>
  <c r="J930" i="14"/>
  <c r="K930" i="14"/>
  <c r="J929" i="14"/>
  <c r="K929" i="14"/>
  <c r="J928" i="14"/>
  <c r="K928" i="14"/>
  <c r="J927" i="14"/>
  <c r="K927" i="14"/>
  <c r="J926" i="14"/>
  <c r="K926" i="14"/>
  <c r="J925" i="14"/>
  <c r="K925" i="14"/>
  <c r="J924" i="14"/>
  <c r="K924" i="14"/>
  <c r="J923" i="14"/>
  <c r="K923" i="14"/>
  <c r="J922" i="14"/>
  <c r="K922" i="14"/>
  <c r="J921" i="14"/>
  <c r="K921" i="14"/>
  <c r="J920" i="14"/>
  <c r="K920" i="14"/>
  <c r="J919" i="14"/>
  <c r="K919" i="14"/>
  <c r="J918" i="14"/>
  <c r="K918" i="14"/>
  <c r="J917" i="14"/>
  <c r="K917" i="14"/>
  <c r="J916" i="14"/>
  <c r="K916" i="14"/>
  <c r="J915" i="14"/>
  <c r="K915" i="14"/>
  <c r="J914" i="14"/>
  <c r="K914" i="14"/>
  <c r="J913" i="14"/>
  <c r="K913" i="14"/>
  <c r="J912" i="14"/>
  <c r="K912" i="14"/>
  <c r="J911" i="14"/>
  <c r="K911" i="14"/>
  <c r="J910" i="14"/>
  <c r="K910" i="14"/>
  <c r="J909" i="14"/>
  <c r="K909" i="14"/>
  <c r="J908" i="14"/>
  <c r="K908" i="14"/>
  <c r="J907" i="14"/>
  <c r="K907" i="14"/>
  <c r="J906" i="14"/>
  <c r="K906" i="14"/>
  <c r="J905" i="14"/>
  <c r="K905" i="14"/>
  <c r="J904" i="14"/>
  <c r="K904" i="14"/>
  <c r="J903" i="14"/>
  <c r="K903" i="14"/>
  <c r="J902" i="14"/>
  <c r="K902" i="14"/>
  <c r="J901" i="14"/>
  <c r="K901" i="14"/>
  <c r="J900" i="14"/>
  <c r="K900" i="14"/>
  <c r="J899" i="14"/>
  <c r="K899" i="14"/>
  <c r="J898" i="14"/>
  <c r="K898" i="14"/>
  <c r="J897" i="14"/>
  <c r="K897" i="14"/>
  <c r="J896" i="14"/>
  <c r="K896" i="14"/>
  <c r="J895" i="14"/>
  <c r="K895" i="14"/>
  <c r="J894" i="14"/>
  <c r="K894" i="14"/>
  <c r="J893" i="14"/>
  <c r="K893" i="14"/>
  <c r="J892" i="14"/>
  <c r="K892" i="14"/>
  <c r="J891" i="14"/>
  <c r="K891" i="14"/>
  <c r="J890" i="14"/>
  <c r="K890" i="14"/>
  <c r="J889" i="14"/>
  <c r="K889" i="14"/>
  <c r="J888" i="14"/>
  <c r="K888" i="14"/>
  <c r="J887" i="14"/>
  <c r="K887" i="14"/>
  <c r="J886" i="14"/>
  <c r="K886" i="14"/>
  <c r="J885" i="14"/>
  <c r="K885" i="14"/>
  <c r="J884" i="14"/>
  <c r="K884" i="14"/>
  <c r="J883" i="14"/>
  <c r="K883" i="14"/>
  <c r="J882" i="14"/>
  <c r="K882" i="14"/>
  <c r="J881" i="14"/>
  <c r="K881" i="14"/>
  <c r="J880" i="14"/>
  <c r="K880" i="14"/>
  <c r="J879" i="14"/>
  <c r="K879" i="14"/>
  <c r="J878" i="14"/>
  <c r="K878" i="14"/>
  <c r="J877" i="14"/>
  <c r="K877" i="14"/>
  <c r="J876" i="14"/>
  <c r="K876" i="14"/>
  <c r="J875" i="14"/>
  <c r="K875" i="14"/>
  <c r="J874" i="14"/>
  <c r="K874" i="14"/>
  <c r="J873" i="14"/>
  <c r="K873" i="14"/>
  <c r="J872" i="14"/>
  <c r="K872" i="14"/>
  <c r="J871" i="14"/>
  <c r="K871" i="14"/>
  <c r="J870" i="14"/>
  <c r="K870" i="14"/>
  <c r="J869" i="14"/>
  <c r="K869" i="14"/>
  <c r="J868" i="14"/>
  <c r="K868" i="14"/>
  <c r="J867" i="14"/>
  <c r="K867" i="14"/>
  <c r="J866" i="14"/>
  <c r="K866" i="14"/>
  <c r="J865" i="14"/>
  <c r="K865" i="14"/>
  <c r="J864" i="14"/>
  <c r="K864" i="14"/>
  <c r="J863" i="14"/>
  <c r="K863" i="14"/>
  <c r="J862" i="14"/>
  <c r="K862" i="14"/>
  <c r="J861" i="14"/>
  <c r="K861" i="14"/>
  <c r="J860" i="14"/>
  <c r="K860" i="14"/>
  <c r="J859" i="14"/>
  <c r="K859" i="14"/>
  <c r="J858" i="14"/>
  <c r="K858" i="14"/>
  <c r="J857" i="14"/>
  <c r="K857" i="14"/>
  <c r="J856" i="14"/>
  <c r="K856" i="14"/>
  <c r="J855" i="14"/>
  <c r="K855" i="14"/>
  <c r="J854" i="14"/>
  <c r="K854" i="14"/>
  <c r="J853" i="14"/>
  <c r="K853" i="14"/>
  <c r="J852" i="14"/>
  <c r="K852" i="14"/>
  <c r="J851" i="14"/>
  <c r="K851" i="14"/>
  <c r="J850" i="14"/>
  <c r="K850" i="14"/>
  <c r="J849" i="14"/>
  <c r="K849" i="14"/>
  <c r="J848" i="14"/>
  <c r="K848" i="14"/>
  <c r="J847" i="14"/>
  <c r="K847" i="14"/>
  <c r="J846" i="14"/>
  <c r="K846" i="14"/>
  <c r="J845" i="14"/>
  <c r="K845" i="14"/>
  <c r="J844" i="14"/>
  <c r="K844" i="14"/>
  <c r="J843" i="14"/>
  <c r="K843" i="14"/>
  <c r="J842" i="14"/>
  <c r="K842" i="14"/>
  <c r="J841" i="14"/>
  <c r="K841" i="14"/>
  <c r="J840" i="14"/>
  <c r="K840" i="14"/>
  <c r="J839" i="14"/>
  <c r="K839" i="14"/>
  <c r="J838" i="14"/>
  <c r="K838" i="14"/>
  <c r="J837" i="14"/>
  <c r="K837" i="14"/>
  <c r="J836" i="14"/>
  <c r="K836" i="14"/>
  <c r="J835" i="14"/>
  <c r="K835" i="14"/>
  <c r="J834" i="14"/>
  <c r="K834" i="14"/>
  <c r="J833" i="14"/>
  <c r="K833" i="14"/>
  <c r="J832" i="14"/>
  <c r="K832" i="14"/>
  <c r="J831" i="14"/>
  <c r="K831" i="14"/>
  <c r="J830" i="14"/>
  <c r="K830" i="14"/>
  <c r="J829" i="14"/>
  <c r="K829" i="14"/>
  <c r="J828" i="14"/>
  <c r="K828" i="14"/>
  <c r="J827" i="14"/>
  <c r="K827" i="14"/>
  <c r="J826" i="14"/>
  <c r="K826" i="14"/>
  <c r="J825" i="14"/>
  <c r="K825" i="14"/>
  <c r="J824" i="14"/>
  <c r="K824" i="14"/>
  <c r="J823" i="14"/>
  <c r="K823" i="14"/>
  <c r="J822" i="14"/>
  <c r="K822" i="14"/>
  <c r="J821" i="14"/>
  <c r="K821" i="14"/>
  <c r="J820" i="14"/>
  <c r="K820" i="14"/>
  <c r="J819" i="14"/>
  <c r="K819" i="14"/>
  <c r="J818" i="14"/>
  <c r="K818" i="14"/>
  <c r="J817" i="14"/>
  <c r="K817" i="14"/>
  <c r="J816" i="14"/>
  <c r="K816" i="14"/>
  <c r="J815" i="14"/>
  <c r="K815" i="14"/>
  <c r="J814" i="14"/>
  <c r="K814" i="14"/>
  <c r="J813" i="14"/>
  <c r="K813" i="14"/>
  <c r="J812" i="14"/>
  <c r="K812" i="14"/>
  <c r="J811" i="14"/>
  <c r="K811" i="14"/>
  <c r="J810" i="14"/>
  <c r="K810" i="14"/>
  <c r="J809" i="14"/>
  <c r="K809" i="14"/>
  <c r="J808" i="14"/>
  <c r="K808" i="14"/>
  <c r="J807" i="14"/>
  <c r="K807" i="14"/>
  <c r="J806" i="14"/>
  <c r="K806" i="14"/>
  <c r="J805" i="14"/>
  <c r="K805" i="14"/>
  <c r="J804" i="14"/>
  <c r="K804" i="14"/>
  <c r="J803" i="14"/>
  <c r="K803" i="14"/>
  <c r="J802" i="14"/>
  <c r="K802" i="14"/>
  <c r="J801" i="14"/>
  <c r="K801" i="14"/>
  <c r="J800" i="14"/>
  <c r="K800" i="14"/>
  <c r="J799" i="14"/>
  <c r="K799" i="14"/>
  <c r="J798" i="14"/>
  <c r="K798" i="14"/>
  <c r="J797" i="14"/>
  <c r="K797" i="14"/>
  <c r="J796" i="14"/>
  <c r="K796" i="14"/>
  <c r="J795" i="14"/>
  <c r="K795" i="14"/>
  <c r="J794" i="14"/>
  <c r="K794" i="14"/>
  <c r="J793" i="14"/>
  <c r="K793" i="14"/>
  <c r="J792" i="14"/>
  <c r="K792" i="14"/>
  <c r="J791" i="14"/>
  <c r="K791" i="14"/>
  <c r="J790" i="14"/>
  <c r="K790" i="14"/>
  <c r="J789" i="14"/>
  <c r="K789" i="14"/>
  <c r="J788" i="14"/>
  <c r="K788" i="14"/>
  <c r="J787" i="14"/>
  <c r="K787" i="14"/>
  <c r="J786" i="14"/>
  <c r="K786" i="14"/>
  <c r="J785" i="14"/>
  <c r="K785" i="14"/>
  <c r="J784" i="14"/>
  <c r="K784" i="14"/>
  <c r="J783" i="14"/>
  <c r="K783" i="14"/>
  <c r="J782" i="14"/>
  <c r="K782" i="14"/>
  <c r="J781" i="14"/>
  <c r="K781" i="14"/>
  <c r="J780" i="14"/>
  <c r="K780" i="14"/>
  <c r="J779" i="14"/>
  <c r="K779" i="14"/>
  <c r="J778" i="14"/>
  <c r="K778" i="14"/>
  <c r="J777" i="14"/>
  <c r="K777" i="14"/>
  <c r="J776" i="14"/>
  <c r="K776" i="14"/>
  <c r="J775" i="14"/>
  <c r="K775" i="14"/>
  <c r="J774" i="14"/>
  <c r="K774" i="14"/>
  <c r="J773" i="14"/>
  <c r="K773" i="14"/>
  <c r="J772" i="14"/>
  <c r="K772" i="14"/>
  <c r="J771" i="14"/>
  <c r="K771" i="14"/>
  <c r="J770" i="14"/>
  <c r="K770" i="14"/>
  <c r="J769" i="14"/>
  <c r="K769" i="14"/>
  <c r="J768" i="14"/>
  <c r="K768" i="14"/>
  <c r="J767" i="14"/>
  <c r="K767" i="14"/>
  <c r="J766" i="14"/>
  <c r="K766" i="14"/>
  <c r="J765" i="14"/>
  <c r="K765" i="14"/>
  <c r="J764" i="14"/>
  <c r="K764" i="14"/>
  <c r="J763" i="14"/>
  <c r="K763" i="14"/>
  <c r="J762" i="14"/>
  <c r="K762" i="14"/>
  <c r="J761" i="14"/>
  <c r="K761" i="14"/>
  <c r="J760" i="14"/>
  <c r="K760" i="14"/>
  <c r="J759" i="14"/>
  <c r="K759" i="14"/>
  <c r="J758" i="14"/>
  <c r="K758" i="14"/>
  <c r="J757" i="14"/>
  <c r="K757" i="14"/>
  <c r="J756" i="14"/>
  <c r="K756" i="14"/>
  <c r="J755" i="14"/>
  <c r="K755" i="14"/>
  <c r="J754" i="14"/>
  <c r="K754" i="14"/>
  <c r="J753" i="14"/>
  <c r="K753" i="14"/>
  <c r="J752" i="14"/>
  <c r="K752" i="14"/>
  <c r="J751" i="14"/>
  <c r="K751" i="14"/>
  <c r="J750" i="14"/>
  <c r="K750" i="14"/>
  <c r="J749" i="14"/>
  <c r="K749" i="14"/>
  <c r="J748" i="14"/>
  <c r="K748" i="14"/>
  <c r="J747" i="14"/>
  <c r="K747" i="14"/>
  <c r="J746" i="14"/>
  <c r="K746" i="14"/>
  <c r="J745" i="14"/>
  <c r="K745" i="14"/>
  <c r="J744" i="14"/>
  <c r="K744" i="14"/>
  <c r="J743" i="14"/>
  <c r="K743" i="14"/>
  <c r="J742" i="14"/>
  <c r="K742" i="14"/>
  <c r="J741" i="14"/>
  <c r="K741" i="14"/>
  <c r="J740" i="14"/>
  <c r="K740" i="14"/>
  <c r="J739" i="14"/>
  <c r="K739" i="14"/>
  <c r="J738" i="14"/>
  <c r="K738" i="14"/>
  <c r="J737" i="14"/>
  <c r="K737" i="14"/>
  <c r="J736" i="14"/>
  <c r="K736" i="14"/>
  <c r="J735" i="14"/>
  <c r="K735" i="14"/>
  <c r="J734" i="14"/>
  <c r="K734" i="14"/>
  <c r="J733" i="14"/>
  <c r="K733" i="14"/>
  <c r="J732" i="14"/>
  <c r="K732" i="14"/>
  <c r="J731" i="14"/>
  <c r="K731" i="14"/>
  <c r="J730" i="14"/>
  <c r="K730" i="14"/>
  <c r="J729" i="14"/>
  <c r="K729" i="14"/>
  <c r="J728" i="14"/>
  <c r="K728" i="14"/>
  <c r="J727" i="14"/>
  <c r="K727" i="14"/>
  <c r="J726" i="14"/>
  <c r="K726" i="14"/>
  <c r="J725" i="14"/>
  <c r="K725" i="14"/>
  <c r="J724" i="14"/>
  <c r="K724" i="14"/>
  <c r="J723" i="14"/>
  <c r="K723" i="14"/>
  <c r="J722" i="14"/>
  <c r="K722" i="14"/>
  <c r="J721" i="14"/>
  <c r="K721" i="14"/>
  <c r="J720" i="14"/>
  <c r="K720" i="14"/>
  <c r="J719" i="14"/>
  <c r="K719" i="14"/>
  <c r="J718" i="14"/>
  <c r="K718" i="14"/>
  <c r="J717" i="14"/>
  <c r="K717" i="14"/>
  <c r="J716" i="14"/>
  <c r="K716" i="14"/>
  <c r="J715" i="14"/>
  <c r="K715" i="14"/>
  <c r="J714" i="14"/>
  <c r="K714" i="14"/>
  <c r="J713" i="14"/>
  <c r="K713" i="14"/>
  <c r="J712" i="14"/>
  <c r="K712" i="14"/>
  <c r="J711" i="14"/>
  <c r="K711" i="14"/>
  <c r="J710" i="14"/>
  <c r="K710" i="14"/>
  <c r="J709" i="14"/>
  <c r="K709" i="14"/>
  <c r="J708" i="14"/>
  <c r="K708" i="14"/>
  <c r="J707" i="14"/>
  <c r="K707" i="14"/>
  <c r="J706" i="14"/>
  <c r="K706" i="14"/>
  <c r="J705" i="14"/>
  <c r="K705" i="14"/>
  <c r="J704" i="14"/>
  <c r="K704" i="14"/>
  <c r="J703" i="14"/>
  <c r="K703" i="14"/>
  <c r="J702" i="14"/>
  <c r="K702" i="14"/>
  <c r="J701" i="14"/>
  <c r="K701" i="14"/>
  <c r="J700" i="14"/>
  <c r="K700" i="14"/>
  <c r="J699" i="14"/>
  <c r="K699" i="14"/>
  <c r="J698" i="14"/>
  <c r="K698" i="14"/>
  <c r="J697" i="14"/>
  <c r="K697" i="14"/>
  <c r="J696" i="14"/>
  <c r="K696" i="14"/>
  <c r="J695" i="14"/>
  <c r="K695" i="14"/>
  <c r="J694" i="14"/>
  <c r="K694" i="14"/>
  <c r="J693" i="14"/>
  <c r="K693" i="14"/>
  <c r="J692" i="14"/>
  <c r="K692" i="14"/>
  <c r="J691" i="14"/>
  <c r="K691" i="14"/>
  <c r="J690" i="14"/>
  <c r="K690" i="14"/>
  <c r="J689" i="14"/>
  <c r="K689" i="14"/>
  <c r="J688" i="14"/>
  <c r="K688" i="14"/>
  <c r="J687" i="14"/>
  <c r="K687" i="14"/>
  <c r="J686" i="14"/>
  <c r="K686" i="14"/>
  <c r="J685" i="14"/>
  <c r="K685" i="14"/>
  <c r="J684" i="14"/>
  <c r="K684" i="14"/>
  <c r="J683" i="14"/>
  <c r="K683" i="14"/>
  <c r="J682" i="14"/>
  <c r="K682" i="14"/>
  <c r="J681" i="14"/>
  <c r="K681" i="14"/>
  <c r="J680" i="14"/>
  <c r="K680" i="14"/>
  <c r="J679" i="14"/>
  <c r="K679" i="14"/>
  <c r="J678" i="14"/>
  <c r="K678" i="14"/>
  <c r="J677" i="14"/>
  <c r="K677" i="14"/>
  <c r="J676" i="14"/>
  <c r="K676" i="14"/>
  <c r="J675" i="14"/>
  <c r="K675" i="14"/>
  <c r="J674" i="14"/>
  <c r="K674" i="14"/>
  <c r="J673" i="14"/>
  <c r="K673" i="14"/>
  <c r="J672" i="14"/>
  <c r="K672" i="14"/>
  <c r="J671" i="14"/>
  <c r="K671" i="14"/>
  <c r="J670" i="14"/>
  <c r="K670" i="14"/>
  <c r="J669" i="14"/>
  <c r="K669" i="14"/>
  <c r="J668" i="14"/>
  <c r="K668" i="14"/>
  <c r="J667" i="14"/>
  <c r="K667" i="14"/>
  <c r="J666" i="14"/>
  <c r="K666" i="14"/>
  <c r="J665" i="14"/>
  <c r="K665" i="14"/>
  <c r="J664" i="14"/>
  <c r="K664" i="14"/>
  <c r="J663" i="14"/>
  <c r="K663" i="14"/>
  <c r="E57" i="19"/>
  <c r="F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K68" i="19"/>
  <c r="K69" i="19"/>
  <c r="K70" i="19"/>
  <c r="K71" i="19"/>
  <c r="K72" i="19"/>
  <c r="K73" i="19"/>
  <c r="K74" i="19"/>
  <c r="K75" i="19"/>
  <c r="K76" i="19"/>
  <c r="K77" i="19"/>
  <c r="K78" i="19"/>
  <c r="K79" i="19"/>
  <c r="K80" i="19"/>
  <c r="K81" i="19"/>
  <c r="K82" i="19"/>
  <c r="K83" i="19"/>
  <c r="K84" i="19"/>
  <c r="K85" i="19"/>
  <c r="K86" i="19"/>
  <c r="K87" i="19"/>
  <c r="K88" i="19"/>
  <c r="K89" i="19"/>
  <c r="K90" i="19"/>
  <c r="K91" i="19"/>
  <c r="K92" i="19"/>
  <c r="K93" i="19"/>
  <c r="K94" i="19"/>
  <c r="K95" i="19"/>
  <c r="K96" i="19"/>
  <c r="K97" i="19"/>
  <c r="K98" i="19"/>
  <c r="K99" i="19"/>
  <c r="K100" i="19"/>
  <c r="K101" i="19"/>
  <c r="K102" i="19"/>
  <c r="K103" i="19"/>
  <c r="K104" i="19"/>
  <c r="K105" i="19"/>
  <c r="K106" i="19"/>
  <c r="K107" i="19"/>
  <c r="K108" i="19"/>
  <c r="K109" i="19"/>
  <c r="K110" i="19"/>
  <c r="K111" i="19"/>
  <c r="K112" i="19"/>
  <c r="K113" i="19"/>
  <c r="K114" i="19"/>
  <c r="K115" i="19"/>
  <c r="K116" i="19"/>
  <c r="K117" i="19"/>
  <c r="K118" i="19"/>
  <c r="K119" i="19"/>
  <c r="K120" i="19"/>
  <c r="K121" i="19"/>
  <c r="K122" i="19"/>
  <c r="K123" i="19"/>
  <c r="K124" i="19"/>
  <c r="K125" i="19"/>
  <c r="K126" i="19"/>
  <c r="K127" i="19"/>
  <c r="K128" i="19"/>
  <c r="K129" i="19"/>
  <c r="K130" i="19"/>
  <c r="K131" i="19"/>
  <c r="K132" i="19"/>
  <c r="K133" i="19"/>
  <c r="K134" i="19"/>
  <c r="K135" i="19"/>
  <c r="K136" i="19"/>
  <c r="K137" i="19"/>
  <c r="K138" i="19"/>
  <c r="K139" i="19"/>
  <c r="K140" i="19"/>
  <c r="K141" i="19"/>
  <c r="K142" i="19"/>
  <c r="K143" i="19"/>
  <c r="K662" i="14"/>
  <c r="J662" i="14"/>
  <c r="F663" i="14"/>
  <c r="F664" i="14"/>
  <c r="F665" i="14"/>
  <c r="F666" i="14"/>
  <c r="F667" i="14"/>
  <c r="F668" i="14"/>
  <c r="F669" i="14"/>
  <c r="F670" i="14"/>
  <c r="F671" i="14"/>
  <c r="F672" i="14"/>
  <c r="F673" i="14"/>
  <c r="F674" i="14"/>
  <c r="F675" i="14"/>
  <c r="F676" i="14"/>
  <c r="F677" i="14"/>
  <c r="F678" i="14"/>
  <c r="F679" i="14"/>
  <c r="F680" i="14"/>
  <c r="F681" i="14"/>
  <c r="F682" i="14"/>
  <c r="F683" i="14"/>
  <c r="F684" i="14"/>
  <c r="F685" i="14"/>
  <c r="F686" i="14"/>
  <c r="F687" i="14"/>
  <c r="F688" i="14"/>
  <c r="F689" i="14"/>
  <c r="F690" i="14"/>
  <c r="F691" i="14"/>
  <c r="F692" i="14"/>
  <c r="F693" i="14"/>
  <c r="F694" i="14"/>
  <c r="F695" i="14"/>
  <c r="F696" i="14"/>
  <c r="F697" i="14"/>
  <c r="F698" i="14"/>
  <c r="F699" i="14"/>
  <c r="F700" i="14"/>
  <c r="F701" i="14"/>
  <c r="F702" i="14"/>
  <c r="F703" i="14"/>
  <c r="F704" i="14"/>
  <c r="F705" i="14"/>
  <c r="F706" i="14"/>
  <c r="F707" i="14"/>
  <c r="F708" i="14"/>
  <c r="F709" i="14"/>
  <c r="F710" i="14"/>
  <c r="F711" i="14"/>
  <c r="F712" i="14"/>
  <c r="F713" i="14"/>
  <c r="F714" i="14"/>
  <c r="F715" i="14"/>
  <c r="F716" i="14"/>
  <c r="F717" i="14"/>
  <c r="F718" i="14"/>
  <c r="F719" i="14"/>
  <c r="F720" i="14"/>
  <c r="F721" i="14"/>
  <c r="F722" i="14"/>
  <c r="F723" i="14"/>
  <c r="F724" i="14"/>
  <c r="F725" i="14"/>
  <c r="F726" i="14"/>
  <c r="F727" i="14"/>
  <c r="F728" i="14"/>
  <c r="F729" i="14"/>
  <c r="F730" i="14"/>
  <c r="F731" i="14"/>
  <c r="F732" i="14"/>
  <c r="F733" i="14"/>
  <c r="F734" i="14"/>
  <c r="F735" i="14"/>
  <c r="F736" i="14"/>
  <c r="F737" i="14"/>
  <c r="F738" i="14"/>
  <c r="F739" i="14"/>
  <c r="F740" i="14"/>
  <c r="F741" i="14"/>
  <c r="F742" i="14"/>
  <c r="F743" i="14"/>
  <c r="F744" i="14"/>
  <c r="F745" i="14"/>
  <c r="F746" i="14"/>
  <c r="F747" i="14"/>
  <c r="F748" i="14"/>
  <c r="F749" i="14"/>
  <c r="F750" i="14"/>
  <c r="F751" i="14"/>
  <c r="F752" i="14"/>
  <c r="F753" i="14"/>
  <c r="F754" i="14"/>
  <c r="F755" i="14"/>
  <c r="F756" i="14"/>
  <c r="F757" i="14"/>
  <c r="F758" i="14"/>
  <c r="F759" i="14"/>
  <c r="F760" i="14"/>
  <c r="F761" i="14"/>
  <c r="F762" i="14"/>
  <c r="F763" i="14"/>
  <c r="F764" i="14"/>
  <c r="F765" i="14"/>
  <c r="F766" i="14"/>
  <c r="F767" i="14"/>
  <c r="F768" i="14"/>
  <c r="F769" i="14"/>
  <c r="F770" i="14"/>
  <c r="F771" i="14"/>
  <c r="F772" i="14"/>
  <c r="F773" i="14"/>
  <c r="F774" i="14"/>
  <c r="F775" i="14"/>
  <c r="F776" i="14"/>
  <c r="F777" i="14"/>
  <c r="F778" i="14"/>
  <c r="F779" i="14"/>
  <c r="F780" i="14"/>
  <c r="F781" i="14"/>
  <c r="F782" i="14"/>
  <c r="F783" i="14"/>
  <c r="F784" i="14"/>
  <c r="F785" i="14"/>
  <c r="F786" i="14"/>
  <c r="F787" i="14"/>
  <c r="F788" i="14"/>
  <c r="F789" i="14"/>
  <c r="F790" i="14"/>
  <c r="F791" i="14"/>
  <c r="F792" i="14"/>
  <c r="F793" i="14"/>
  <c r="F794" i="14"/>
  <c r="F795" i="14"/>
  <c r="F796" i="14"/>
  <c r="F797" i="14"/>
  <c r="F798" i="14"/>
  <c r="F799" i="14"/>
  <c r="F800" i="14"/>
  <c r="F801" i="14"/>
  <c r="F802" i="14"/>
  <c r="F803" i="14"/>
  <c r="F804" i="14"/>
  <c r="F805" i="14"/>
  <c r="F806" i="14"/>
  <c r="F807" i="14"/>
  <c r="F808" i="14"/>
  <c r="F809" i="14"/>
  <c r="F810" i="14"/>
  <c r="F811" i="14"/>
  <c r="F812" i="14"/>
  <c r="F813" i="14"/>
  <c r="F814" i="14"/>
  <c r="F815" i="14"/>
  <c r="F816" i="14"/>
  <c r="F817" i="14"/>
  <c r="F818" i="14"/>
  <c r="F819" i="14"/>
  <c r="F820" i="14"/>
  <c r="F821" i="14"/>
  <c r="F822" i="14"/>
  <c r="F823" i="14"/>
  <c r="F824" i="14"/>
  <c r="F825" i="14"/>
  <c r="F826" i="14"/>
  <c r="F827" i="14"/>
  <c r="F828" i="14"/>
  <c r="F829" i="14"/>
  <c r="F830" i="14"/>
  <c r="F831" i="14"/>
  <c r="F832" i="14"/>
  <c r="F833" i="14"/>
  <c r="F834" i="14"/>
  <c r="F835" i="14"/>
  <c r="F836" i="14"/>
  <c r="F837" i="14"/>
  <c r="F838" i="14"/>
  <c r="F839" i="14"/>
  <c r="F840" i="14"/>
  <c r="F841" i="14"/>
  <c r="F842" i="14"/>
  <c r="F843" i="14"/>
  <c r="F844" i="14"/>
  <c r="F845" i="14"/>
  <c r="F846" i="14"/>
  <c r="F847" i="14"/>
  <c r="F848" i="14"/>
  <c r="F849" i="14"/>
  <c r="F850" i="14"/>
  <c r="F851" i="14"/>
  <c r="F852" i="14"/>
  <c r="F853" i="14"/>
  <c r="F854" i="14"/>
  <c r="F855" i="14"/>
  <c r="F856" i="14"/>
  <c r="F857" i="14"/>
  <c r="F858" i="14"/>
  <c r="F859" i="14"/>
  <c r="F860" i="14"/>
  <c r="F861" i="14"/>
  <c r="F862" i="14"/>
  <c r="F863" i="14"/>
  <c r="F864" i="14"/>
  <c r="F865" i="14"/>
  <c r="F866" i="14"/>
  <c r="F867" i="14"/>
  <c r="F868" i="14"/>
  <c r="F869" i="14"/>
  <c r="F870" i="14"/>
  <c r="F871" i="14"/>
  <c r="F872" i="14"/>
  <c r="F873" i="14"/>
  <c r="F874" i="14"/>
  <c r="F875" i="14"/>
  <c r="F876" i="14"/>
  <c r="F877" i="14"/>
  <c r="F878" i="14"/>
  <c r="F879" i="14"/>
  <c r="F880" i="14"/>
  <c r="F881" i="14"/>
  <c r="F882" i="14"/>
  <c r="F883" i="14"/>
  <c r="F884" i="14"/>
  <c r="F885" i="14"/>
  <c r="F886" i="14"/>
  <c r="F887" i="14"/>
  <c r="F888" i="14"/>
  <c r="F889" i="14"/>
  <c r="F890" i="14"/>
  <c r="F891" i="14"/>
  <c r="F892" i="14"/>
  <c r="F893" i="14"/>
  <c r="F894" i="14"/>
  <c r="F895" i="14"/>
  <c r="F896" i="14"/>
  <c r="F897" i="14"/>
  <c r="F898" i="14"/>
  <c r="F899" i="14"/>
  <c r="F900" i="14"/>
  <c r="F901" i="14"/>
  <c r="F902" i="14"/>
  <c r="F903" i="14"/>
  <c r="F904" i="14"/>
  <c r="F905" i="14"/>
  <c r="F906" i="14"/>
  <c r="F907" i="14"/>
  <c r="F908" i="14"/>
  <c r="F909" i="14"/>
  <c r="F910" i="14"/>
  <c r="F911" i="14"/>
  <c r="F912" i="14"/>
  <c r="F913" i="14"/>
  <c r="F914" i="14"/>
  <c r="F915" i="14"/>
  <c r="F916" i="14"/>
  <c r="F917" i="14"/>
  <c r="F918" i="14"/>
  <c r="F919" i="14"/>
  <c r="F920" i="14"/>
  <c r="F921" i="14"/>
  <c r="F922" i="14"/>
  <c r="F923" i="14"/>
  <c r="F924" i="14"/>
  <c r="F925" i="14"/>
  <c r="F926" i="14"/>
  <c r="F927" i="14"/>
  <c r="F928" i="14"/>
  <c r="F929" i="14"/>
  <c r="F930" i="14"/>
  <c r="F931" i="14"/>
  <c r="F932" i="14"/>
  <c r="F933" i="14"/>
  <c r="F934" i="14"/>
  <c r="F935" i="14"/>
  <c r="F936" i="14"/>
  <c r="F937" i="14"/>
  <c r="F938" i="14"/>
  <c r="F939" i="14"/>
  <c r="F940" i="14"/>
  <c r="F941" i="14"/>
  <c r="F942" i="14"/>
  <c r="F943" i="14"/>
  <c r="F944" i="14"/>
  <c r="F945" i="14"/>
  <c r="F946" i="14"/>
  <c r="F947" i="14"/>
  <c r="F948" i="14"/>
  <c r="F949" i="14"/>
  <c r="F950" i="14"/>
  <c r="F951" i="14"/>
  <c r="F952" i="14"/>
  <c r="F953" i="14"/>
  <c r="F954" i="14"/>
  <c r="F955" i="14"/>
  <c r="F956" i="14"/>
  <c r="F957" i="14"/>
  <c r="F958" i="14"/>
  <c r="F959" i="14"/>
  <c r="F960" i="14"/>
  <c r="F961" i="14"/>
  <c r="F962" i="14"/>
  <c r="F963" i="14"/>
  <c r="F964" i="14"/>
  <c r="F965" i="14"/>
  <c r="F966" i="14"/>
  <c r="F967" i="14"/>
  <c r="F968" i="14"/>
  <c r="F969" i="14"/>
  <c r="F970" i="14"/>
  <c r="F971" i="14"/>
  <c r="F972" i="14"/>
  <c r="F973" i="14"/>
  <c r="F974" i="14"/>
  <c r="F975" i="14"/>
  <c r="F976" i="14"/>
  <c r="F977" i="14"/>
  <c r="F978" i="14"/>
  <c r="F979" i="14"/>
  <c r="F980" i="14"/>
  <c r="F981" i="14"/>
  <c r="F982" i="14"/>
  <c r="F983" i="14"/>
  <c r="F984" i="14"/>
  <c r="F985" i="14"/>
  <c r="F986" i="14"/>
  <c r="F987" i="14"/>
  <c r="F988" i="14"/>
  <c r="F989" i="14"/>
  <c r="F990" i="14"/>
  <c r="F991" i="14"/>
  <c r="F992" i="14"/>
  <c r="F993" i="14"/>
  <c r="F994" i="14"/>
  <c r="F995" i="14"/>
  <c r="F996" i="14"/>
  <c r="F997" i="14"/>
  <c r="F998" i="14"/>
  <c r="F999" i="14"/>
  <c r="F1000" i="14"/>
  <c r="F1001" i="14"/>
  <c r="F1002" i="14"/>
  <c r="F1003" i="14"/>
  <c r="F1004" i="14"/>
  <c r="F1005" i="14"/>
  <c r="F1006" i="14"/>
  <c r="F1007" i="14"/>
  <c r="F1008" i="14"/>
  <c r="F1009" i="14"/>
  <c r="F1010" i="14"/>
  <c r="F1011" i="14"/>
  <c r="F1012" i="14"/>
  <c r="F1013" i="14"/>
  <c r="F1014" i="14"/>
  <c r="F1015" i="14"/>
  <c r="F1016" i="14"/>
  <c r="F1017" i="14"/>
  <c r="F1018" i="14"/>
  <c r="F1019" i="14"/>
  <c r="F1020" i="14"/>
  <c r="F1021" i="14"/>
  <c r="F1022" i="14"/>
  <c r="F1023" i="14"/>
  <c r="F1024" i="14"/>
  <c r="F1025" i="14"/>
  <c r="F1026" i="14"/>
  <c r="F1027" i="14"/>
  <c r="F1028" i="14"/>
  <c r="F1029" i="14"/>
  <c r="F1030" i="14"/>
  <c r="F1031" i="14"/>
  <c r="F1032" i="14"/>
  <c r="F1033" i="14"/>
  <c r="F1034" i="14"/>
  <c r="F1035" i="14"/>
  <c r="F1036" i="14"/>
  <c r="F1037" i="14"/>
  <c r="F1038" i="14"/>
  <c r="F1039" i="14"/>
  <c r="F1040" i="14"/>
  <c r="F1041" i="14"/>
  <c r="F1042" i="14"/>
  <c r="F1043" i="14"/>
  <c r="F1044" i="14"/>
  <c r="F1045" i="14"/>
  <c r="F1046" i="14"/>
  <c r="F1047" i="14"/>
  <c r="F1048" i="14"/>
  <c r="F1049" i="14"/>
  <c r="F1050" i="14"/>
  <c r="F1051" i="14"/>
  <c r="F1052" i="14"/>
  <c r="F1053" i="14"/>
  <c r="F1054" i="14"/>
  <c r="F1055" i="14"/>
  <c r="F1056" i="14"/>
  <c r="F1057" i="14"/>
  <c r="F1058" i="14"/>
  <c r="F1059" i="14"/>
  <c r="F1060" i="14"/>
  <c r="F1061" i="14"/>
  <c r="F1062" i="14"/>
  <c r="F1063" i="14"/>
  <c r="F1064" i="14"/>
  <c r="F1065" i="14"/>
  <c r="F1066" i="14"/>
  <c r="F1067" i="14"/>
  <c r="F1068" i="14"/>
  <c r="F1069" i="14"/>
  <c r="F1070" i="14"/>
  <c r="F1071" i="14"/>
  <c r="F1072" i="14"/>
  <c r="F1073" i="14"/>
  <c r="F1074" i="14"/>
  <c r="F1075" i="14"/>
  <c r="F1076" i="14"/>
  <c r="F1077" i="14"/>
  <c r="F1078" i="14"/>
  <c r="F1079" i="14"/>
  <c r="F1080" i="14"/>
  <c r="F1081" i="14"/>
  <c r="F1082" i="14"/>
  <c r="F1083" i="14"/>
  <c r="F1084" i="14"/>
  <c r="F1085" i="14"/>
  <c r="F1086" i="14"/>
  <c r="F1087" i="14"/>
  <c r="F1088" i="14"/>
  <c r="F1089" i="14"/>
  <c r="F1090" i="14"/>
  <c r="F1091" i="14"/>
  <c r="F1092" i="14"/>
  <c r="F1093" i="14"/>
  <c r="F1094" i="14"/>
  <c r="F1095" i="14"/>
  <c r="F1096" i="14"/>
  <c r="F1097" i="14"/>
  <c r="F1098" i="14"/>
  <c r="F1099" i="14"/>
  <c r="F1100" i="14"/>
  <c r="F1101" i="14"/>
  <c r="F1102" i="14"/>
  <c r="F1103" i="14"/>
  <c r="F1104" i="14"/>
  <c r="F1105" i="14"/>
  <c r="F1106" i="14"/>
  <c r="F1107" i="14"/>
  <c r="F1108" i="14"/>
  <c r="F1109" i="14"/>
  <c r="F1110" i="14"/>
  <c r="F1111" i="14"/>
  <c r="F1112" i="14"/>
  <c r="F1113" i="14"/>
  <c r="F1114" i="14"/>
  <c r="F1115" i="14"/>
  <c r="F1116" i="14"/>
  <c r="F1117" i="14"/>
  <c r="F1118" i="14"/>
  <c r="F1119" i="14"/>
  <c r="F1120" i="14"/>
  <c r="F1121" i="14"/>
  <c r="F1122" i="14"/>
  <c r="F1123" i="14"/>
  <c r="F1124" i="14"/>
  <c r="F1125" i="14"/>
  <c r="F1126" i="14"/>
  <c r="F1127" i="14"/>
  <c r="F1128" i="14"/>
  <c r="F1129" i="14"/>
  <c r="F1130" i="14"/>
  <c r="F1131" i="14"/>
  <c r="F1132" i="14"/>
  <c r="F1133" i="14"/>
  <c r="F1134" i="14"/>
  <c r="F1135" i="14"/>
  <c r="F1136" i="14"/>
  <c r="F1137" i="14"/>
  <c r="F1138" i="14"/>
  <c r="F1139" i="14"/>
  <c r="F1140" i="14"/>
  <c r="F1141" i="14"/>
  <c r="F1142" i="14"/>
  <c r="F1143" i="14"/>
  <c r="F1144" i="14"/>
  <c r="F1145" i="14"/>
  <c r="F1146" i="14"/>
  <c r="F1147" i="14"/>
  <c r="F1148" i="14"/>
  <c r="F1149" i="14"/>
  <c r="F1150" i="14"/>
  <c r="F1151" i="14"/>
  <c r="F1152" i="14"/>
  <c r="F1153" i="14"/>
  <c r="F1154" i="14"/>
  <c r="F1155" i="14"/>
  <c r="F1156" i="14"/>
  <c r="F1157" i="14"/>
  <c r="F1158" i="14"/>
  <c r="F1159" i="14"/>
  <c r="F1160" i="14"/>
  <c r="F1161" i="14"/>
  <c r="F1162" i="14"/>
  <c r="F1163" i="14"/>
  <c r="F1164" i="14"/>
  <c r="F1165" i="14"/>
  <c r="F1166" i="14"/>
  <c r="F1167" i="14"/>
  <c r="F1168" i="14"/>
  <c r="F1169" i="14"/>
  <c r="F1170" i="14"/>
  <c r="F1171" i="14"/>
  <c r="F1172" i="14"/>
  <c r="F1173" i="14"/>
  <c r="F1174" i="14"/>
  <c r="F1175" i="14"/>
  <c r="F1176" i="14"/>
  <c r="F1177" i="14"/>
  <c r="F1178" i="14"/>
  <c r="F1179" i="14"/>
  <c r="F1180" i="14"/>
  <c r="F1181" i="14"/>
  <c r="F1182" i="14"/>
  <c r="F1183" i="14"/>
  <c r="F1184" i="14"/>
  <c r="F1185" i="14"/>
  <c r="F1186" i="14"/>
  <c r="F1187" i="14"/>
  <c r="F1188" i="14"/>
  <c r="F1189" i="14"/>
  <c r="F1190" i="14"/>
  <c r="F1191" i="14"/>
  <c r="F1192" i="14"/>
  <c r="F1193" i="14"/>
  <c r="F1194" i="14"/>
  <c r="F1195" i="14"/>
  <c r="F1196" i="14"/>
  <c r="F1197" i="14"/>
  <c r="F1198" i="14"/>
  <c r="F1199" i="14"/>
  <c r="F1200" i="14"/>
  <c r="F1201" i="14"/>
  <c r="F1202" i="14"/>
  <c r="F1203" i="14"/>
  <c r="F1204" i="14"/>
  <c r="F1205" i="14"/>
  <c r="F1206" i="14"/>
  <c r="F1207" i="14"/>
  <c r="F1208" i="14"/>
  <c r="F1209" i="14"/>
  <c r="F1210" i="14"/>
  <c r="F1211" i="14"/>
  <c r="F1212" i="14"/>
  <c r="F1213" i="14"/>
  <c r="F1214" i="14"/>
  <c r="F1215" i="14"/>
  <c r="F1216" i="14"/>
  <c r="F1217" i="14"/>
  <c r="F1218" i="14"/>
  <c r="F1219" i="14"/>
  <c r="F1220" i="14"/>
  <c r="F1221" i="14"/>
  <c r="F1222" i="14"/>
  <c r="F1223" i="14"/>
  <c r="F1224" i="14"/>
  <c r="F1225" i="14"/>
  <c r="F1226" i="14"/>
  <c r="F1227" i="14"/>
  <c r="F1228" i="14"/>
  <c r="F1229" i="14"/>
  <c r="F1230" i="14"/>
  <c r="F1231" i="14"/>
  <c r="F1232" i="14"/>
  <c r="F1233" i="14"/>
  <c r="F1234" i="14"/>
  <c r="F1235" i="14"/>
  <c r="F1236" i="14"/>
  <c r="F1237" i="14"/>
  <c r="F1238" i="14"/>
  <c r="F1239" i="14"/>
  <c r="F1240" i="14"/>
  <c r="F1241" i="14"/>
  <c r="F1242" i="14"/>
  <c r="F1243" i="14"/>
  <c r="F1244" i="14"/>
  <c r="F1245" i="14"/>
  <c r="F1246" i="14"/>
  <c r="F1247" i="14"/>
  <c r="F1248" i="14"/>
  <c r="F1249" i="14"/>
  <c r="F1250" i="14"/>
  <c r="F1251" i="14"/>
  <c r="F1252" i="14"/>
  <c r="F1253" i="14"/>
  <c r="F1254" i="14"/>
  <c r="F1255" i="14"/>
  <c r="F1256" i="14"/>
  <c r="F1257" i="14"/>
  <c r="F1258" i="14"/>
  <c r="F1259" i="14"/>
  <c r="F1260" i="14"/>
  <c r="F1261" i="14"/>
  <c r="F1262" i="14"/>
  <c r="F1263" i="14"/>
  <c r="F1264" i="14"/>
  <c r="F1265" i="14"/>
  <c r="F1266" i="14"/>
  <c r="F1267" i="14"/>
  <c r="F1268" i="14"/>
  <c r="F1269" i="14"/>
  <c r="F1270" i="14"/>
  <c r="F1271" i="14"/>
  <c r="F1272" i="14"/>
  <c r="F1273" i="14"/>
  <c r="F1274" i="14"/>
  <c r="F1275" i="14"/>
  <c r="F1276" i="14"/>
  <c r="F1277" i="14"/>
  <c r="F1278" i="14"/>
  <c r="F1279" i="14"/>
  <c r="F1280" i="14"/>
  <c r="F1281" i="14"/>
  <c r="F1282" i="14"/>
  <c r="F1283" i="14"/>
  <c r="F1284" i="14"/>
  <c r="F1285" i="14"/>
  <c r="F1286" i="14"/>
  <c r="F1287" i="14"/>
  <c r="F1288" i="14"/>
  <c r="F1289" i="14"/>
  <c r="F1290" i="14"/>
  <c r="F1291" i="14"/>
  <c r="F1292" i="14"/>
  <c r="F1293" i="14"/>
  <c r="F1294" i="14"/>
  <c r="F1295" i="14"/>
  <c r="F1296" i="14"/>
  <c r="F1297" i="14"/>
  <c r="F1298" i="14"/>
  <c r="F1299" i="14"/>
  <c r="F1300" i="14"/>
  <c r="F1301" i="14"/>
  <c r="F1302" i="14"/>
  <c r="F1303" i="14"/>
  <c r="F1304" i="14"/>
  <c r="F1305" i="14"/>
  <c r="F1306" i="14"/>
  <c r="F1307" i="14"/>
  <c r="F1308" i="14"/>
  <c r="F1309" i="14"/>
  <c r="F1310" i="14"/>
  <c r="F1311" i="14"/>
  <c r="F1312" i="14"/>
  <c r="F1313" i="14"/>
  <c r="F1314" i="14"/>
  <c r="F1315" i="14"/>
  <c r="F1316" i="14"/>
  <c r="F1317" i="14"/>
  <c r="F1318" i="14"/>
  <c r="F1319" i="14"/>
  <c r="F1320" i="14"/>
  <c r="F1321" i="14"/>
  <c r="F1322" i="14"/>
  <c r="F1323" i="14"/>
  <c r="F1324" i="14"/>
  <c r="F1325" i="14"/>
  <c r="F1326" i="14"/>
  <c r="F1327" i="14"/>
  <c r="F1328" i="14"/>
  <c r="F1329" i="14"/>
  <c r="F1330" i="14"/>
  <c r="F1331" i="14"/>
  <c r="F1332" i="14"/>
  <c r="F1333" i="14"/>
  <c r="F1334" i="14"/>
  <c r="F1335" i="14"/>
  <c r="F1336" i="14"/>
  <c r="F1337" i="14"/>
  <c r="F1338" i="14"/>
  <c r="F1339" i="14"/>
  <c r="F1340" i="14"/>
  <c r="F1341" i="14"/>
  <c r="F1342" i="14"/>
  <c r="F1343" i="14"/>
  <c r="F1344" i="14"/>
  <c r="F1345" i="14"/>
  <c r="F1346" i="14"/>
  <c r="F1347" i="14"/>
  <c r="F1348" i="14"/>
  <c r="F1349" i="14"/>
  <c r="F1350" i="14"/>
  <c r="F1351" i="14"/>
  <c r="F1352" i="14"/>
  <c r="F1353" i="14"/>
  <c r="F1354" i="14"/>
  <c r="F1355" i="14"/>
  <c r="F1356" i="14"/>
  <c r="F1357" i="14"/>
  <c r="F1358" i="14"/>
  <c r="F1359" i="14"/>
  <c r="F1360" i="14"/>
  <c r="F1361" i="14"/>
  <c r="F1362" i="14"/>
  <c r="F1363" i="14"/>
  <c r="F1364" i="14"/>
  <c r="F1365" i="14"/>
  <c r="F1366" i="14"/>
  <c r="F1367" i="14"/>
  <c r="F1368" i="14"/>
  <c r="F1369" i="14"/>
  <c r="F1370" i="14"/>
  <c r="F1371" i="14"/>
  <c r="F1372" i="14"/>
  <c r="F1373" i="14"/>
  <c r="F1374" i="14"/>
  <c r="F1375" i="14"/>
  <c r="F1376" i="14"/>
  <c r="F1377" i="14"/>
  <c r="F1378" i="14"/>
  <c r="F1379" i="14"/>
  <c r="F1380" i="14"/>
  <c r="F1381" i="14"/>
  <c r="F1382" i="14"/>
  <c r="F1383" i="14"/>
  <c r="F1384" i="14"/>
  <c r="F1385" i="14"/>
  <c r="F1386" i="14"/>
  <c r="F1387" i="14"/>
  <c r="F1388" i="14"/>
  <c r="F1389" i="14"/>
  <c r="F1390" i="14"/>
  <c r="F1391" i="14"/>
  <c r="F1392" i="14"/>
  <c r="F1393" i="14"/>
  <c r="F1394" i="14"/>
  <c r="F1395" i="14"/>
  <c r="F1396" i="14"/>
  <c r="F1397" i="14"/>
  <c r="F1398" i="14"/>
  <c r="F1399" i="14"/>
  <c r="F1400" i="14"/>
  <c r="F1401" i="14"/>
  <c r="F1402" i="14"/>
  <c r="F1403" i="14"/>
  <c r="F1404" i="14"/>
  <c r="F1405" i="14"/>
  <c r="F1406" i="14"/>
  <c r="F1407" i="14"/>
  <c r="F1408" i="14"/>
  <c r="F1409" i="14"/>
  <c r="F1410" i="14"/>
  <c r="F1411" i="14"/>
  <c r="F1412" i="14"/>
  <c r="F1413" i="14"/>
  <c r="F1414" i="14"/>
  <c r="F1415" i="14"/>
  <c r="F1416" i="14"/>
  <c r="F1417" i="14"/>
  <c r="F1418" i="14"/>
  <c r="F1419" i="14"/>
  <c r="F1420" i="14"/>
  <c r="F1421" i="14"/>
  <c r="F1422" i="14"/>
  <c r="F1423" i="14"/>
  <c r="F1424" i="14"/>
  <c r="F1425" i="14"/>
  <c r="F1426" i="14"/>
  <c r="F1427" i="14"/>
  <c r="F1428" i="14"/>
  <c r="F1429" i="14"/>
  <c r="F1430" i="14"/>
  <c r="F1431" i="14"/>
  <c r="F1432" i="14"/>
  <c r="F1433" i="14"/>
  <c r="F1434" i="14"/>
  <c r="F1435" i="14"/>
  <c r="F1436" i="14"/>
  <c r="F1437" i="14"/>
  <c r="F1438" i="14"/>
  <c r="F1439" i="14"/>
  <c r="F1440" i="14"/>
  <c r="F1441" i="14"/>
  <c r="F1442" i="14"/>
  <c r="F1443" i="14"/>
  <c r="F1444" i="14"/>
  <c r="F1445" i="14"/>
  <c r="F1446" i="14"/>
  <c r="F1447" i="14"/>
  <c r="F1448" i="14"/>
  <c r="F1449" i="14"/>
  <c r="F1450" i="14"/>
  <c r="F1451" i="14"/>
  <c r="F1452" i="14"/>
  <c r="F1453" i="14"/>
  <c r="F1454" i="14"/>
  <c r="F1455" i="14"/>
  <c r="F1456" i="14"/>
  <c r="F1457" i="14"/>
  <c r="F1458" i="14"/>
  <c r="F1459" i="14"/>
  <c r="F1460" i="14"/>
  <c r="F1461" i="14"/>
  <c r="F1462" i="14"/>
  <c r="F1463" i="14"/>
  <c r="F1464" i="14"/>
  <c r="F1465" i="14"/>
  <c r="F1466" i="14"/>
  <c r="F1467" i="14"/>
  <c r="F1468" i="14"/>
  <c r="F1469" i="14"/>
  <c r="F1470" i="14"/>
  <c r="F1471" i="14"/>
  <c r="F1472" i="14"/>
  <c r="F1473" i="14"/>
  <c r="F1474" i="14"/>
  <c r="F1475" i="14"/>
  <c r="F1476" i="14"/>
  <c r="F1477" i="14"/>
  <c r="F1478" i="14"/>
  <c r="F1479" i="14"/>
  <c r="F1480" i="14"/>
  <c r="F1481" i="14"/>
  <c r="F1482" i="14"/>
  <c r="F1483" i="14"/>
  <c r="F1484" i="14"/>
  <c r="F1485" i="14"/>
  <c r="F1486" i="14"/>
  <c r="F1487" i="14"/>
  <c r="F1488" i="14"/>
  <c r="F1489" i="14"/>
  <c r="F1490" i="14"/>
  <c r="F1491" i="14"/>
  <c r="F1492" i="14"/>
  <c r="F1493" i="14"/>
  <c r="F1494" i="14"/>
  <c r="F1495" i="14"/>
  <c r="F1496" i="14"/>
  <c r="F1497" i="14"/>
  <c r="F1498" i="14"/>
  <c r="F1499" i="14"/>
  <c r="F1500" i="14"/>
  <c r="F1501" i="14"/>
  <c r="F1502" i="14"/>
  <c r="F1503" i="14"/>
  <c r="F1504" i="14"/>
  <c r="F1505" i="14"/>
  <c r="F1506" i="14"/>
  <c r="F1507" i="14"/>
  <c r="F1508" i="14"/>
  <c r="F1509" i="14"/>
  <c r="F1510" i="14"/>
  <c r="F1511" i="14"/>
  <c r="F1512" i="14"/>
  <c r="F1513" i="14"/>
  <c r="F1514" i="14"/>
  <c r="F1515" i="14"/>
  <c r="F1516" i="14"/>
  <c r="F1517" i="14"/>
  <c r="F1518" i="14"/>
  <c r="F1519" i="14"/>
  <c r="F1520" i="14"/>
  <c r="F1521" i="14"/>
  <c r="F1522" i="14"/>
  <c r="F1523" i="14"/>
  <c r="F1524" i="14"/>
  <c r="F1525" i="14"/>
  <c r="F1526" i="14"/>
  <c r="F1527" i="14"/>
  <c r="F1528" i="14"/>
  <c r="F1529" i="14"/>
  <c r="F1530" i="14"/>
  <c r="F1531" i="14"/>
  <c r="F1532" i="14"/>
  <c r="F1533" i="14"/>
  <c r="F1534" i="14"/>
  <c r="F1535" i="14"/>
  <c r="F1536" i="14"/>
  <c r="F1537" i="14"/>
  <c r="F1538" i="14"/>
  <c r="F1539" i="14"/>
  <c r="F1540" i="14"/>
  <c r="F1541" i="14"/>
  <c r="F1542" i="14"/>
  <c r="F1543" i="14"/>
  <c r="F1544" i="14"/>
  <c r="F1545" i="14"/>
  <c r="F1546" i="14"/>
  <c r="F1547" i="14"/>
  <c r="F1548" i="14"/>
  <c r="F1549" i="14"/>
  <c r="F1550" i="14"/>
  <c r="F1551" i="14"/>
  <c r="F1552" i="14"/>
  <c r="F1553" i="14"/>
  <c r="F1554" i="14"/>
  <c r="F1555" i="14"/>
  <c r="F1556" i="14"/>
  <c r="F1557" i="14"/>
  <c r="F1558" i="14"/>
  <c r="F1559" i="14"/>
  <c r="F1560" i="14"/>
  <c r="F1561" i="14"/>
  <c r="F1562" i="14"/>
  <c r="F1563" i="14"/>
  <c r="F1564" i="14"/>
  <c r="F1565" i="14"/>
  <c r="F1566" i="14"/>
  <c r="F1567" i="14"/>
  <c r="F1568" i="14"/>
  <c r="F1569" i="14"/>
  <c r="F1570" i="14"/>
  <c r="F1571" i="14"/>
  <c r="F1572" i="14"/>
  <c r="F1573" i="14"/>
  <c r="F1574" i="14"/>
  <c r="F1575" i="14"/>
  <c r="F1576" i="14"/>
  <c r="F1577" i="14"/>
  <c r="F1578" i="14"/>
  <c r="F1579" i="14"/>
  <c r="F1580" i="14"/>
  <c r="F1581" i="14"/>
  <c r="F1582" i="14"/>
  <c r="F1583" i="14"/>
  <c r="F1584" i="14"/>
  <c r="F1585" i="14"/>
  <c r="F1586" i="14"/>
  <c r="F1587" i="14"/>
  <c r="F1588" i="14"/>
  <c r="F1589" i="14"/>
  <c r="F1590" i="14"/>
  <c r="F1591" i="14"/>
  <c r="F1592" i="14"/>
  <c r="F1593" i="14"/>
  <c r="F1594" i="14"/>
  <c r="F1595" i="14"/>
  <c r="F1596" i="14"/>
  <c r="F1597" i="14"/>
  <c r="F1598" i="14"/>
  <c r="F1599" i="14"/>
  <c r="F1600" i="14"/>
  <c r="F1601" i="14"/>
  <c r="F1602" i="14"/>
  <c r="F1603" i="14"/>
  <c r="F1604" i="14"/>
  <c r="F1605" i="14"/>
  <c r="F1606" i="14"/>
  <c r="F1607" i="14"/>
  <c r="F1608" i="14"/>
  <c r="F1609" i="14"/>
  <c r="F1610" i="14"/>
  <c r="F1611" i="14"/>
  <c r="F1612" i="14"/>
  <c r="F1613" i="14"/>
  <c r="F1614" i="14"/>
  <c r="F1615" i="14"/>
  <c r="F1616" i="14"/>
  <c r="F1617" i="14"/>
  <c r="F1618" i="14"/>
  <c r="F1619" i="14"/>
  <c r="F1620" i="14"/>
  <c r="F1621" i="14"/>
  <c r="F1622" i="14"/>
  <c r="F1623" i="14"/>
  <c r="F1624" i="14"/>
  <c r="F1625" i="14"/>
  <c r="F1626" i="14"/>
  <c r="F1627" i="14"/>
  <c r="F1628" i="14"/>
  <c r="F1629" i="14"/>
  <c r="F1630" i="14"/>
  <c r="F1631" i="14"/>
  <c r="F1632" i="14"/>
  <c r="F1633" i="14"/>
  <c r="F1634" i="14"/>
  <c r="F1635" i="14"/>
  <c r="F1636" i="14"/>
  <c r="F1637" i="14"/>
  <c r="F1638" i="14"/>
  <c r="F1639" i="14"/>
  <c r="F1640" i="14"/>
  <c r="F1641" i="14"/>
  <c r="F1642" i="14"/>
  <c r="F1643" i="14"/>
  <c r="F1644" i="14"/>
  <c r="F1645" i="14"/>
  <c r="F1646" i="14"/>
  <c r="F1647" i="14"/>
  <c r="F1648" i="14"/>
  <c r="F1649" i="14"/>
  <c r="F1650" i="14"/>
  <c r="F1651" i="14"/>
  <c r="F1652" i="14"/>
  <c r="F1653" i="14"/>
  <c r="F1654" i="14"/>
  <c r="F1655" i="14"/>
  <c r="F1656" i="14"/>
  <c r="F1657" i="14"/>
  <c r="F1658" i="14"/>
  <c r="F1659" i="14"/>
  <c r="F1660" i="14"/>
  <c r="F1661" i="14"/>
  <c r="F1662" i="14"/>
  <c r="F1663" i="14"/>
  <c r="F1664" i="14"/>
  <c r="F1665" i="14"/>
  <c r="F1666" i="14"/>
  <c r="F1667" i="14"/>
  <c r="F1668" i="14"/>
  <c r="F1669" i="14"/>
  <c r="F1670" i="14"/>
  <c r="F1671" i="14"/>
  <c r="F1672" i="14"/>
  <c r="F1673" i="14"/>
  <c r="F1674" i="14"/>
  <c r="F1675" i="14"/>
  <c r="F1676" i="14"/>
  <c r="F1677" i="14"/>
  <c r="F1678" i="14"/>
  <c r="F1679" i="14"/>
  <c r="F1680" i="14"/>
  <c r="F1681" i="14"/>
  <c r="F1682" i="14"/>
  <c r="F1683" i="14"/>
  <c r="F1684" i="14"/>
  <c r="F1685" i="14"/>
  <c r="F1686" i="14"/>
  <c r="F1687" i="14"/>
  <c r="F1688" i="14"/>
  <c r="F1689" i="14"/>
  <c r="F1690" i="14"/>
  <c r="F1691" i="14"/>
  <c r="F1692" i="14"/>
  <c r="F1693" i="14"/>
  <c r="F1694" i="14"/>
  <c r="F1695" i="14"/>
  <c r="F1696" i="14"/>
  <c r="F1697" i="14"/>
  <c r="F1698" i="14"/>
  <c r="F1699" i="14"/>
  <c r="F1700" i="14"/>
  <c r="F1701" i="14"/>
  <c r="F1702" i="14"/>
  <c r="F1703" i="14"/>
  <c r="F1704" i="14"/>
  <c r="F1705" i="14"/>
  <c r="F662" i="14"/>
  <c r="E663" i="14"/>
  <c r="E664" i="14"/>
  <c r="E665" i="14"/>
  <c r="E666" i="14"/>
  <c r="E667" i="14"/>
  <c r="E668" i="14"/>
  <c r="E669" i="14"/>
  <c r="E670" i="14"/>
  <c r="E671" i="14"/>
  <c r="E672" i="14"/>
  <c r="E673" i="14"/>
  <c r="E674" i="14"/>
  <c r="E675" i="14"/>
  <c r="E676" i="14"/>
  <c r="E677" i="14"/>
  <c r="E678" i="14"/>
  <c r="E679" i="14"/>
  <c r="E680" i="14"/>
  <c r="E681" i="14"/>
  <c r="E682" i="14"/>
  <c r="E683" i="14"/>
  <c r="E684" i="14"/>
  <c r="E685" i="14"/>
  <c r="E686" i="14"/>
  <c r="E687" i="14"/>
  <c r="E688" i="14"/>
  <c r="E689" i="14"/>
  <c r="E690" i="14"/>
  <c r="E691" i="14"/>
  <c r="E692" i="14"/>
  <c r="E693" i="14"/>
  <c r="E694" i="14"/>
  <c r="E695" i="14"/>
  <c r="E696" i="14"/>
  <c r="E697" i="14"/>
  <c r="E698" i="14"/>
  <c r="E699" i="14"/>
  <c r="E700" i="14"/>
  <c r="E701" i="14"/>
  <c r="E702" i="14"/>
  <c r="E703" i="14"/>
  <c r="E704" i="14"/>
  <c r="E705" i="14"/>
  <c r="E706" i="14"/>
  <c r="E707" i="14"/>
  <c r="E708" i="14"/>
  <c r="E709" i="14"/>
  <c r="E710" i="14"/>
  <c r="E711" i="14"/>
  <c r="E712" i="14"/>
  <c r="E713" i="14"/>
  <c r="E714" i="14"/>
  <c r="E715" i="14"/>
  <c r="E716" i="14"/>
  <c r="E717" i="14"/>
  <c r="E718" i="14"/>
  <c r="E719" i="14"/>
  <c r="E720" i="14"/>
  <c r="E721" i="14"/>
  <c r="E722" i="14"/>
  <c r="E723" i="14"/>
  <c r="E724" i="14"/>
  <c r="E725" i="14"/>
  <c r="E726" i="14"/>
  <c r="E727" i="14"/>
  <c r="E728" i="14"/>
  <c r="E729" i="14"/>
  <c r="E730" i="14"/>
  <c r="E731" i="14"/>
  <c r="E732" i="14"/>
  <c r="E733" i="14"/>
  <c r="E734" i="14"/>
  <c r="E735" i="14"/>
  <c r="E736" i="14"/>
  <c r="E737" i="14"/>
  <c r="E738" i="14"/>
  <c r="E739" i="14"/>
  <c r="E740" i="14"/>
  <c r="E741" i="14"/>
  <c r="E742" i="14"/>
  <c r="E743" i="14"/>
  <c r="E744" i="14"/>
  <c r="E745" i="14"/>
  <c r="E746" i="14"/>
  <c r="E747" i="14"/>
  <c r="E748" i="14"/>
  <c r="E749" i="14"/>
  <c r="E750" i="14"/>
  <c r="E751" i="14"/>
  <c r="E752" i="14"/>
  <c r="E753" i="14"/>
  <c r="E754" i="14"/>
  <c r="E755" i="14"/>
  <c r="E756" i="14"/>
  <c r="E757" i="14"/>
  <c r="E758" i="14"/>
  <c r="E759" i="14"/>
  <c r="E760" i="14"/>
  <c r="E761" i="14"/>
  <c r="E762" i="14"/>
  <c r="E763" i="14"/>
  <c r="E764" i="14"/>
  <c r="E765" i="14"/>
  <c r="E766" i="14"/>
  <c r="E767" i="14"/>
  <c r="E768" i="14"/>
  <c r="E769" i="14"/>
  <c r="E770" i="14"/>
  <c r="E771" i="14"/>
  <c r="E772" i="14"/>
  <c r="E773" i="14"/>
  <c r="E774" i="14"/>
  <c r="E775" i="14"/>
  <c r="E776" i="14"/>
  <c r="E777" i="14"/>
  <c r="E778" i="14"/>
  <c r="E779" i="14"/>
  <c r="E780" i="14"/>
  <c r="E781" i="14"/>
  <c r="E782" i="14"/>
  <c r="E783" i="14"/>
  <c r="E784" i="14"/>
  <c r="E785" i="14"/>
  <c r="E786" i="14"/>
  <c r="E787" i="14"/>
  <c r="E788" i="14"/>
  <c r="E789" i="14"/>
  <c r="E790" i="14"/>
  <c r="E791" i="14"/>
  <c r="E792" i="14"/>
  <c r="E793" i="14"/>
  <c r="E794" i="14"/>
  <c r="E795" i="14"/>
  <c r="E796" i="14"/>
  <c r="E797" i="14"/>
  <c r="E798" i="14"/>
  <c r="E799" i="14"/>
  <c r="E800" i="14"/>
  <c r="E801" i="14"/>
  <c r="E802" i="14"/>
  <c r="E803" i="14"/>
  <c r="E804" i="14"/>
  <c r="E805" i="14"/>
  <c r="E806" i="14"/>
  <c r="E807" i="14"/>
  <c r="E808" i="14"/>
  <c r="E809" i="14"/>
  <c r="E810" i="14"/>
  <c r="E811" i="14"/>
  <c r="E812" i="14"/>
  <c r="E813" i="14"/>
  <c r="E814" i="14"/>
  <c r="E815" i="14"/>
  <c r="E816" i="14"/>
  <c r="E817" i="14"/>
  <c r="E818" i="14"/>
  <c r="E819" i="14"/>
  <c r="E820" i="14"/>
  <c r="E821" i="14"/>
  <c r="E822" i="14"/>
  <c r="E823" i="14"/>
  <c r="E824" i="14"/>
  <c r="E825" i="14"/>
  <c r="E826" i="14"/>
  <c r="E827" i="14"/>
  <c r="E828" i="14"/>
  <c r="E829" i="14"/>
  <c r="E830" i="14"/>
  <c r="E831" i="14"/>
  <c r="E832" i="14"/>
  <c r="E833" i="14"/>
  <c r="E834" i="14"/>
  <c r="E835" i="14"/>
  <c r="E836" i="14"/>
  <c r="E837" i="14"/>
  <c r="E838" i="14"/>
  <c r="E839" i="14"/>
  <c r="E840" i="14"/>
  <c r="E841" i="14"/>
  <c r="E842" i="14"/>
  <c r="E843" i="14"/>
  <c r="E844" i="14"/>
  <c r="E845" i="14"/>
  <c r="E846" i="14"/>
  <c r="E847" i="14"/>
  <c r="E848" i="14"/>
  <c r="E849" i="14"/>
  <c r="E850" i="14"/>
  <c r="E851" i="14"/>
  <c r="E852" i="14"/>
  <c r="E853" i="14"/>
  <c r="E854" i="14"/>
  <c r="E855" i="14"/>
  <c r="E856" i="14"/>
  <c r="E857" i="14"/>
  <c r="E858" i="14"/>
  <c r="E859" i="14"/>
  <c r="E860" i="14"/>
  <c r="E861" i="14"/>
  <c r="E862" i="14"/>
  <c r="E863" i="14"/>
  <c r="E864" i="14"/>
  <c r="E865" i="14"/>
  <c r="E866" i="14"/>
  <c r="E867" i="14"/>
  <c r="E868" i="14"/>
  <c r="E869" i="14"/>
  <c r="E870" i="14"/>
  <c r="E871" i="14"/>
  <c r="E872" i="14"/>
  <c r="E873" i="14"/>
  <c r="E874" i="14"/>
  <c r="E875" i="14"/>
  <c r="E876" i="14"/>
  <c r="E877" i="14"/>
  <c r="E878" i="14"/>
  <c r="E879" i="14"/>
  <c r="E880" i="14"/>
  <c r="E881" i="14"/>
  <c r="E882" i="14"/>
  <c r="E883" i="14"/>
  <c r="E884" i="14"/>
  <c r="E885" i="14"/>
  <c r="E886" i="14"/>
  <c r="E887" i="14"/>
  <c r="E888" i="14"/>
  <c r="E889" i="14"/>
  <c r="E890" i="14"/>
  <c r="E891" i="14"/>
  <c r="E892" i="14"/>
  <c r="E893" i="14"/>
  <c r="E894" i="14"/>
  <c r="E895" i="14"/>
  <c r="E896" i="14"/>
  <c r="E897" i="14"/>
  <c r="E898" i="14"/>
  <c r="E899" i="14"/>
  <c r="E900" i="14"/>
  <c r="E901" i="14"/>
  <c r="E902" i="14"/>
  <c r="E903" i="14"/>
  <c r="E904" i="14"/>
  <c r="E905" i="14"/>
  <c r="E906" i="14"/>
  <c r="E907" i="14"/>
  <c r="E908" i="14"/>
  <c r="E909" i="14"/>
  <c r="E910" i="14"/>
  <c r="E911" i="14"/>
  <c r="E912" i="14"/>
  <c r="E913" i="14"/>
  <c r="E914" i="14"/>
  <c r="E915" i="14"/>
  <c r="E916" i="14"/>
  <c r="E917" i="14"/>
  <c r="E918" i="14"/>
  <c r="E919" i="14"/>
  <c r="E920" i="14"/>
  <c r="E921" i="14"/>
  <c r="E922" i="14"/>
  <c r="E923" i="14"/>
  <c r="E924" i="14"/>
  <c r="E925" i="14"/>
  <c r="E926" i="14"/>
  <c r="E927" i="14"/>
  <c r="E928" i="14"/>
  <c r="E929" i="14"/>
  <c r="E930" i="14"/>
  <c r="E931" i="14"/>
  <c r="E932" i="14"/>
  <c r="E933" i="14"/>
  <c r="E934" i="14"/>
  <c r="E935" i="14"/>
  <c r="E936" i="14"/>
  <c r="E937" i="14"/>
  <c r="E938" i="14"/>
  <c r="E939" i="14"/>
  <c r="E940" i="14"/>
  <c r="E941" i="14"/>
  <c r="E942" i="14"/>
  <c r="E943" i="14"/>
  <c r="E944" i="14"/>
  <c r="E945" i="14"/>
  <c r="E946" i="14"/>
  <c r="E947" i="14"/>
  <c r="E948" i="14"/>
  <c r="E949" i="14"/>
  <c r="E950" i="14"/>
  <c r="E951" i="14"/>
  <c r="E952" i="14"/>
  <c r="E953" i="14"/>
  <c r="E954" i="14"/>
  <c r="E955" i="14"/>
  <c r="E956" i="14"/>
  <c r="E957" i="14"/>
  <c r="E958" i="14"/>
  <c r="E959" i="14"/>
  <c r="E960" i="14"/>
  <c r="E961" i="14"/>
  <c r="E962" i="14"/>
  <c r="E963" i="14"/>
  <c r="E964" i="14"/>
  <c r="E965" i="14"/>
  <c r="E966" i="14"/>
  <c r="E967" i="14"/>
  <c r="E968" i="14"/>
  <c r="E969" i="14"/>
  <c r="E970" i="14"/>
  <c r="E971" i="14"/>
  <c r="E972" i="14"/>
  <c r="E973" i="14"/>
  <c r="E974" i="14"/>
  <c r="E975" i="14"/>
  <c r="E976" i="14"/>
  <c r="E977" i="14"/>
  <c r="E978" i="14"/>
  <c r="E979" i="14"/>
  <c r="E980" i="14"/>
  <c r="E981" i="14"/>
  <c r="E982" i="14"/>
  <c r="E983" i="14"/>
  <c r="E984" i="14"/>
  <c r="E985" i="14"/>
  <c r="E986" i="14"/>
  <c r="E987" i="14"/>
  <c r="E988" i="14"/>
  <c r="E989" i="14"/>
  <c r="E990" i="14"/>
  <c r="E991" i="14"/>
  <c r="E992" i="14"/>
  <c r="E993" i="14"/>
  <c r="E994" i="14"/>
  <c r="E995" i="14"/>
  <c r="E996" i="14"/>
  <c r="E997" i="14"/>
  <c r="E998" i="14"/>
  <c r="E999" i="14"/>
  <c r="E1000" i="14"/>
  <c r="E1001" i="14"/>
  <c r="E1002" i="14"/>
  <c r="E1003" i="14"/>
  <c r="E1004" i="14"/>
  <c r="E1005" i="14"/>
  <c r="E1006" i="14"/>
  <c r="E1007" i="14"/>
  <c r="E1008" i="14"/>
  <c r="E1009" i="14"/>
  <c r="E1010" i="14"/>
  <c r="E1011" i="14"/>
  <c r="E1012" i="14"/>
  <c r="E1013" i="14"/>
  <c r="E1014" i="14"/>
  <c r="E1015" i="14"/>
  <c r="E1016" i="14"/>
  <c r="E1017" i="14"/>
  <c r="E1018" i="14"/>
  <c r="E1019" i="14"/>
  <c r="E1020" i="14"/>
  <c r="E1021" i="14"/>
  <c r="E1022" i="14"/>
  <c r="E1023" i="14"/>
  <c r="E1024" i="14"/>
  <c r="E1025" i="14"/>
  <c r="E1026" i="14"/>
  <c r="E1027" i="14"/>
  <c r="E1028" i="14"/>
  <c r="E1029" i="14"/>
  <c r="E1030" i="14"/>
  <c r="E1031" i="14"/>
  <c r="E1032" i="14"/>
  <c r="E1033" i="14"/>
  <c r="E1034" i="14"/>
  <c r="E1035" i="14"/>
  <c r="E1036" i="14"/>
  <c r="E1037" i="14"/>
  <c r="E1038" i="14"/>
  <c r="E1039" i="14"/>
  <c r="E1040" i="14"/>
  <c r="E1041" i="14"/>
  <c r="E1042" i="14"/>
  <c r="E1043" i="14"/>
  <c r="E1044" i="14"/>
  <c r="E1045" i="14"/>
  <c r="E1046" i="14"/>
  <c r="E1047" i="14"/>
  <c r="E1048" i="14"/>
  <c r="E1049" i="14"/>
  <c r="E1050" i="14"/>
  <c r="E1051" i="14"/>
  <c r="E1052" i="14"/>
  <c r="E1053" i="14"/>
  <c r="E1054" i="14"/>
  <c r="E1055" i="14"/>
  <c r="E1056" i="14"/>
  <c r="E1057" i="14"/>
  <c r="E1058" i="14"/>
  <c r="E1059" i="14"/>
  <c r="E1060" i="14"/>
  <c r="E1061" i="14"/>
  <c r="E1062" i="14"/>
  <c r="E1063" i="14"/>
  <c r="E1064" i="14"/>
  <c r="E1065" i="14"/>
  <c r="E1066" i="14"/>
  <c r="E1067" i="14"/>
  <c r="E1068" i="14"/>
  <c r="E1069" i="14"/>
  <c r="E1070" i="14"/>
  <c r="E1071" i="14"/>
  <c r="E1072" i="14"/>
  <c r="E1073" i="14"/>
  <c r="E1074" i="14"/>
  <c r="E1075" i="14"/>
  <c r="E1076" i="14"/>
  <c r="E1077" i="14"/>
  <c r="E1078" i="14"/>
  <c r="E1079" i="14"/>
  <c r="E1080" i="14"/>
  <c r="E1081" i="14"/>
  <c r="E1082" i="14"/>
  <c r="E1083" i="14"/>
  <c r="E1084" i="14"/>
  <c r="E1085" i="14"/>
  <c r="E1086" i="14"/>
  <c r="E1087" i="14"/>
  <c r="E1088" i="14"/>
  <c r="E1089" i="14"/>
  <c r="E1090" i="14"/>
  <c r="E1091" i="14"/>
  <c r="E1092" i="14"/>
  <c r="E1093" i="14"/>
  <c r="E1094" i="14"/>
  <c r="E1095" i="14"/>
  <c r="E1096" i="14"/>
  <c r="E1097" i="14"/>
  <c r="E1098" i="14"/>
  <c r="E1099" i="14"/>
  <c r="E1100" i="14"/>
  <c r="E1101" i="14"/>
  <c r="E1102" i="14"/>
  <c r="E1103" i="14"/>
  <c r="E1104" i="14"/>
  <c r="E1105" i="14"/>
  <c r="E1106" i="14"/>
  <c r="E1107" i="14"/>
  <c r="E1108" i="14"/>
  <c r="E1109" i="14"/>
  <c r="E1110" i="14"/>
  <c r="E1111" i="14"/>
  <c r="E1112" i="14"/>
  <c r="E1113" i="14"/>
  <c r="E1114" i="14"/>
  <c r="E1115" i="14"/>
  <c r="E1116" i="14"/>
  <c r="E1117" i="14"/>
  <c r="E1118" i="14"/>
  <c r="E1119" i="14"/>
  <c r="E1120" i="14"/>
  <c r="E1121" i="14"/>
  <c r="E1122" i="14"/>
  <c r="E1123" i="14"/>
  <c r="E1124" i="14"/>
  <c r="E1125" i="14"/>
  <c r="E1126" i="14"/>
  <c r="E1127" i="14"/>
  <c r="E1128" i="14"/>
  <c r="E1129" i="14"/>
  <c r="E1130" i="14"/>
  <c r="E1131" i="14"/>
  <c r="E1132" i="14"/>
  <c r="E1133" i="14"/>
  <c r="E1134" i="14"/>
  <c r="E1135" i="14"/>
  <c r="E1136" i="14"/>
  <c r="E1137" i="14"/>
  <c r="E1138" i="14"/>
  <c r="E1139" i="14"/>
  <c r="E1140" i="14"/>
  <c r="E1141" i="14"/>
  <c r="E1142" i="14"/>
  <c r="E1143" i="14"/>
  <c r="E1144" i="14"/>
  <c r="E1145" i="14"/>
  <c r="E1146" i="14"/>
  <c r="E1147" i="14"/>
  <c r="E1148" i="14"/>
  <c r="E1149" i="14"/>
  <c r="E1150" i="14"/>
  <c r="E1151" i="14"/>
  <c r="E1152" i="14"/>
  <c r="E1153" i="14"/>
  <c r="E1154" i="14"/>
  <c r="E1155" i="14"/>
  <c r="E1156" i="14"/>
  <c r="E1157" i="14"/>
  <c r="E1158" i="14"/>
  <c r="E1159" i="14"/>
  <c r="E1160" i="14"/>
  <c r="E1161" i="14"/>
  <c r="E1162" i="14"/>
  <c r="E1163" i="14"/>
  <c r="E1164" i="14"/>
  <c r="E1165" i="14"/>
  <c r="E1166" i="14"/>
  <c r="E1167" i="14"/>
  <c r="E1168" i="14"/>
  <c r="E1169" i="14"/>
  <c r="E1170" i="14"/>
  <c r="E1171" i="14"/>
  <c r="E1172" i="14"/>
  <c r="E1173" i="14"/>
  <c r="E1174" i="14"/>
  <c r="E1175" i="14"/>
  <c r="E1176" i="14"/>
  <c r="E1177" i="14"/>
  <c r="E1178" i="14"/>
  <c r="E1179" i="14"/>
  <c r="E1180" i="14"/>
  <c r="E1181" i="14"/>
  <c r="E1182" i="14"/>
  <c r="E1183" i="14"/>
  <c r="E1184" i="14"/>
  <c r="E1185" i="14"/>
  <c r="E1186" i="14"/>
  <c r="E1187" i="14"/>
  <c r="E1188" i="14"/>
  <c r="E1189" i="14"/>
  <c r="E1190" i="14"/>
  <c r="E1191" i="14"/>
  <c r="E1192" i="14"/>
  <c r="E1193" i="14"/>
  <c r="E1194" i="14"/>
  <c r="E1195" i="14"/>
  <c r="E1196" i="14"/>
  <c r="E1197" i="14"/>
  <c r="E1198" i="14"/>
  <c r="E1199" i="14"/>
  <c r="E1200" i="14"/>
  <c r="E1201" i="14"/>
  <c r="E1202" i="14"/>
  <c r="E1203" i="14"/>
  <c r="E1204" i="14"/>
  <c r="E1205" i="14"/>
  <c r="E1206" i="14"/>
  <c r="E1207" i="14"/>
  <c r="E1208" i="14"/>
  <c r="E1209" i="14"/>
  <c r="E1210" i="14"/>
  <c r="E1211" i="14"/>
  <c r="E1212" i="14"/>
  <c r="E1213" i="14"/>
  <c r="E1214" i="14"/>
  <c r="E1215" i="14"/>
  <c r="E1216" i="14"/>
  <c r="E1217" i="14"/>
  <c r="E1218" i="14"/>
  <c r="E1219" i="14"/>
  <c r="E1220" i="14"/>
  <c r="E1221" i="14"/>
  <c r="E1222" i="14"/>
  <c r="E1223" i="14"/>
  <c r="E1224" i="14"/>
  <c r="E1225" i="14"/>
  <c r="E1226" i="14"/>
  <c r="E1227" i="14"/>
  <c r="E1228" i="14"/>
  <c r="E1229" i="14"/>
  <c r="E1230" i="14"/>
  <c r="E1231" i="14"/>
  <c r="E1232" i="14"/>
  <c r="E1233" i="14"/>
  <c r="E1234" i="14"/>
  <c r="E1235" i="14"/>
  <c r="E1236" i="14"/>
  <c r="E1237" i="14"/>
  <c r="E1238" i="14"/>
  <c r="E1239" i="14"/>
  <c r="E1240" i="14"/>
  <c r="E1241" i="14"/>
  <c r="E1242" i="14"/>
  <c r="E1243" i="14"/>
  <c r="E1244" i="14"/>
  <c r="E1245" i="14"/>
  <c r="E1246" i="14"/>
  <c r="E1247" i="14"/>
  <c r="E1248" i="14"/>
  <c r="E1249" i="14"/>
  <c r="E1250" i="14"/>
  <c r="E1251" i="14"/>
  <c r="E1252" i="14"/>
  <c r="E1253" i="14"/>
  <c r="E1254" i="14"/>
  <c r="E1255" i="14"/>
  <c r="E1256" i="14"/>
  <c r="E1257" i="14"/>
  <c r="E1258" i="14"/>
  <c r="E1259" i="14"/>
  <c r="E1260" i="14"/>
  <c r="E1261" i="14"/>
  <c r="E1262" i="14"/>
  <c r="E1263" i="14"/>
  <c r="E1264" i="14"/>
  <c r="E1265" i="14"/>
  <c r="E1266" i="14"/>
  <c r="E1267" i="14"/>
  <c r="E1268" i="14"/>
  <c r="E1269" i="14"/>
  <c r="E1270" i="14"/>
  <c r="E1271" i="14"/>
  <c r="E1272" i="14"/>
  <c r="E1273" i="14"/>
  <c r="E1274" i="14"/>
  <c r="E1275" i="14"/>
  <c r="E1276" i="14"/>
  <c r="E1277" i="14"/>
  <c r="E1278" i="14"/>
  <c r="E1279" i="14"/>
  <c r="E1280" i="14"/>
  <c r="E1281" i="14"/>
  <c r="E1282" i="14"/>
  <c r="E1283" i="14"/>
  <c r="E1284" i="14"/>
  <c r="E1285" i="14"/>
  <c r="E1286" i="14"/>
  <c r="E1287" i="14"/>
  <c r="E1288" i="14"/>
  <c r="E1289" i="14"/>
  <c r="E1290" i="14"/>
  <c r="E1291" i="14"/>
  <c r="E1292" i="14"/>
  <c r="E1293" i="14"/>
  <c r="E1294" i="14"/>
  <c r="E1295" i="14"/>
  <c r="E1296" i="14"/>
  <c r="E1297" i="14"/>
  <c r="E1298" i="14"/>
  <c r="E1299" i="14"/>
  <c r="E1300" i="14"/>
  <c r="E1301" i="14"/>
  <c r="E1302" i="14"/>
  <c r="E1303" i="14"/>
  <c r="E1304" i="14"/>
  <c r="E1305" i="14"/>
  <c r="E1306" i="14"/>
  <c r="E1307" i="14"/>
  <c r="E1308" i="14"/>
  <c r="E1309" i="14"/>
  <c r="E1310" i="14"/>
  <c r="E1311" i="14"/>
  <c r="E1312" i="14"/>
  <c r="E1313" i="14"/>
  <c r="E1314" i="14"/>
  <c r="E1315" i="14"/>
  <c r="E1316" i="14"/>
  <c r="E1317" i="14"/>
  <c r="E1318" i="14"/>
  <c r="E1319" i="14"/>
  <c r="E1320" i="14"/>
  <c r="E1321" i="14"/>
  <c r="E1322" i="14"/>
  <c r="E1323" i="14"/>
  <c r="E1324" i="14"/>
  <c r="E1325" i="14"/>
  <c r="E1326" i="14"/>
  <c r="E1327" i="14"/>
  <c r="E1328" i="14"/>
  <c r="E1329" i="14"/>
  <c r="E1330" i="14"/>
  <c r="E1331" i="14"/>
  <c r="E1332" i="14"/>
  <c r="E1333" i="14"/>
  <c r="E1334" i="14"/>
  <c r="E1335" i="14"/>
  <c r="E1336" i="14"/>
  <c r="E1337" i="14"/>
  <c r="E1338" i="14"/>
  <c r="E1339" i="14"/>
  <c r="E1340" i="14"/>
  <c r="E1341" i="14"/>
  <c r="E1342" i="14"/>
  <c r="E1343" i="14"/>
  <c r="E1344" i="14"/>
  <c r="E1345" i="14"/>
  <c r="E1346" i="14"/>
  <c r="E1347" i="14"/>
  <c r="E1348" i="14"/>
  <c r="E1349" i="14"/>
  <c r="E1350" i="14"/>
  <c r="E1351" i="14"/>
  <c r="E1352" i="14"/>
  <c r="E1353" i="14"/>
  <c r="E1354" i="14"/>
  <c r="E1355" i="14"/>
  <c r="E1356" i="14"/>
  <c r="E1357" i="14"/>
  <c r="E1358" i="14"/>
  <c r="E1359" i="14"/>
  <c r="E1360" i="14"/>
  <c r="E1361" i="14"/>
  <c r="E1362" i="14"/>
  <c r="E1363" i="14"/>
  <c r="E1364" i="14"/>
  <c r="E1365" i="14"/>
  <c r="E1366" i="14"/>
  <c r="E1367" i="14"/>
  <c r="E1368" i="14"/>
  <c r="E1369" i="14"/>
  <c r="E1370" i="14"/>
  <c r="E1371" i="14"/>
  <c r="E1372" i="14"/>
  <c r="E1373" i="14"/>
  <c r="E1374" i="14"/>
  <c r="E1375" i="14"/>
  <c r="E1376" i="14"/>
  <c r="E1377" i="14"/>
  <c r="E1378" i="14"/>
  <c r="E1379" i="14"/>
  <c r="E1380" i="14"/>
  <c r="E1381" i="14"/>
  <c r="E1382" i="14"/>
  <c r="E1383" i="14"/>
  <c r="E1384" i="14"/>
  <c r="E1385" i="14"/>
  <c r="E1386" i="14"/>
  <c r="E1387" i="14"/>
  <c r="E1388" i="14"/>
  <c r="E1389" i="14"/>
  <c r="E1390" i="14"/>
  <c r="E1391" i="14"/>
  <c r="E1392" i="14"/>
  <c r="E1393" i="14"/>
  <c r="E1394" i="14"/>
  <c r="E1395" i="14"/>
  <c r="E1396" i="14"/>
  <c r="E1397" i="14"/>
  <c r="E1398" i="14"/>
  <c r="E1399" i="14"/>
  <c r="E1400" i="14"/>
  <c r="E1401" i="14"/>
  <c r="E1402" i="14"/>
  <c r="E1403" i="14"/>
  <c r="E1404" i="14"/>
  <c r="E1405" i="14"/>
  <c r="E1406" i="14"/>
  <c r="E1407" i="14"/>
  <c r="E1408" i="14"/>
  <c r="E1409" i="14"/>
  <c r="E1410" i="14"/>
  <c r="E1411" i="14"/>
  <c r="E1412" i="14"/>
  <c r="E1413" i="14"/>
  <c r="E1414" i="14"/>
  <c r="E1415" i="14"/>
  <c r="E1416" i="14"/>
  <c r="E1417" i="14"/>
  <c r="E1418" i="14"/>
  <c r="E1419" i="14"/>
  <c r="E1420" i="14"/>
  <c r="E1421" i="14"/>
  <c r="E1422" i="14"/>
  <c r="E1423" i="14"/>
  <c r="E1424" i="14"/>
  <c r="E1425" i="14"/>
  <c r="E1426" i="14"/>
  <c r="E1427" i="14"/>
  <c r="E1428" i="14"/>
  <c r="E1429" i="14"/>
  <c r="E1430" i="14"/>
  <c r="E1431" i="14"/>
  <c r="E1432" i="14"/>
  <c r="E1433" i="14"/>
  <c r="E1434" i="14"/>
  <c r="E1435" i="14"/>
  <c r="E1436" i="14"/>
  <c r="E1437" i="14"/>
  <c r="E1438" i="14"/>
  <c r="E1439" i="14"/>
  <c r="E1440" i="14"/>
  <c r="E1441" i="14"/>
  <c r="E1442" i="14"/>
  <c r="E1443" i="14"/>
  <c r="E1444" i="14"/>
  <c r="E1445" i="14"/>
  <c r="E1446" i="14"/>
  <c r="E1447" i="14"/>
  <c r="E1448" i="14"/>
  <c r="E1449" i="14"/>
  <c r="E1450" i="14"/>
  <c r="E1451" i="14"/>
  <c r="E1452" i="14"/>
  <c r="E1453" i="14"/>
  <c r="E1454" i="14"/>
  <c r="E1455" i="14"/>
  <c r="E1456" i="14"/>
  <c r="E1457" i="14"/>
  <c r="E1458" i="14"/>
  <c r="E1459" i="14"/>
  <c r="E1460" i="14"/>
  <c r="E1461" i="14"/>
  <c r="E1462" i="14"/>
  <c r="E1463" i="14"/>
  <c r="E1464" i="14"/>
  <c r="E1465" i="14"/>
  <c r="E1466" i="14"/>
  <c r="E1467" i="14"/>
  <c r="E1468" i="14"/>
  <c r="E1469" i="14"/>
  <c r="E1470" i="14"/>
  <c r="E1471" i="14"/>
  <c r="E1472" i="14"/>
  <c r="E1473" i="14"/>
  <c r="E1474" i="14"/>
  <c r="E1475" i="14"/>
  <c r="E1476" i="14"/>
  <c r="E1477" i="14"/>
  <c r="E1478" i="14"/>
  <c r="E1479" i="14"/>
  <c r="E1480" i="14"/>
  <c r="E1481" i="14"/>
  <c r="E1482" i="14"/>
  <c r="E1483" i="14"/>
  <c r="E1484" i="14"/>
  <c r="E1485" i="14"/>
  <c r="E1486" i="14"/>
  <c r="E1487" i="14"/>
  <c r="E1488" i="14"/>
  <c r="E1489" i="14"/>
  <c r="E1490" i="14"/>
  <c r="E1491" i="14"/>
  <c r="E1492" i="14"/>
  <c r="E1493" i="14"/>
  <c r="E1494" i="14"/>
  <c r="E1495" i="14"/>
  <c r="E1496" i="14"/>
  <c r="E1497" i="14"/>
  <c r="E1498" i="14"/>
  <c r="E1499" i="14"/>
  <c r="E1500" i="14"/>
  <c r="E1501" i="14"/>
  <c r="E1502" i="14"/>
  <c r="E1503" i="14"/>
  <c r="E1504" i="14"/>
  <c r="E1505" i="14"/>
  <c r="E1506" i="14"/>
  <c r="E1507" i="14"/>
  <c r="E1508" i="14"/>
  <c r="E1509" i="14"/>
  <c r="E1510" i="14"/>
  <c r="E1511" i="14"/>
  <c r="E1512" i="14"/>
  <c r="E1513" i="14"/>
  <c r="E1514" i="14"/>
  <c r="E1515" i="14"/>
  <c r="E1516" i="14"/>
  <c r="E1517" i="14"/>
  <c r="E1518" i="14"/>
  <c r="E1519" i="14"/>
  <c r="E1520" i="14"/>
  <c r="E1521" i="14"/>
  <c r="E1522" i="14"/>
  <c r="E1523" i="14"/>
  <c r="E1524" i="14"/>
  <c r="E1525" i="14"/>
  <c r="E1526" i="14"/>
  <c r="E1527" i="14"/>
  <c r="E1528" i="14"/>
  <c r="E1529" i="14"/>
  <c r="E1530" i="14"/>
  <c r="E1531" i="14"/>
  <c r="E1532" i="14"/>
  <c r="E1533" i="14"/>
  <c r="E1534" i="14"/>
  <c r="E1535" i="14"/>
  <c r="E1536" i="14"/>
  <c r="E1537" i="14"/>
  <c r="E1538" i="14"/>
  <c r="E1539" i="14"/>
  <c r="E1540" i="14"/>
  <c r="E1541" i="14"/>
  <c r="E1542" i="14"/>
  <c r="E1543" i="14"/>
  <c r="E1544" i="14"/>
  <c r="E1545" i="14"/>
  <c r="E1546" i="14"/>
  <c r="E1547" i="14"/>
  <c r="E1548" i="14"/>
  <c r="E1549" i="14"/>
  <c r="E1550" i="14"/>
  <c r="E1551" i="14"/>
  <c r="E1552" i="14"/>
  <c r="E1553" i="14"/>
  <c r="E1554" i="14"/>
  <c r="E1555" i="14"/>
  <c r="E1556" i="14"/>
  <c r="E1557" i="14"/>
  <c r="E1558" i="14"/>
  <c r="E1559" i="14"/>
  <c r="E1560" i="14"/>
  <c r="E1561" i="14"/>
  <c r="E1562" i="14"/>
  <c r="E1563" i="14"/>
  <c r="E1564" i="14"/>
  <c r="E1565" i="14"/>
  <c r="E1566" i="14"/>
  <c r="E1567" i="14"/>
  <c r="E1568" i="14"/>
  <c r="E1569" i="14"/>
  <c r="E1570" i="14"/>
  <c r="E1571" i="14"/>
  <c r="E1572" i="14"/>
  <c r="E1573" i="14"/>
  <c r="E1574" i="14"/>
  <c r="E1575" i="14"/>
  <c r="E1576" i="14"/>
  <c r="E1577" i="14"/>
  <c r="E1578" i="14"/>
  <c r="E1579" i="14"/>
  <c r="E1580" i="14"/>
  <c r="E1581" i="14"/>
  <c r="E1582" i="14"/>
  <c r="E1583" i="14"/>
  <c r="E1584" i="14"/>
  <c r="E1585" i="14"/>
  <c r="E1586" i="14"/>
  <c r="E1587" i="14"/>
  <c r="E1588" i="14"/>
  <c r="E1589" i="14"/>
  <c r="E1590" i="14"/>
  <c r="E1591" i="14"/>
  <c r="E1592" i="14"/>
  <c r="E1593" i="14"/>
  <c r="E1594" i="14"/>
  <c r="E1595" i="14"/>
  <c r="E1596" i="14"/>
  <c r="E1597" i="14"/>
  <c r="E1598" i="14"/>
  <c r="E1599" i="14"/>
  <c r="E1600" i="14"/>
  <c r="E1601" i="14"/>
  <c r="E1602" i="14"/>
  <c r="E1603" i="14"/>
  <c r="E1604" i="14"/>
  <c r="E1605" i="14"/>
  <c r="E1606" i="14"/>
  <c r="E1607" i="14"/>
  <c r="E1608" i="14"/>
  <c r="E1609" i="14"/>
  <c r="E1610" i="14"/>
  <c r="E1611" i="14"/>
  <c r="E1612" i="14"/>
  <c r="E1613" i="14"/>
  <c r="E1614" i="14"/>
  <c r="E1615" i="14"/>
  <c r="E1616" i="14"/>
  <c r="E1617" i="14"/>
  <c r="E1618" i="14"/>
  <c r="E1619" i="14"/>
  <c r="E1620" i="14"/>
  <c r="E1621" i="14"/>
  <c r="E1622" i="14"/>
  <c r="E1623" i="14"/>
  <c r="E1624" i="14"/>
  <c r="E1625" i="14"/>
  <c r="E1626" i="14"/>
  <c r="E1627" i="14"/>
  <c r="E1628" i="14"/>
  <c r="E1629" i="14"/>
  <c r="E1630" i="14"/>
  <c r="E1631" i="14"/>
  <c r="E1632" i="14"/>
  <c r="E1633" i="14"/>
  <c r="E1634" i="14"/>
  <c r="E1635" i="14"/>
  <c r="E1636" i="14"/>
  <c r="E1637" i="14"/>
  <c r="E1638" i="14"/>
  <c r="E1639" i="14"/>
  <c r="E1640" i="14"/>
  <c r="E1641" i="14"/>
  <c r="E1642" i="14"/>
  <c r="E1643" i="14"/>
  <c r="E1644" i="14"/>
  <c r="E1645" i="14"/>
  <c r="E1646" i="14"/>
  <c r="E1647" i="14"/>
  <c r="E1648" i="14"/>
  <c r="E1649" i="14"/>
  <c r="E1650" i="14"/>
  <c r="E1651" i="14"/>
  <c r="E1652" i="14"/>
  <c r="E1653" i="14"/>
  <c r="E1654" i="14"/>
  <c r="E1655" i="14"/>
  <c r="E1656" i="14"/>
  <c r="E1657" i="14"/>
  <c r="E1658" i="14"/>
  <c r="E1659" i="14"/>
  <c r="E1660" i="14"/>
  <c r="E1661" i="14"/>
  <c r="E1662" i="14"/>
  <c r="E1663" i="14"/>
  <c r="E1664" i="14"/>
  <c r="E1665" i="14"/>
  <c r="E1666" i="14"/>
  <c r="E1667" i="14"/>
  <c r="E1668" i="14"/>
  <c r="E1669" i="14"/>
  <c r="E1670" i="14"/>
  <c r="E1671" i="14"/>
  <c r="E1672" i="14"/>
  <c r="E1673" i="14"/>
  <c r="E1674" i="14"/>
  <c r="E1675" i="14"/>
  <c r="E1676" i="14"/>
  <c r="E1677" i="14"/>
  <c r="E1678" i="14"/>
  <c r="E1679" i="14"/>
  <c r="E1680" i="14"/>
  <c r="E1681" i="14"/>
  <c r="E1682" i="14"/>
  <c r="E1683" i="14"/>
  <c r="E1684" i="14"/>
  <c r="E1685" i="14"/>
  <c r="E1686" i="14"/>
  <c r="E1687" i="14"/>
  <c r="E1688" i="14"/>
  <c r="E1689" i="14"/>
  <c r="E1690" i="14"/>
  <c r="E1691" i="14"/>
  <c r="E1692" i="14"/>
  <c r="E1693" i="14"/>
  <c r="E1694" i="14"/>
  <c r="E1695" i="14"/>
  <c r="E1696" i="14"/>
  <c r="E1697" i="14"/>
  <c r="E1698" i="14"/>
  <c r="E1699" i="14"/>
  <c r="E1700" i="14"/>
  <c r="E1701" i="14"/>
  <c r="E1702" i="14"/>
  <c r="E1703" i="14"/>
  <c r="E1704" i="14"/>
  <c r="E1705" i="14"/>
  <c r="E662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227" i="14"/>
  <c r="I228" i="14"/>
  <c r="I229" i="14"/>
  <c r="I230" i="14"/>
  <c r="I231" i="14"/>
  <c r="I232" i="14"/>
  <c r="I233" i="14"/>
  <c r="I234" i="14"/>
  <c r="I235" i="14"/>
  <c r="I236" i="14"/>
  <c r="I237" i="14"/>
  <c r="I238" i="14"/>
  <c r="I239" i="14"/>
  <c r="I240" i="14"/>
  <c r="I241" i="14"/>
  <c r="I242" i="14"/>
  <c r="I243" i="14"/>
  <c r="I244" i="14"/>
  <c r="I245" i="14"/>
  <c r="I246" i="14"/>
  <c r="I247" i="14"/>
  <c r="I248" i="14"/>
  <c r="I249" i="14"/>
  <c r="I250" i="14"/>
  <c r="I251" i="14"/>
  <c r="I252" i="14"/>
  <c r="I253" i="14"/>
  <c r="I254" i="14"/>
  <c r="I255" i="14"/>
  <c r="I256" i="14"/>
  <c r="I257" i="14"/>
  <c r="I258" i="14"/>
  <c r="I259" i="14"/>
  <c r="I260" i="14"/>
  <c r="I261" i="14"/>
  <c r="I262" i="14"/>
  <c r="I263" i="14"/>
  <c r="I264" i="14"/>
  <c r="I265" i="14"/>
  <c r="I266" i="14"/>
  <c r="I267" i="14"/>
  <c r="I268" i="14"/>
  <c r="I269" i="14"/>
  <c r="I270" i="14"/>
  <c r="I271" i="14"/>
  <c r="I272" i="14"/>
  <c r="I273" i="14"/>
  <c r="I274" i="14"/>
  <c r="I275" i="14"/>
  <c r="I276" i="14"/>
  <c r="I277" i="14"/>
  <c r="I278" i="14"/>
  <c r="I279" i="14"/>
  <c r="I280" i="14"/>
  <c r="I281" i="14"/>
  <c r="I282" i="14"/>
  <c r="I283" i="14"/>
  <c r="I284" i="14"/>
  <c r="I285" i="14"/>
  <c r="I286" i="14"/>
  <c r="I287" i="14"/>
  <c r="I288" i="14"/>
  <c r="I289" i="14"/>
  <c r="I290" i="14"/>
  <c r="I291" i="14"/>
  <c r="I292" i="14"/>
  <c r="I293" i="14"/>
  <c r="I294" i="14"/>
  <c r="I295" i="14"/>
  <c r="I296" i="14"/>
  <c r="I297" i="14"/>
  <c r="I298" i="14"/>
  <c r="I299" i="14"/>
  <c r="I300" i="14"/>
  <c r="I301" i="14"/>
  <c r="I302" i="14"/>
  <c r="I303" i="14"/>
  <c r="I304" i="14"/>
  <c r="I305" i="14"/>
  <c r="I306" i="14"/>
  <c r="I307" i="14"/>
  <c r="I308" i="14"/>
  <c r="I309" i="14"/>
  <c r="I310" i="14"/>
  <c r="I311" i="14"/>
  <c r="I312" i="14"/>
  <c r="I313" i="14"/>
  <c r="I314" i="14"/>
  <c r="I315" i="14"/>
  <c r="I316" i="14"/>
  <c r="I317" i="14"/>
  <c r="I318" i="14"/>
  <c r="I319" i="14"/>
  <c r="I320" i="14"/>
  <c r="I321" i="14"/>
  <c r="I322" i="14"/>
  <c r="I323" i="14"/>
  <c r="I324" i="14"/>
  <c r="I325" i="14"/>
  <c r="I326" i="14"/>
  <c r="I327" i="14"/>
  <c r="I328" i="14"/>
  <c r="I329" i="14"/>
  <c r="I330" i="14"/>
  <c r="I331" i="14"/>
  <c r="I332" i="14"/>
  <c r="I333" i="14"/>
  <c r="I334" i="14"/>
  <c r="I335" i="14"/>
  <c r="I336" i="14"/>
  <c r="I337" i="14"/>
  <c r="I338" i="14"/>
  <c r="I339" i="14"/>
  <c r="I340" i="14"/>
  <c r="I341" i="14"/>
  <c r="I342" i="14"/>
  <c r="I343" i="14"/>
  <c r="I344" i="14"/>
  <c r="I345" i="14"/>
  <c r="I346" i="14"/>
  <c r="I347" i="14"/>
  <c r="I348" i="14"/>
  <c r="I349" i="14"/>
  <c r="I350" i="14"/>
  <c r="I351" i="14"/>
  <c r="I352" i="14"/>
  <c r="I353" i="14"/>
  <c r="I354" i="14"/>
  <c r="I355" i="14"/>
  <c r="I356" i="14"/>
  <c r="I357" i="14"/>
  <c r="I358" i="14"/>
  <c r="I359" i="14"/>
  <c r="I360" i="14"/>
  <c r="I361" i="14"/>
  <c r="I362" i="14"/>
  <c r="I363" i="14"/>
  <c r="I364" i="14"/>
  <c r="I365" i="14"/>
  <c r="I366" i="14"/>
  <c r="I367" i="14"/>
  <c r="I368" i="14"/>
  <c r="I369" i="14"/>
  <c r="I370" i="14"/>
  <c r="I371" i="14"/>
  <c r="I372" i="14"/>
  <c r="I373" i="14"/>
  <c r="I374" i="14"/>
  <c r="I375" i="14"/>
  <c r="I376" i="14"/>
  <c r="I377" i="14"/>
  <c r="I378" i="14"/>
  <c r="I379" i="14"/>
  <c r="I380" i="14"/>
  <c r="I381" i="14"/>
  <c r="I382" i="14"/>
  <c r="I383" i="14"/>
  <c r="I384" i="14"/>
  <c r="I385" i="14"/>
  <c r="I386" i="14"/>
  <c r="I387" i="14"/>
  <c r="I388" i="14"/>
  <c r="I389" i="14"/>
  <c r="I390" i="14"/>
  <c r="I391" i="14"/>
  <c r="I392" i="14"/>
  <c r="I393" i="14"/>
  <c r="I394" i="14"/>
  <c r="I395" i="14"/>
  <c r="I396" i="14"/>
  <c r="I397" i="14"/>
  <c r="I398" i="14"/>
  <c r="I399" i="14"/>
  <c r="I400" i="14"/>
  <c r="I401" i="14"/>
  <c r="I402" i="14"/>
  <c r="I403" i="14"/>
  <c r="I404" i="14"/>
  <c r="I405" i="14"/>
  <c r="I406" i="14"/>
  <c r="I407" i="14"/>
  <c r="I408" i="14"/>
  <c r="I409" i="14"/>
  <c r="I410" i="14"/>
  <c r="I411" i="14"/>
  <c r="I412" i="14"/>
  <c r="I413" i="14"/>
  <c r="I414" i="14"/>
  <c r="I415" i="14"/>
  <c r="I416" i="14"/>
  <c r="I417" i="14"/>
  <c r="I418" i="14"/>
  <c r="I419" i="14"/>
  <c r="I420" i="14"/>
  <c r="I421" i="14"/>
  <c r="I422" i="14"/>
  <c r="I423" i="14"/>
  <c r="I424" i="14"/>
  <c r="I425" i="14"/>
  <c r="I426" i="14"/>
  <c r="I427" i="14"/>
  <c r="I428" i="14"/>
  <c r="I429" i="14"/>
  <c r="I430" i="14"/>
  <c r="I431" i="14"/>
  <c r="I432" i="14"/>
  <c r="I433" i="14"/>
  <c r="I434" i="14"/>
  <c r="I435" i="14"/>
  <c r="I436" i="14"/>
  <c r="I437" i="14"/>
  <c r="I438" i="14"/>
  <c r="I439" i="14"/>
  <c r="I440" i="14"/>
  <c r="I441" i="14"/>
  <c r="I442" i="14"/>
  <c r="I443" i="14"/>
  <c r="I444" i="14"/>
  <c r="I445" i="14"/>
  <c r="I446" i="14"/>
  <c r="I447" i="14"/>
  <c r="I448" i="14"/>
  <c r="I449" i="14"/>
  <c r="I450" i="14"/>
  <c r="I451" i="14"/>
  <c r="I452" i="14"/>
  <c r="I453" i="14"/>
  <c r="I454" i="14"/>
  <c r="I455" i="14"/>
  <c r="I456" i="14"/>
  <c r="I457" i="14"/>
  <c r="I458" i="14"/>
  <c r="I459" i="14"/>
  <c r="I460" i="14"/>
  <c r="I461" i="14"/>
  <c r="I462" i="14"/>
  <c r="I463" i="14"/>
  <c r="I464" i="14"/>
  <c r="I465" i="14"/>
  <c r="I466" i="14"/>
  <c r="I467" i="14"/>
  <c r="I468" i="14"/>
  <c r="I469" i="14"/>
  <c r="I470" i="14"/>
  <c r="I471" i="14"/>
  <c r="I472" i="14"/>
  <c r="I473" i="14"/>
  <c r="I474" i="14"/>
  <c r="I475" i="14"/>
  <c r="I476" i="14"/>
  <c r="I477" i="14"/>
  <c r="I478" i="14"/>
  <c r="I479" i="14"/>
  <c r="I480" i="14"/>
  <c r="I481" i="14"/>
  <c r="I482" i="14"/>
  <c r="I483" i="14"/>
  <c r="I484" i="14"/>
  <c r="I485" i="14"/>
  <c r="I486" i="14"/>
  <c r="I487" i="14"/>
  <c r="I488" i="14"/>
  <c r="I489" i="14"/>
  <c r="I490" i="14"/>
  <c r="I491" i="14"/>
  <c r="I492" i="14"/>
  <c r="I493" i="14"/>
  <c r="I494" i="14"/>
  <c r="I495" i="14"/>
  <c r="I496" i="14"/>
  <c r="I497" i="14"/>
  <c r="I498" i="14"/>
  <c r="I499" i="14"/>
  <c r="I500" i="14"/>
  <c r="I501" i="14"/>
  <c r="I502" i="14"/>
  <c r="I503" i="14"/>
  <c r="I504" i="14"/>
  <c r="I505" i="14"/>
  <c r="I506" i="14"/>
  <c r="I507" i="14"/>
  <c r="I508" i="14"/>
  <c r="I509" i="14"/>
  <c r="I510" i="14"/>
  <c r="I511" i="14"/>
  <c r="I512" i="14"/>
  <c r="I513" i="14"/>
  <c r="I514" i="14"/>
  <c r="I515" i="14"/>
  <c r="I516" i="14"/>
  <c r="I517" i="14"/>
  <c r="I518" i="14"/>
  <c r="I519" i="14"/>
  <c r="I520" i="14"/>
  <c r="I521" i="14"/>
  <c r="I522" i="14"/>
  <c r="I523" i="14"/>
  <c r="I524" i="14"/>
  <c r="I525" i="14"/>
  <c r="I526" i="14"/>
  <c r="I527" i="14"/>
  <c r="I528" i="14"/>
  <c r="I529" i="14"/>
  <c r="I530" i="14"/>
  <c r="I531" i="14"/>
  <c r="I532" i="14"/>
  <c r="I533" i="14"/>
  <c r="I534" i="14"/>
  <c r="I535" i="14"/>
  <c r="I536" i="14"/>
  <c r="I537" i="14"/>
  <c r="I538" i="14"/>
  <c r="I539" i="14"/>
  <c r="I540" i="14"/>
  <c r="I541" i="14"/>
  <c r="I542" i="14"/>
  <c r="I543" i="14"/>
  <c r="I544" i="14"/>
  <c r="I545" i="14"/>
  <c r="I546" i="14"/>
  <c r="I547" i="14"/>
  <c r="I548" i="14"/>
  <c r="I549" i="14"/>
  <c r="I550" i="14"/>
  <c r="I551" i="14"/>
  <c r="I552" i="14"/>
  <c r="I553" i="14"/>
  <c r="I554" i="14"/>
  <c r="I555" i="14"/>
  <c r="I556" i="14"/>
  <c r="I557" i="14"/>
  <c r="I558" i="14"/>
  <c r="I559" i="14"/>
  <c r="I560" i="14"/>
  <c r="I561" i="14"/>
  <c r="I562" i="14"/>
  <c r="I563" i="14"/>
  <c r="I564" i="14"/>
  <c r="I565" i="14"/>
  <c r="I566" i="14"/>
  <c r="I567" i="14"/>
  <c r="I568" i="14"/>
  <c r="I569" i="14"/>
  <c r="I570" i="14"/>
  <c r="I571" i="14"/>
  <c r="I572" i="14"/>
  <c r="I573" i="14"/>
  <c r="I574" i="14"/>
  <c r="I575" i="14"/>
  <c r="I576" i="14"/>
  <c r="I577" i="14"/>
  <c r="I578" i="14"/>
  <c r="I579" i="14"/>
  <c r="I580" i="14"/>
  <c r="I581" i="14"/>
  <c r="I582" i="14"/>
  <c r="I583" i="14"/>
  <c r="I584" i="14"/>
  <c r="I585" i="14"/>
  <c r="I586" i="14"/>
  <c r="I587" i="14"/>
  <c r="I588" i="14"/>
  <c r="I589" i="14"/>
  <c r="I590" i="14"/>
  <c r="I591" i="14"/>
  <c r="I592" i="14"/>
  <c r="I593" i="14"/>
  <c r="I594" i="14"/>
  <c r="I595" i="14"/>
  <c r="I596" i="14"/>
  <c r="I597" i="14"/>
  <c r="I598" i="14"/>
  <c r="I599" i="14"/>
  <c r="I600" i="14"/>
  <c r="I601" i="14"/>
  <c r="I602" i="14"/>
  <c r="I603" i="14"/>
  <c r="I604" i="14"/>
  <c r="I605" i="14"/>
  <c r="I606" i="14"/>
  <c r="I607" i="14"/>
  <c r="I608" i="14"/>
  <c r="I609" i="14"/>
  <c r="I610" i="14"/>
  <c r="I611" i="14"/>
  <c r="I612" i="14"/>
  <c r="I613" i="14"/>
  <c r="I614" i="14"/>
  <c r="I615" i="14"/>
  <c r="I616" i="14"/>
  <c r="I617" i="14"/>
  <c r="I618" i="14"/>
  <c r="I619" i="14"/>
  <c r="I620" i="14"/>
  <c r="I621" i="14"/>
  <c r="I622" i="14"/>
  <c r="I623" i="14"/>
  <c r="I624" i="14"/>
  <c r="I625" i="14"/>
  <c r="I626" i="14"/>
  <c r="I627" i="14"/>
  <c r="I628" i="14"/>
  <c r="I629" i="14"/>
  <c r="I630" i="14"/>
  <c r="I631" i="14"/>
  <c r="I632" i="14"/>
  <c r="I633" i="14"/>
  <c r="I634" i="14"/>
  <c r="I635" i="14"/>
  <c r="I636" i="14"/>
  <c r="I637" i="14"/>
  <c r="I638" i="14"/>
  <c r="I639" i="14"/>
  <c r="I640" i="14"/>
  <c r="I641" i="14"/>
  <c r="I642" i="14"/>
  <c r="I643" i="14"/>
  <c r="I644" i="14"/>
  <c r="I645" i="14"/>
  <c r="I646" i="14"/>
  <c r="I647" i="14"/>
  <c r="I648" i="14"/>
  <c r="I649" i="14"/>
  <c r="I650" i="14"/>
  <c r="I651" i="14"/>
  <c r="I652" i="14"/>
  <c r="I653" i="14"/>
  <c r="I654" i="14"/>
  <c r="I655" i="14"/>
  <c r="I656" i="14"/>
  <c r="I657" i="14"/>
  <c r="I658" i="14"/>
  <c r="I659" i="14"/>
  <c r="I660" i="14"/>
  <c r="I661" i="14"/>
  <c r="I662" i="14"/>
  <c r="I663" i="14"/>
  <c r="I664" i="14"/>
  <c r="I665" i="14"/>
  <c r="I666" i="14"/>
  <c r="I667" i="14"/>
  <c r="I668" i="14"/>
  <c r="I669" i="14"/>
  <c r="I670" i="14"/>
  <c r="I671" i="14"/>
  <c r="I672" i="14"/>
  <c r="I673" i="14"/>
  <c r="I674" i="14"/>
  <c r="I675" i="14"/>
  <c r="I676" i="14"/>
  <c r="I677" i="14"/>
  <c r="I678" i="14"/>
  <c r="I679" i="14"/>
  <c r="I680" i="14"/>
  <c r="I681" i="14"/>
  <c r="I682" i="14"/>
  <c r="I683" i="14"/>
  <c r="I684" i="14"/>
  <c r="I685" i="14"/>
  <c r="I686" i="14"/>
  <c r="I687" i="14"/>
  <c r="I688" i="14"/>
  <c r="I689" i="14"/>
  <c r="I690" i="14"/>
  <c r="I691" i="14"/>
  <c r="I692" i="14"/>
  <c r="I693" i="14"/>
  <c r="I694" i="14"/>
  <c r="I695" i="14"/>
  <c r="I696" i="14"/>
  <c r="I697" i="14"/>
  <c r="I698" i="14"/>
  <c r="I699" i="14"/>
  <c r="I700" i="14"/>
  <c r="I701" i="14"/>
  <c r="I702" i="14"/>
  <c r="I703" i="14"/>
  <c r="I704" i="14"/>
  <c r="I705" i="14"/>
  <c r="I706" i="14"/>
  <c r="I707" i="14"/>
  <c r="I708" i="14"/>
  <c r="I709" i="14"/>
  <c r="I710" i="14"/>
  <c r="I711" i="14"/>
  <c r="I712" i="14"/>
  <c r="I713" i="14"/>
  <c r="I714" i="14"/>
  <c r="I715" i="14"/>
  <c r="I716" i="14"/>
  <c r="I717" i="14"/>
  <c r="I718" i="14"/>
  <c r="I719" i="14"/>
  <c r="I720" i="14"/>
  <c r="I721" i="14"/>
  <c r="I722" i="14"/>
  <c r="I723" i="14"/>
  <c r="I724" i="14"/>
  <c r="I725" i="14"/>
  <c r="I726" i="14"/>
  <c r="I727" i="14"/>
  <c r="I728" i="14"/>
  <c r="I729" i="14"/>
  <c r="I730" i="14"/>
  <c r="I731" i="14"/>
  <c r="I732" i="14"/>
  <c r="I733" i="14"/>
  <c r="I734" i="14"/>
  <c r="I735" i="14"/>
  <c r="I736" i="14"/>
  <c r="I737" i="14"/>
  <c r="I738" i="14"/>
  <c r="I739" i="14"/>
  <c r="I740" i="14"/>
  <c r="I741" i="14"/>
  <c r="I742" i="14"/>
  <c r="I743" i="14"/>
  <c r="I744" i="14"/>
  <c r="I745" i="14"/>
  <c r="I746" i="14"/>
  <c r="I747" i="14"/>
  <c r="I748" i="14"/>
  <c r="I749" i="14"/>
  <c r="I750" i="14"/>
  <c r="I751" i="14"/>
  <c r="I752" i="14"/>
  <c r="I753" i="14"/>
  <c r="I754" i="14"/>
  <c r="I755" i="14"/>
  <c r="I756" i="14"/>
  <c r="I757" i="14"/>
  <c r="I758" i="14"/>
  <c r="I759" i="14"/>
  <c r="I760" i="14"/>
  <c r="I761" i="14"/>
  <c r="I762" i="14"/>
  <c r="I763" i="14"/>
  <c r="I764" i="14"/>
  <c r="I765" i="14"/>
  <c r="I766" i="14"/>
  <c r="I767" i="14"/>
  <c r="I768" i="14"/>
  <c r="I769" i="14"/>
  <c r="I770" i="14"/>
  <c r="I771" i="14"/>
  <c r="I772" i="14"/>
  <c r="I773" i="14"/>
  <c r="I774" i="14"/>
  <c r="I775" i="14"/>
  <c r="I776" i="14"/>
  <c r="I777" i="14"/>
  <c r="I778" i="14"/>
  <c r="I779" i="14"/>
  <c r="I780" i="14"/>
  <c r="I781" i="14"/>
  <c r="I782" i="14"/>
  <c r="I783" i="14"/>
  <c r="I784" i="14"/>
  <c r="I785" i="14"/>
  <c r="I786" i="14"/>
  <c r="I787" i="14"/>
  <c r="I788" i="14"/>
  <c r="I789" i="14"/>
  <c r="I790" i="14"/>
  <c r="I791" i="14"/>
  <c r="I792" i="14"/>
  <c r="I793" i="14"/>
  <c r="I794" i="14"/>
  <c r="I795" i="14"/>
  <c r="I796" i="14"/>
  <c r="I797" i="14"/>
  <c r="I798" i="14"/>
  <c r="I799" i="14"/>
  <c r="I800" i="14"/>
  <c r="I801" i="14"/>
  <c r="I802" i="14"/>
  <c r="I803" i="14"/>
  <c r="I804" i="14"/>
  <c r="I805" i="14"/>
  <c r="I806" i="14"/>
  <c r="I807" i="14"/>
  <c r="I808" i="14"/>
  <c r="I809" i="14"/>
  <c r="I810" i="14"/>
  <c r="I811" i="14"/>
  <c r="I812" i="14"/>
  <c r="I813" i="14"/>
  <c r="I814" i="14"/>
  <c r="I815" i="14"/>
  <c r="I816" i="14"/>
  <c r="I817" i="14"/>
  <c r="I818" i="14"/>
  <c r="I819" i="14"/>
  <c r="I820" i="14"/>
  <c r="I821" i="14"/>
  <c r="I822" i="14"/>
  <c r="I823" i="14"/>
  <c r="I824" i="14"/>
  <c r="I825" i="14"/>
  <c r="I826" i="14"/>
  <c r="I827" i="14"/>
  <c r="I828" i="14"/>
  <c r="I829" i="14"/>
  <c r="I830" i="14"/>
  <c r="I831" i="14"/>
  <c r="I832" i="14"/>
  <c r="I833" i="14"/>
  <c r="I834" i="14"/>
  <c r="I835" i="14"/>
  <c r="I836" i="14"/>
  <c r="I837" i="14"/>
  <c r="I838" i="14"/>
  <c r="I839" i="14"/>
  <c r="I840" i="14"/>
  <c r="I841" i="14"/>
  <c r="I842" i="14"/>
  <c r="I843" i="14"/>
  <c r="I844" i="14"/>
  <c r="I845" i="14"/>
  <c r="I846" i="14"/>
  <c r="I847" i="14"/>
  <c r="I848" i="14"/>
  <c r="I849" i="14"/>
  <c r="I850" i="14"/>
  <c r="I851" i="14"/>
  <c r="I852" i="14"/>
  <c r="I853" i="14"/>
  <c r="I854" i="14"/>
  <c r="I855" i="14"/>
  <c r="I856" i="14"/>
  <c r="I857" i="14"/>
  <c r="I858" i="14"/>
  <c r="I859" i="14"/>
  <c r="I860" i="14"/>
  <c r="I861" i="14"/>
  <c r="I862" i="14"/>
  <c r="I863" i="14"/>
  <c r="I864" i="14"/>
  <c r="I865" i="14"/>
  <c r="I866" i="14"/>
  <c r="I867" i="14"/>
  <c r="I868" i="14"/>
  <c r="I869" i="14"/>
  <c r="I870" i="14"/>
  <c r="I871" i="14"/>
  <c r="I872" i="14"/>
  <c r="I873" i="14"/>
  <c r="I874" i="14"/>
  <c r="I875" i="14"/>
  <c r="I876" i="14"/>
  <c r="I877" i="14"/>
  <c r="I878" i="14"/>
  <c r="I879" i="14"/>
  <c r="I880" i="14"/>
  <c r="I881" i="14"/>
  <c r="I882" i="14"/>
  <c r="I883" i="14"/>
  <c r="I884" i="14"/>
  <c r="I885" i="14"/>
  <c r="I886" i="14"/>
  <c r="I887" i="14"/>
  <c r="I888" i="14"/>
  <c r="I889" i="14"/>
  <c r="I890" i="14"/>
  <c r="I891" i="14"/>
  <c r="I892" i="14"/>
  <c r="I893" i="14"/>
  <c r="I894" i="14"/>
  <c r="I895" i="14"/>
  <c r="I896" i="14"/>
  <c r="I897" i="14"/>
  <c r="I898" i="14"/>
  <c r="I899" i="14"/>
  <c r="I900" i="14"/>
  <c r="I901" i="14"/>
  <c r="I902" i="14"/>
  <c r="I903" i="14"/>
  <c r="I904" i="14"/>
  <c r="I905" i="14"/>
  <c r="I906" i="14"/>
  <c r="I907" i="14"/>
  <c r="I908" i="14"/>
  <c r="I909" i="14"/>
  <c r="I910" i="14"/>
  <c r="I911" i="14"/>
  <c r="I912" i="14"/>
  <c r="I913" i="14"/>
  <c r="I914" i="14"/>
  <c r="I915" i="14"/>
  <c r="I916" i="14"/>
  <c r="I917" i="14"/>
  <c r="I918" i="14"/>
  <c r="I919" i="14"/>
  <c r="I920" i="14"/>
  <c r="I921" i="14"/>
  <c r="I922" i="14"/>
  <c r="I923" i="14"/>
  <c r="I924" i="14"/>
  <c r="I925" i="14"/>
  <c r="I926" i="14"/>
  <c r="I927" i="14"/>
  <c r="I928" i="14"/>
  <c r="I929" i="14"/>
  <c r="I930" i="14"/>
  <c r="I931" i="14"/>
  <c r="I932" i="14"/>
  <c r="I933" i="14"/>
  <c r="I934" i="14"/>
  <c r="I935" i="14"/>
  <c r="I936" i="14"/>
  <c r="I937" i="14"/>
  <c r="I938" i="14"/>
  <c r="I939" i="14"/>
  <c r="I940" i="14"/>
  <c r="I941" i="14"/>
  <c r="I942" i="14"/>
  <c r="I943" i="14"/>
  <c r="I944" i="14"/>
  <c r="I945" i="14"/>
  <c r="I946" i="14"/>
  <c r="I947" i="14"/>
  <c r="I948" i="14"/>
  <c r="I949" i="14"/>
  <c r="I950" i="14"/>
  <c r="I951" i="14"/>
  <c r="I952" i="14"/>
  <c r="I953" i="14"/>
  <c r="I954" i="14"/>
  <c r="I955" i="14"/>
  <c r="I956" i="14"/>
  <c r="I957" i="14"/>
  <c r="I958" i="14"/>
  <c r="I959" i="14"/>
  <c r="I960" i="14"/>
  <c r="I961" i="14"/>
  <c r="I962" i="14"/>
  <c r="I963" i="14"/>
  <c r="I964" i="14"/>
  <c r="I965" i="14"/>
  <c r="I966" i="14"/>
  <c r="I967" i="14"/>
  <c r="I968" i="14"/>
  <c r="I969" i="14"/>
  <c r="I970" i="14"/>
  <c r="I971" i="14"/>
  <c r="I972" i="14"/>
  <c r="I973" i="14"/>
  <c r="I974" i="14"/>
  <c r="I975" i="14"/>
  <c r="I976" i="14"/>
  <c r="I977" i="14"/>
  <c r="I978" i="14"/>
  <c r="I979" i="14"/>
  <c r="I980" i="14"/>
  <c r="I981" i="14"/>
  <c r="I982" i="14"/>
  <c r="I983" i="14"/>
  <c r="I984" i="14"/>
  <c r="I985" i="14"/>
  <c r="I986" i="14"/>
  <c r="I987" i="14"/>
  <c r="I988" i="14"/>
  <c r="I989" i="14"/>
  <c r="I990" i="14"/>
  <c r="I991" i="14"/>
  <c r="I992" i="14"/>
  <c r="I993" i="14"/>
  <c r="I994" i="14"/>
  <c r="I995" i="14"/>
  <c r="I996" i="14"/>
  <c r="I997" i="14"/>
  <c r="I998" i="14"/>
  <c r="I999" i="14"/>
  <c r="I1000" i="14"/>
  <c r="I1001" i="14"/>
  <c r="I1002" i="14"/>
  <c r="I1003" i="14"/>
  <c r="I1004" i="14"/>
  <c r="I1005" i="14"/>
  <c r="I1006" i="14"/>
  <c r="I1007" i="14"/>
  <c r="I1008" i="14"/>
  <c r="I1009" i="14"/>
  <c r="I1010" i="14"/>
  <c r="I1011" i="14"/>
  <c r="I1012" i="14"/>
  <c r="I1013" i="14"/>
  <c r="I1014" i="14"/>
  <c r="I1015" i="14"/>
  <c r="I1016" i="14"/>
  <c r="I1017" i="14"/>
  <c r="I1018" i="14"/>
  <c r="I1019" i="14"/>
  <c r="I1020" i="14"/>
  <c r="I1021" i="14"/>
  <c r="I1022" i="14"/>
  <c r="I1023" i="14"/>
  <c r="I1024" i="14"/>
  <c r="I1025" i="14"/>
  <c r="I1026" i="14"/>
  <c r="I1027" i="14"/>
  <c r="I1028" i="14"/>
  <c r="I1029" i="14"/>
  <c r="I1030" i="14"/>
  <c r="I1031" i="14"/>
  <c r="I1032" i="14"/>
  <c r="I1033" i="14"/>
  <c r="I1034" i="14"/>
  <c r="I1035" i="14"/>
  <c r="I1036" i="14"/>
  <c r="I1037" i="14"/>
  <c r="I1038" i="14"/>
  <c r="I1039" i="14"/>
  <c r="I1040" i="14"/>
  <c r="I1041" i="14"/>
  <c r="I1042" i="14"/>
  <c r="I1043" i="14"/>
  <c r="I1044" i="14"/>
  <c r="I1045" i="14"/>
  <c r="I1046" i="14"/>
  <c r="I1047" i="14"/>
  <c r="I1048" i="14"/>
  <c r="I1049" i="14"/>
  <c r="I1050" i="14"/>
  <c r="I1051" i="14"/>
  <c r="I1052" i="14"/>
  <c r="I1053" i="14"/>
  <c r="I1054" i="14"/>
  <c r="I1055" i="14"/>
  <c r="I1056" i="14"/>
  <c r="I1057" i="14"/>
  <c r="I1058" i="14"/>
  <c r="I1059" i="14"/>
  <c r="I1060" i="14"/>
  <c r="I1061" i="14"/>
  <c r="I1062" i="14"/>
  <c r="I1063" i="14"/>
  <c r="I1064" i="14"/>
  <c r="I1065" i="14"/>
  <c r="I1066" i="14"/>
  <c r="I1067" i="14"/>
  <c r="I1068" i="14"/>
  <c r="I1069" i="14"/>
  <c r="I1070" i="14"/>
  <c r="I1071" i="14"/>
  <c r="I1072" i="14"/>
  <c r="I1073" i="14"/>
  <c r="I1074" i="14"/>
  <c r="I1075" i="14"/>
  <c r="I1076" i="14"/>
  <c r="I1077" i="14"/>
  <c r="I1078" i="14"/>
  <c r="I1079" i="14"/>
  <c r="I1080" i="14"/>
  <c r="I1081" i="14"/>
  <c r="I1082" i="14"/>
  <c r="I1083" i="14"/>
  <c r="I1084" i="14"/>
  <c r="I1085" i="14"/>
  <c r="I1086" i="14"/>
  <c r="I1087" i="14"/>
  <c r="I1088" i="14"/>
  <c r="I1089" i="14"/>
  <c r="I1090" i="14"/>
  <c r="I1091" i="14"/>
  <c r="I1092" i="14"/>
  <c r="I1093" i="14"/>
  <c r="I1094" i="14"/>
  <c r="I1095" i="14"/>
  <c r="I1096" i="14"/>
  <c r="I1097" i="14"/>
  <c r="I1098" i="14"/>
  <c r="I1099" i="14"/>
  <c r="I1100" i="14"/>
  <c r="I1101" i="14"/>
  <c r="I1102" i="14"/>
  <c r="I1103" i="14"/>
  <c r="I1104" i="14"/>
  <c r="I1105" i="14"/>
  <c r="I1106" i="14"/>
  <c r="I1107" i="14"/>
  <c r="I1108" i="14"/>
  <c r="I1109" i="14"/>
  <c r="I1110" i="14"/>
  <c r="I1111" i="14"/>
  <c r="I1112" i="14"/>
  <c r="I1113" i="14"/>
  <c r="I1114" i="14"/>
  <c r="I1115" i="14"/>
  <c r="I1116" i="14"/>
  <c r="I1117" i="14"/>
  <c r="I1118" i="14"/>
  <c r="I1119" i="14"/>
  <c r="I1120" i="14"/>
  <c r="I1121" i="14"/>
  <c r="I1122" i="14"/>
  <c r="I1123" i="14"/>
  <c r="I1124" i="14"/>
  <c r="I1125" i="14"/>
  <c r="I1126" i="14"/>
  <c r="I1127" i="14"/>
  <c r="I1128" i="14"/>
  <c r="I1129" i="14"/>
  <c r="I1130" i="14"/>
  <c r="I1131" i="14"/>
  <c r="I1132" i="14"/>
  <c r="I1133" i="14"/>
  <c r="I1134" i="14"/>
  <c r="I1135" i="14"/>
  <c r="I1136" i="14"/>
  <c r="I1137" i="14"/>
  <c r="I1138" i="14"/>
  <c r="I1139" i="14"/>
  <c r="I1140" i="14"/>
  <c r="I1141" i="14"/>
  <c r="I1142" i="14"/>
  <c r="I1143" i="14"/>
  <c r="I1144" i="14"/>
  <c r="I1145" i="14"/>
  <c r="I1146" i="14"/>
  <c r="I1147" i="14"/>
  <c r="I1148" i="14"/>
  <c r="I1149" i="14"/>
  <c r="I1150" i="14"/>
  <c r="I1151" i="14"/>
  <c r="I1152" i="14"/>
  <c r="I1153" i="14"/>
  <c r="I1154" i="14"/>
  <c r="I1155" i="14"/>
  <c r="I1156" i="14"/>
  <c r="I1157" i="14"/>
  <c r="I1158" i="14"/>
  <c r="I1159" i="14"/>
  <c r="I1160" i="14"/>
  <c r="I1161" i="14"/>
  <c r="I1162" i="14"/>
  <c r="I1163" i="14"/>
  <c r="I1164" i="14"/>
  <c r="I1165" i="14"/>
  <c r="I1166" i="14"/>
  <c r="I1167" i="14"/>
  <c r="I1168" i="14"/>
  <c r="I1169" i="14"/>
  <c r="I1170" i="14"/>
  <c r="I1171" i="14"/>
  <c r="I1172" i="14"/>
  <c r="I1173" i="14"/>
  <c r="I1174" i="14"/>
  <c r="I1175" i="14"/>
  <c r="I1176" i="14"/>
  <c r="I1177" i="14"/>
  <c r="I1178" i="14"/>
  <c r="I1179" i="14"/>
  <c r="I1180" i="14"/>
  <c r="I1181" i="14"/>
  <c r="I1182" i="14"/>
  <c r="I1183" i="14"/>
  <c r="I1184" i="14"/>
  <c r="I1185" i="14"/>
  <c r="I1186" i="14"/>
  <c r="I1187" i="14"/>
  <c r="I1188" i="14"/>
  <c r="I1189" i="14"/>
  <c r="I1190" i="14"/>
  <c r="I1191" i="14"/>
  <c r="I1192" i="14"/>
  <c r="I1193" i="14"/>
  <c r="I1194" i="14"/>
  <c r="I1195" i="14"/>
  <c r="I1196" i="14"/>
  <c r="I1197" i="14"/>
  <c r="I1198" i="14"/>
  <c r="I1199" i="14"/>
  <c r="I1200" i="14"/>
  <c r="I1201" i="14"/>
  <c r="I1202" i="14"/>
  <c r="I1203" i="14"/>
  <c r="I1204" i="14"/>
  <c r="I1205" i="14"/>
  <c r="I1206" i="14"/>
  <c r="I1207" i="14"/>
  <c r="I1208" i="14"/>
  <c r="I1209" i="14"/>
  <c r="I1210" i="14"/>
  <c r="I1211" i="14"/>
  <c r="I1212" i="14"/>
  <c r="I1213" i="14"/>
  <c r="I1214" i="14"/>
  <c r="I1215" i="14"/>
  <c r="I1216" i="14"/>
  <c r="I1217" i="14"/>
  <c r="I1218" i="14"/>
  <c r="I1219" i="14"/>
  <c r="I1220" i="14"/>
  <c r="I1221" i="14"/>
  <c r="I1222" i="14"/>
  <c r="I1223" i="14"/>
  <c r="I1224" i="14"/>
  <c r="I1225" i="14"/>
  <c r="I1226" i="14"/>
  <c r="I1227" i="14"/>
  <c r="I1228" i="14"/>
  <c r="I1229" i="14"/>
  <c r="I1230" i="14"/>
  <c r="I1231" i="14"/>
  <c r="I1232" i="14"/>
  <c r="I1233" i="14"/>
  <c r="I1234" i="14"/>
  <c r="I1235" i="14"/>
  <c r="I1236" i="14"/>
  <c r="I1237" i="14"/>
  <c r="I1238" i="14"/>
  <c r="I1239" i="14"/>
  <c r="I1240" i="14"/>
  <c r="I1241" i="14"/>
  <c r="I1242" i="14"/>
  <c r="I1243" i="14"/>
  <c r="I1244" i="14"/>
  <c r="I1245" i="14"/>
  <c r="I1246" i="14"/>
  <c r="I1247" i="14"/>
  <c r="I1248" i="14"/>
  <c r="I1249" i="14"/>
  <c r="I1250" i="14"/>
  <c r="I1251" i="14"/>
  <c r="I1252" i="14"/>
  <c r="I1253" i="14"/>
  <c r="I1254" i="14"/>
  <c r="I1255" i="14"/>
  <c r="I1256" i="14"/>
  <c r="I1257" i="14"/>
  <c r="I1258" i="14"/>
  <c r="I1259" i="14"/>
  <c r="I1260" i="14"/>
  <c r="I1261" i="14"/>
  <c r="I1262" i="14"/>
  <c r="I1263" i="14"/>
  <c r="I1264" i="14"/>
  <c r="I1265" i="14"/>
  <c r="I1266" i="14"/>
  <c r="I1267" i="14"/>
  <c r="I1268" i="14"/>
  <c r="I1269" i="14"/>
  <c r="I1270" i="14"/>
  <c r="I1271" i="14"/>
  <c r="I1272" i="14"/>
  <c r="I1273" i="14"/>
  <c r="I1274" i="14"/>
  <c r="I1275" i="14"/>
  <c r="I1276" i="14"/>
  <c r="I1277" i="14"/>
  <c r="I1278" i="14"/>
  <c r="I1279" i="14"/>
  <c r="I1280" i="14"/>
  <c r="I1281" i="14"/>
  <c r="I1282" i="14"/>
  <c r="I1283" i="14"/>
  <c r="I1284" i="14"/>
  <c r="I1285" i="14"/>
  <c r="I1286" i="14"/>
  <c r="I1287" i="14"/>
  <c r="I1288" i="14"/>
  <c r="I1289" i="14"/>
  <c r="I1290" i="14"/>
  <c r="I1291" i="14"/>
  <c r="I1292" i="14"/>
  <c r="I1293" i="14"/>
  <c r="I1294" i="14"/>
  <c r="I1295" i="14"/>
  <c r="I1296" i="14"/>
  <c r="I1297" i="14"/>
  <c r="I1298" i="14"/>
  <c r="I1299" i="14"/>
  <c r="I1300" i="14"/>
  <c r="I1301" i="14"/>
  <c r="I1302" i="14"/>
  <c r="I1303" i="14"/>
  <c r="I1304" i="14"/>
  <c r="I1305" i="14"/>
  <c r="I1306" i="14"/>
  <c r="I1307" i="14"/>
  <c r="I1308" i="14"/>
  <c r="I1309" i="14"/>
  <c r="I1310" i="14"/>
  <c r="I1311" i="14"/>
  <c r="I1312" i="14"/>
  <c r="I1313" i="14"/>
  <c r="I1314" i="14"/>
  <c r="I1315" i="14"/>
  <c r="I1316" i="14"/>
  <c r="I1317" i="14"/>
  <c r="I1318" i="14"/>
  <c r="I1319" i="14"/>
  <c r="I1320" i="14"/>
  <c r="I1321" i="14"/>
  <c r="I1322" i="14"/>
  <c r="I1323" i="14"/>
  <c r="I1324" i="14"/>
  <c r="I1325" i="14"/>
  <c r="I1326" i="14"/>
  <c r="I1327" i="14"/>
  <c r="I1328" i="14"/>
  <c r="I1329" i="14"/>
  <c r="I1330" i="14"/>
  <c r="I1331" i="14"/>
  <c r="I1332" i="14"/>
  <c r="I1333" i="14"/>
  <c r="I1334" i="14"/>
  <c r="I1335" i="14"/>
  <c r="I1336" i="14"/>
  <c r="I1337" i="14"/>
  <c r="I1338" i="14"/>
  <c r="I1339" i="14"/>
  <c r="I1340" i="14"/>
  <c r="I1341" i="14"/>
  <c r="I1342" i="14"/>
  <c r="I1343" i="14"/>
  <c r="I1344" i="14"/>
  <c r="I1345" i="14"/>
  <c r="I1346" i="14"/>
  <c r="I1347" i="14"/>
  <c r="I1348" i="14"/>
  <c r="I1349" i="14"/>
  <c r="I1350" i="14"/>
  <c r="I1351" i="14"/>
  <c r="I1352" i="14"/>
  <c r="I1353" i="14"/>
  <c r="I1354" i="14"/>
  <c r="I1355" i="14"/>
  <c r="I1356" i="14"/>
  <c r="I1357" i="14"/>
  <c r="I1358" i="14"/>
  <c r="I1359" i="14"/>
  <c r="I1360" i="14"/>
  <c r="I1361" i="14"/>
  <c r="I1362" i="14"/>
  <c r="I1363" i="14"/>
  <c r="I1364" i="14"/>
  <c r="I1365" i="14"/>
  <c r="I1366" i="14"/>
  <c r="I1367" i="14"/>
  <c r="I1368" i="14"/>
  <c r="I1369" i="14"/>
  <c r="I1370" i="14"/>
  <c r="I1371" i="14"/>
  <c r="I1372" i="14"/>
  <c r="I1373" i="14"/>
  <c r="I1374" i="14"/>
  <c r="I1375" i="14"/>
  <c r="I1376" i="14"/>
  <c r="I1377" i="14"/>
  <c r="I1378" i="14"/>
  <c r="I1379" i="14"/>
  <c r="I1380" i="14"/>
  <c r="I1381" i="14"/>
  <c r="I1382" i="14"/>
  <c r="I1383" i="14"/>
  <c r="I1384" i="14"/>
  <c r="I1385" i="14"/>
  <c r="I1386" i="14"/>
  <c r="I1387" i="14"/>
  <c r="I1388" i="14"/>
  <c r="I1389" i="14"/>
  <c r="I1390" i="14"/>
  <c r="I1391" i="14"/>
  <c r="I1392" i="14"/>
  <c r="I1393" i="14"/>
  <c r="I1394" i="14"/>
  <c r="I1395" i="14"/>
  <c r="I1396" i="14"/>
  <c r="I1397" i="14"/>
  <c r="I1398" i="14"/>
  <c r="I1399" i="14"/>
  <c r="I1400" i="14"/>
  <c r="I1401" i="14"/>
  <c r="I1402" i="14"/>
  <c r="I1403" i="14"/>
  <c r="I1404" i="14"/>
  <c r="I1405" i="14"/>
  <c r="I1406" i="14"/>
  <c r="I1407" i="14"/>
  <c r="I1408" i="14"/>
  <c r="I1409" i="14"/>
  <c r="I1410" i="14"/>
  <c r="I1411" i="14"/>
  <c r="I1412" i="14"/>
  <c r="I1413" i="14"/>
  <c r="I1414" i="14"/>
  <c r="I1415" i="14"/>
  <c r="I1416" i="14"/>
  <c r="I1417" i="14"/>
  <c r="I1418" i="14"/>
  <c r="I1419" i="14"/>
  <c r="I1420" i="14"/>
  <c r="I1421" i="14"/>
  <c r="I1422" i="14"/>
  <c r="I1423" i="14"/>
  <c r="I1424" i="14"/>
  <c r="I1425" i="14"/>
  <c r="I1426" i="14"/>
  <c r="I1427" i="14"/>
  <c r="I1428" i="14"/>
  <c r="I1429" i="14"/>
  <c r="I1430" i="14"/>
  <c r="I1431" i="14"/>
  <c r="I1432" i="14"/>
  <c r="I1433" i="14"/>
  <c r="I1434" i="14"/>
  <c r="I1435" i="14"/>
  <c r="I1436" i="14"/>
  <c r="I1437" i="14"/>
  <c r="I1438" i="14"/>
  <c r="I1439" i="14"/>
  <c r="I1440" i="14"/>
  <c r="I1441" i="14"/>
  <c r="I1442" i="14"/>
  <c r="I1443" i="14"/>
  <c r="I1444" i="14"/>
  <c r="I1445" i="14"/>
  <c r="I1446" i="14"/>
  <c r="I1447" i="14"/>
  <c r="I1448" i="14"/>
  <c r="I1449" i="14"/>
  <c r="I1450" i="14"/>
  <c r="I1451" i="14"/>
  <c r="I1452" i="14"/>
  <c r="I1453" i="14"/>
  <c r="I1454" i="14"/>
  <c r="I1455" i="14"/>
  <c r="I1456" i="14"/>
  <c r="I1457" i="14"/>
  <c r="I1458" i="14"/>
  <c r="I1459" i="14"/>
  <c r="I1460" i="14"/>
  <c r="I1461" i="14"/>
  <c r="I1462" i="14"/>
  <c r="I1463" i="14"/>
  <c r="I1464" i="14"/>
  <c r="I1465" i="14"/>
  <c r="I1466" i="14"/>
  <c r="I1467" i="14"/>
  <c r="I1468" i="14"/>
  <c r="I1469" i="14"/>
  <c r="I1470" i="14"/>
  <c r="I1471" i="14"/>
  <c r="I1472" i="14"/>
  <c r="I1473" i="14"/>
  <c r="I1474" i="14"/>
  <c r="I1475" i="14"/>
  <c r="I1476" i="14"/>
  <c r="I1477" i="14"/>
  <c r="I1478" i="14"/>
  <c r="I1479" i="14"/>
  <c r="I1480" i="14"/>
  <c r="I1481" i="14"/>
  <c r="I1482" i="14"/>
  <c r="I1483" i="14"/>
  <c r="I1484" i="14"/>
  <c r="I1485" i="14"/>
  <c r="I1486" i="14"/>
  <c r="I1487" i="14"/>
  <c r="I1488" i="14"/>
  <c r="I1489" i="14"/>
  <c r="I1490" i="14"/>
  <c r="I1491" i="14"/>
  <c r="I1492" i="14"/>
  <c r="I1493" i="14"/>
  <c r="I1494" i="14"/>
  <c r="I1495" i="14"/>
  <c r="I1496" i="14"/>
  <c r="I1497" i="14"/>
  <c r="I1498" i="14"/>
  <c r="I1499" i="14"/>
  <c r="I1500" i="14"/>
  <c r="I1501" i="14"/>
  <c r="I1502" i="14"/>
  <c r="I1503" i="14"/>
  <c r="I1504" i="14"/>
  <c r="I1505" i="14"/>
  <c r="I1506" i="14"/>
  <c r="I1507" i="14"/>
  <c r="I1508" i="14"/>
  <c r="I1509" i="14"/>
  <c r="I1510" i="14"/>
  <c r="I1511" i="14"/>
  <c r="I1512" i="14"/>
  <c r="I1513" i="14"/>
  <c r="I1514" i="14"/>
  <c r="I1515" i="14"/>
  <c r="I1516" i="14"/>
  <c r="I1517" i="14"/>
  <c r="I1518" i="14"/>
  <c r="I1519" i="14"/>
  <c r="I1520" i="14"/>
  <c r="I1521" i="14"/>
  <c r="I1522" i="14"/>
  <c r="I1523" i="14"/>
  <c r="I1524" i="14"/>
  <c r="I1525" i="14"/>
  <c r="I1526" i="14"/>
  <c r="I1527" i="14"/>
  <c r="I1528" i="14"/>
  <c r="I1529" i="14"/>
  <c r="I1530" i="14"/>
  <c r="I1531" i="14"/>
  <c r="I1532" i="14"/>
  <c r="I1533" i="14"/>
  <c r="I1534" i="14"/>
  <c r="I1535" i="14"/>
  <c r="I1536" i="14"/>
  <c r="I1537" i="14"/>
  <c r="I1538" i="14"/>
  <c r="I1539" i="14"/>
  <c r="I1540" i="14"/>
  <c r="I1541" i="14"/>
  <c r="I1542" i="14"/>
  <c r="I1543" i="14"/>
  <c r="I1544" i="14"/>
  <c r="I1545" i="14"/>
  <c r="I1546" i="14"/>
  <c r="I1547" i="14"/>
  <c r="I1548" i="14"/>
  <c r="I1549" i="14"/>
  <c r="I1550" i="14"/>
  <c r="I1551" i="14"/>
  <c r="I1552" i="14"/>
  <c r="I1553" i="14"/>
  <c r="I1554" i="14"/>
  <c r="I1555" i="14"/>
  <c r="I1556" i="14"/>
  <c r="I1557" i="14"/>
  <c r="I1558" i="14"/>
  <c r="I1559" i="14"/>
  <c r="I1560" i="14"/>
  <c r="I1561" i="14"/>
  <c r="I1562" i="14"/>
  <c r="I1563" i="14"/>
  <c r="I1564" i="14"/>
  <c r="I1565" i="14"/>
  <c r="I1566" i="14"/>
  <c r="I1567" i="14"/>
  <c r="I1568" i="14"/>
  <c r="I1569" i="14"/>
  <c r="I1570" i="14"/>
  <c r="I1571" i="14"/>
  <c r="I1572" i="14"/>
  <c r="I1573" i="14"/>
  <c r="I1574" i="14"/>
  <c r="I1575" i="14"/>
  <c r="I1576" i="14"/>
  <c r="I1577" i="14"/>
  <c r="I1578" i="14"/>
  <c r="I1579" i="14"/>
  <c r="I1580" i="14"/>
  <c r="I1581" i="14"/>
  <c r="I1582" i="14"/>
  <c r="I1583" i="14"/>
  <c r="I1584" i="14"/>
  <c r="I1585" i="14"/>
  <c r="I1586" i="14"/>
  <c r="I1587" i="14"/>
  <c r="I1588" i="14"/>
  <c r="I1589" i="14"/>
  <c r="I1590" i="14"/>
  <c r="I1591" i="14"/>
  <c r="I1592" i="14"/>
  <c r="I1593" i="14"/>
  <c r="I1594" i="14"/>
  <c r="I1595" i="14"/>
  <c r="I1596" i="14"/>
  <c r="I1597" i="14"/>
  <c r="I1598" i="14"/>
  <c r="I1599" i="14"/>
  <c r="I1600" i="14"/>
  <c r="I1601" i="14"/>
  <c r="I1602" i="14"/>
  <c r="I1603" i="14"/>
  <c r="I1604" i="14"/>
  <c r="I1605" i="14"/>
  <c r="I1606" i="14"/>
  <c r="I1607" i="14"/>
  <c r="I1608" i="14"/>
  <c r="I1609" i="14"/>
  <c r="I1610" i="14"/>
  <c r="I1611" i="14"/>
  <c r="I1612" i="14"/>
  <c r="I1613" i="14"/>
  <c r="I1614" i="14"/>
  <c r="I1615" i="14"/>
  <c r="I1616" i="14"/>
  <c r="I1617" i="14"/>
  <c r="I1618" i="14"/>
  <c r="I1619" i="14"/>
  <c r="I1620" i="14"/>
  <c r="I1621" i="14"/>
  <c r="I1622" i="14"/>
  <c r="I1623" i="14"/>
  <c r="I1624" i="14"/>
  <c r="I1625" i="14"/>
  <c r="I1626" i="14"/>
  <c r="I1627" i="14"/>
  <c r="I1628" i="14"/>
  <c r="I1629" i="14"/>
  <c r="I1630" i="14"/>
  <c r="I1631" i="14"/>
  <c r="I1632" i="14"/>
  <c r="I1633" i="14"/>
  <c r="I1634" i="14"/>
  <c r="I1635" i="14"/>
  <c r="I1636" i="14"/>
  <c r="I1637" i="14"/>
  <c r="I1638" i="14"/>
  <c r="I1639" i="14"/>
  <c r="I1640" i="14"/>
  <c r="I1641" i="14"/>
  <c r="I1642" i="14"/>
  <c r="I1643" i="14"/>
  <c r="I1644" i="14"/>
  <c r="I1645" i="14"/>
  <c r="I1646" i="14"/>
  <c r="I1647" i="14"/>
  <c r="I1648" i="14"/>
  <c r="I1649" i="14"/>
  <c r="I1650" i="14"/>
  <c r="I1651" i="14"/>
  <c r="I1652" i="14"/>
  <c r="I1653" i="14"/>
  <c r="I1654" i="14"/>
  <c r="I1655" i="14"/>
  <c r="I1656" i="14"/>
  <c r="I1657" i="14"/>
  <c r="I1658" i="14"/>
  <c r="I1659" i="14"/>
  <c r="I1660" i="14"/>
  <c r="I1661" i="14"/>
  <c r="I1662" i="14"/>
  <c r="I1663" i="14"/>
  <c r="I1664" i="14"/>
  <c r="I1665" i="14"/>
  <c r="I1666" i="14"/>
  <c r="I1667" i="14"/>
  <c r="I1668" i="14"/>
  <c r="I1669" i="14"/>
  <c r="I1670" i="14"/>
  <c r="I1671" i="14"/>
  <c r="I1672" i="14"/>
  <c r="I1673" i="14"/>
  <c r="I1674" i="14"/>
  <c r="I1675" i="14"/>
  <c r="I1676" i="14"/>
  <c r="I1677" i="14"/>
  <c r="I1678" i="14"/>
  <c r="I1679" i="14"/>
  <c r="I1680" i="14"/>
  <c r="I1681" i="14"/>
  <c r="I1682" i="14"/>
  <c r="I1683" i="14"/>
  <c r="I1684" i="14"/>
  <c r="I1685" i="14"/>
  <c r="I1686" i="14"/>
  <c r="I1687" i="14"/>
  <c r="I1688" i="14"/>
  <c r="I1689" i="14"/>
  <c r="I1690" i="14"/>
  <c r="I1691" i="14"/>
  <c r="I1692" i="14"/>
  <c r="I1693" i="14"/>
  <c r="I1694" i="14"/>
  <c r="I1695" i="14"/>
  <c r="I1696" i="14"/>
  <c r="I1697" i="14"/>
  <c r="I1698" i="14"/>
  <c r="I1699" i="14"/>
  <c r="I1700" i="14"/>
  <c r="I1701" i="14"/>
  <c r="I1702" i="14"/>
  <c r="I1703" i="14"/>
  <c r="I1704" i="14"/>
  <c r="I1705" i="14"/>
  <c r="I3" i="14"/>
  <c r="D3" i="14"/>
  <c r="D4" i="14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D163" i="14"/>
  <c r="D164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D225" i="14"/>
  <c r="D226" i="14"/>
  <c r="D227" i="14"/>
  <c r="D228" i="14"/>
  <c r="D229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D243" i="14"/>
  <c r="D244" i="14"/>
  <c r="D245" i="14"/>
  <c r="D246" i="14"/>
  <c r="D247" i="14"/>
  <c r="D248" i="14"/>
  <c r="D249" i="14"/>
  <c r="D250" i="14"/>
  <c r="D251" i="14"/>
  <c r="D252" i="14"/>
  <c r="D253" i="14"/>
  <c r="D254" i="14"/>
  <c r="D255" i="14"/>
  <c r="D256" i="14"/>
  <c r="D257" i="14"/>
  <c r="D258" i="14"/>
  <c r="D259" i="14"/>
  <c r="D260" i="14"/>
  <c r="D261" i="14"/>
  <c r="D262" i="14"/>
  <c r="D263" i="14"/>
  <c r="D264" i="14"/>
  <c r="D265" i="14"/>
  <c r="D266" i="14"/>
  <c r="D267" i="14"/>
  <c r="D268" i="14"/>
  <c r="D269" i="14"/>
  <c r="D270" i="14"/>
  <c r="D271" i="14"/>
  <c r="D272" i="14"/>
  <c r="D273" i="14"/>
  <c r="D274" i="14"/>
  <c r="D275" i="14"/>
  <c r="D276" i="14"/>
  <c r="D277" i="14"/>
  <c r="D278" i="14"/>
  <c r="D279" i="14"/>
  <c r="D280" i="14"/>
  <c r="D281" i="14"/>
  <c r="D282" i="14"/>
  <c r="D283" i="14"/>
  <c r="D284" i="14"/>
  <c r="D285" i="14"/>
  <c r="D286" i="14"/>
  <c r="D287" i="14"/>
  <c r="D288" i="14"/>
  <c r="D289" i="14"/>
  <c r="D290" i="14"/>
  <c r="D291" i="14"/>
  <c r="D292" i="14"/>
  <c r="D293" i="14"/>
  <c r="D294" i="14"/>
  <c r="D295" i="14"/>
  <c r="D296" i="14"/>
  <c r="D297" i="14"/>
  <c r="D298" i="14"/>
  <c r="D299" i="14"/>
  <c r="D300" i="14"/>
  <c r="D301" i="14"/>
  <c r="D302" i="14"/>
  <c r="D303" i="14"/>
  <c r="D304" i="14"/>
  <c r="D305" i="14"/>
  <c r="D306" i="14"/>
  <c r="D307" i="14"/>
  <c r="D308" i="14"/>
  <c r="D309" i="14"/>
  <c r="D310" i="14"/>
  <c r="D311" i="14"/>
  <c r="D312" i="14"/>
  <c r="D313" i="14"/>
  <c r="D314" i="14"/>
  <c r="D315" i="14"/>
  <c r="D316" i="14"/>
  <c r="D317" i="14"/>
  <c r="D318" i="14"/>
  <c r="D319" i="14"/>
  <c r="D320" i="14"/>
  <c r="D321" i="14"/>
  <c r="D322" i="14"/>
  <c r="D323" i="14"/>
  <c r="D324" i="14"/>
  <c r="D325" i="14"/>
  <c r="D326" i="14"/>
  <c r="D327" i="14"/>
  <c r="D328" i="14"/>
  <c r="D329" i="14"/>
  <c r="D330" i="14"/>
  <c r="D331" i="14"/>
  <c r="D332" i="14"/>
  <c r="D333" i="14"/>
  <c r="D334" i="14"/>
  <c r="D335" i="14"/>
  <c r="D336" i="14"/>
  <c r="D337" i="14"/>
  <c r="D338" i="14"/>
  <c r="D339" i="14"/>
  <c r="D340" i="14"/>
  <c r="D341" i="14"/>
  <c r="D342" i="14"/>
  <c r="D343" i="14"/>
  <c r="D344" i="14"/>
  <c r="D345" i="14"/>
  <c r="D346" i="14"/>
  <c r="D347" i="14"/>
  <c r="D348" i="14"/>
  <c r="D349" i="14"/>
  <c r="D350" i="14"/>
  <c r="D351" i="14"/>
  <c r="D352" i="14"/>
  <c r="D353" i="14"/>
  <c r="D354" i="14"/>
  <c r="D355" i="14"/>
  <c r="D356" i="14"/>
  <c r="D357" i="14"/>
  <c r="D358" i="14"/>
  <c r="D359" i="14"/>
  <c r="D360" i="14"/>
  <c r="D361" i="14"/>
  <c r="D362" i="14"/>
  <c r="D363" i="14"/>
  <c r="D364" i="14"/>
  <c r="D365" i="14"/>
  <c r="D366" i="14"/>
  <c r="D367" i="14"/>
  <c r="D368" i="14"/>
  <c r="D369" i="14"/>
  <c r="D370" i="14"/>
  <c r="D371" i="14"/>
  <c r="D372" i="14"/>
  <c r="D373" i="14"/>
  <c r="D374" i="14"/>
  <c r="D375" i="14"/>
  <c r="D376" i="14"/>
  <c r="D377" i="14"/>
  <c r="D378" i="14"/>
  <c r="D379" i="14"/>
  <c r="D380" i="14"/>
  <c r="D381" i="14"/>
  <c r="D382" i="14"/>
  <c r="D383" i="14"/>
  <c r="D384" i="14"/>
  <c r="D385" i="14"/>
  <c r="D386" i="14"/>
  <c r="D387" i="14"/>
  <c r="D388" i="14"/>
  <c r="D389" i="14"/>
  <c r="D390" i="14"/>
  <c r="D391" i="14"/>
  <c r="D392" i="14"/>
  <c r="D393" i="14"/>
  <c r="D394" i="14"/>
  <c r="D395" i="14"/>
  <c r="D396" i="14"/>
  <c r="D397" i="14"/>
  <c r="D398" i="14"/>
  <c r="D399" i="14"/>
  <c r="D400" i="14"/>
  <c r="D401" i="14"/>
  <c r="D402" i="14"/>
  <c r="D403" i="14"/>
  <c r="D404" i="14"/>
  <c r="D405" i="14"/>
  <c r="D406" i="14"/>
  <c r="D407" i="14"/>
  <c r="D408" i="14"/>
  <c r="D409" i="14"/>
  <c r="D410" i="14"/>
  <c r="D411" i="14"/>
  <c r="D412" i="14"/>
  <c r="D413" i="14"/>
  <c r="D414" i="14"/>
  <c r="D415" i="14"/>
  <c r="D416" i="14"/>
  <c r="D417" i="14"/>
  <c r="D418" i="14"/>
  <c r="D419" i="14"/>
  <c r="D420" i="14"/>
  <c r="D421" i="14"/>
  <c r="D422" i="14"/>
  <c r="D423" i="14"/>
  <c r="D424" i="14"/>
  <c r="D425" i="14"/>
  <c r="D426" i="14"/>
  <c r="D427" i="14"/>
  <c r="D428" i="14"/>
  <c r="D429" i="14"/>
  <c r="D430" i="14"/>
  <c r="D431" i="14"/>
  <c r="D432" i="14"/>
  <c r="D433" i="14"/>
  <c r="D434" i="14"/>
  <c r="D435" i="14"/>
  <c r="D436" i="14"/>
  <c r="D437" i="14"/>
  <c r="D438" i="14"/>
  <c r="D439" i="14"/>
  <c r="D440" i="14"/>
  <c r="D441" i="14"/>
  <c r="D442" i="14"/>
  <c r="D443" i="14"/>
  <c r="D444" i="14"/>
  <c r="D445" i="14"/>
  <c r="D446" i="14"/>
  <c r="D447" i="14"/>
  <c r="D448" i="14"/>
  <c r="D449" i="14"/>
  <c r="D450" i="14"/>
  <c r="D451" i="14"/>
  <c r="D452" i="14"/>
  <c r="D453" i="14"/>
  <c r="D454" i="14"/>
  <c r="D455" i="14"/>
  <c r="D456" i="14"/>
  <c r="D457" i="14"/>
  <c r="D458" i="14"/>
  <c r="D459" i="14"/>
  <c r="D460" i="14"/>
  <c r="D461" i="14"/>
  <c r="D462" i="14"/>
  <c r="D463" i="14"/>
  <c r="D464" i="14"/>
  <c r="D465" i="14"/>
  <c r="D466" i="14"/>
  <c r="D467" i="14"/>
  <c r="D468" i="14"/>
  <c r="D469" i="14"/>
  <c r="D470" i="14"/>
  <c r="D471" i="14"/>
  <c r="D472" i="14"/>
  <c r="D473" i="14"/>
  <c r="D474" i="14"/>
  <c r="D475" i="14"/>
  <c r="D476" i="14"/>
  <c r="D477" i="14"/>
  <c r="D478" i="14"/>
  <c r="D479" i="14"/>
  <c r="D480" i="14"/>
  <c r="D481" i="14"/>
  <c r="D482" i="14"/>
  <c r="D483" i="14"/>
  <c r="D484" i="14"/>
  <c r="D485" i="14"/>
  <c r="D486" i="14"/>
  <c r="D487" i="14"/>
  <c r="D488" i="14"/>
  <c r="D489" i="14"/>
  <c r="D490" i="14"/>
  <c r="D491" i="14"/>
  <c r="D492" i="14"/>
  <c r="D493" i="14"/>
  <c r="D494" i="14"/>
  <c r="D495" i="14"/>
  <c r="D496" i="14"/>
  <c r="D497" i="14"/>
  <c r="D498" i="14"/>
  <c r="D499" i="14"/>
  <c r="D500" i="14"/>
  <c r="D501" i="14"/>
  <c r="D502" i="14"/>
  <c r="D503" i="14"/>
  <c r="D504" i="14"/>
  <c r="D505" i="14"/>
  <c r="D506" i="14"/>
  <c r="D507" i="14"/>
  <c r="D508" i="14"/>
  <c r="D509" i="14"/>
  <c r="D510" i="14"/>
  <c r="D511" i="14"/>
  <c r="D512" i="14"/>
  <c r="D513" i="14"/>
  <c r="D514" i="14"/>
  <c r="D515" i="14"/>
  <c r="D516" i="14"/>
  <c r="D517" i="14"/>
  <c r="D518" i="14"/>
  <c r="D519" i="14"/>
  <c r="D520" i="14"/>
  <c r="D521" i="14"/>
  <c r="D522" i="14"/>
  <c r="D523" i="14"/>
  <c r="D524" i="14"/>
  <c r="D525" i="14"/>
  <c r="D526" i="14"/>
  <c r="D527" i="14"/>
  <c r="D528" i="14"/>
  <c r="D529" i="14"/>
  <c r="D530" i="14"/>
  <c r="D531" i="14"/>
  <c r="D532" i="14"/>
  <c r="D533" i="14"/>
  <c r="D534" i="14"/>
  <c r="D535" i="14"/>
  <c r="D536" i="14"/>
  <c r="D537" i="14"/>
  <c r="D538" i="14"/>
  <c r="D539" i="14"/>
  <c r="D540" i="14"/>
  <c r="D541" i="14"/>
  <c r="D542" i="14"/>
  <c r="D543" i="14"/>
  <c r="D544" i="14"/>
  <c r="D545" i="14"/>
  <c r="D546" i="14"/>
  <c r="D547" i="14"/>
  <c r="D548" i="14"/>
  <c r="D549" i="14"/>
  <c r="D550" i="14"/>
  <c r="D551" i="14"/>
  <c r="D552" i="14"/>
  <c r="D553" i="14"/>
  <c r="D554" i="14"/>
  <c r="D555" i="14"/>
  <c r="D556" i="14"/>
  <c r="D557" i="14"/>
  <c r="D558" i="14"/>
  <c r="D559" i="14"/>
  <c r="D560" i="14"/>
  <c r="D561" i="14"/>
  <c r="D562" i="14"/>
  <c r="D563" i="14"/>
  <c r="D564" i="14"/>
  <c r="D565" i="14"/>
  <c r="D566" i="14"/>
  <c r="D567" i="14"/>
  <c r="D568" i="14"/>
  <c r="D569" i="14"/>
  <c r="D570" i="14"/>
  <c r="D571" i="14"/>
  <c r="D572" i="14"/>
  <c r="D573" i="14"/>
  <c r="D574" i="14"/>
  <c r="D575" i="14"/>
  <c r="D576" i="14"/>
  <c r="D577" i="14"/>
  <c r="D578" i="14"/>
  <c r="D579" i="14"/>
  <c r="D580" i="14"/>
  <c r="D581" i="14"/>
  <c r="D582" i="14"/>
  <c r="D583" i="14"/>
  <c r="D584" i="14"/>
  <c r="D585" i="14"/>
  <c r="D586" i="14"/>
  <c r="D587" i="14"/>
  <c r="D588" i="14"/>
  <c r="D589" i="14"/>
  <c r="D590" i="14"/>
  <c r="D591" i="14"/>
  <c r="D592" i="14"/>
  <c r="D593" i="14"/>
  <c r="D594" i="14"/>
  <c r="D595" i="14"/>
  <c r="D596" i="14"/>
  <c r="D597" i="14"/>
  <c r="D598" i="14"/>
  <c r="D599" i="14"/>
  <c r="D600" i="14"/>
  <c r="D601" i="14"/>
  <c r="D602" i="14"/>
  <c r="D603" i="14"/>
  <c r="D604" i="14"/>
  <c r="D605" i="14"/>
  <c r="D606" i="14"/>
  <c r="D607" i="14"/>
  <c r="D608" i="14"/>
  <c r="D609" i="14"/>
  <c r="D610" i="14"/>
  <c r="D611" i="14"/>
  <c r="D612" i="14"/>
  <c r="D613" i="14"/>
  <c r="D614" i="14"/>
  <c r="D615" i="14"/>
  <c r="D616" i="14"/>
  <c r="D617" i="14"/>
  <c r="D618" i="14"/>
  <c r="D619" i="14"/>
  <c r="D620" i="14"/>
  <c r="D621" i="14"/>
  <c r="D622" i="14"/>
  <c r="D623" i="14"/>
  <c r="D624" i="14"/>
  <c r="D625" i="14"/>
  <c r="D626" i="14"/>
  <c r="D627" i="14"/>
  <c r="D628" i="14"/>
  <c r="D629" i="14"/>
  <c r="D630" i="14"/>
  <c r="D631" i="14"/>
  <c r="D632" i="14"/>
  <c r="D633" i="14"/>
  <c r="D634" i="14"/>
  <c r="D635" i="14"/>
  <c r="D636" i="14"/>
  <c r="D637" i="14"/>
  <c r="D638" i="14"/>
  <c r="D639" i="14"/>
  <c r="D640" i="14"/>
  <c r="D641" i="14"/>
  <c r="D642" i="14"/>
  <c r="D643" i="14"/>
  <c r="D644" i="14"/>
  <c r="D645" i="14"/>
  <c r="D646" i="14"/>
  <c r="D647" i="14"/>
  <c r="D648" i="14"/>
  <c r="D649" i="14"/>
  <c r="D650" i="14"/>
  <c r="D651" i="14"/>
  <c r="D652" i="14"/>
  <c r="D653" i="14"/>
  <c r="D654" i="14"/>
  <c r="D655" i="14"/>
  <c r="D656" i="14"/>
  <c r="D657" i="14"/>
  <c r="D658" i="14"/>
  <c r="D659" i="14"/>
  <c r="D660" i="14"/>
  <c r="D661" i="14"/>
  <c r="D662" i="14"/>
  <c r="D663" i="14"/>
  <c r="D664" i="14"/>
  <c r="D665" i="14"/>
  <c r="D666" i="14"/>
  <c r="D667" i="14"/>
  <c r="D668" i="14"/>
  <c r="D669" i="14"/>
  <c r="D670" i="14"/>
  <c r="D671" i="14"/>
  <c r="D672" i="14"/>
  <c r="D673" i="14"/>
  <c r="D674" i="14"/>
  <c r="D675" i="14"/>
  <c r="D676" i="14"/>
  <c r="D677" i="14"/>
  <c r="D678" i="14"/>
  <c r="D679" i="14"/>
  <c r="D680" i="14"/>
  <c r="D681" i="14"/>
  <c r="D682" i="14"/>
  <c r="D683" i="14"/>
  <c r="D684" i="14"/>
  <c r="D685" i="14"/>
  <c r="D686" i="14"/>
  <c r="D687" i="14"/>
  <c r="D688" i="14"/>
  <c r="D689" i="14"/>
  <c r="D690" i="14"/>
  <c r="D691" i="14"/>
  <c r="D692" i="14"/>
  <c r="D693" i="14"/>
  <c r="D694" i="14"/>
  <c r="D695" i="14"/>
  <c r="D696" i="14"/>
  <c r="D697" i="14"/>
  <c r="D698" i="14"/>
  <c r="D699" i="14"/>
  <c r="D700" i="14"/>
  <c r="D701" i="14"/>
  <c r="D702" i="14"/>
  <c r="D703" i="14"/>
  <c r="D704" i="14"/>
  <c r="D705" i="14"/>
  <c r="D706" i="14"/>
  <c r="D707" i="14"/>
  <c r="D708" i="14"/>
  <c r="D709" i="14"/>
  <c r="D710" i="14"/>
  <c r="D711" i="14"/>
  <c r="D712" i="14"/>
  <c r="D713" i="14"/>
  <c r="D714" i="14"/>
  <c r="D715" i="14"/>
  <c r="D716" i="14"/>
  <c r="D717" i="14"/>
  <c r="D718" i="14"/>
  <c r="D719" i="14"/>
  <c r="D720" i="14"/>
  <c r="D721" i="14"/>
  <c r="D722" i="14"/>
  <c r="D723" i="14"/>
  <c r="D724" i="14"/>
  <c r="D725" i="14"/>
  <c r="D726" i="14"/>
  <c r="D727" i="14"/>
  <c r="D728" i="14"/>
  <c r="D729" i="14"/>
  <c r="D730" i="14"/>
  <c r="D731" i="14"/>
  <c r="D732" i="14"/>
  <c r="D733" i="14"/>
  <c r="D734" i="14"/>
  <c r="D735" i="14"/>
  <c r="D736" i="14"/>
  <c r="D737" i="14"/>
  <c r="D738" i="14"/>
  <c r="D739" i="14"/>
  <c r="D740" i="14"/>
  <c r="D741" i="14"/>
  <c r="D742" i="14"/>
  <c r="D743" i="14"/>
  <c r="D744" i="14"/>
  <c r="D745" i="14"/>
  <c r="D746" i="14"/>
  <c r="D747" i="14"/>
  <c r="D748" i="14"/>
  <c r="D749" i="14"/>
  <c r="D750" i="14"/>
  <c r="D751" i="14"/>
  <c r="D752" i="14"/>
  <c r="D753" i="14"/>
  <c r="D754" i="14"/>
  <c r="D755" i="14"/>
  <c r="D756" i="14"/>
  <c r="D757" i="14"/>
  <c r="D758" i="14"/>
  <c r="D759" i="14"/>
  <c r="D760" i="14"/>
  <c r="D761" i="14"/>
  <c r="D762" i="14"/>
  <c r="D763" i="14"/>
  <c r="D764" i="14"/>
  <c r="D765" i="14"/>
  <c r="D766" i="14"/>
  <c r="D767" i="14"/>
  <c r="D768" i="14"/>
  <c r="D769" i="14"/>
  <c r="D770" i="14"/>
  <c r="D771" i="14"/>
  <c r="D772" i="14"/>
  <c r="D773" i="14"/>
  <c r="D774" i="14"/>
  <c r="D775" i="14"/>
  <c r="D776" i="14"/>
  <c r="D777" i="14"/>
  <c r="D778" i="14"/>
  <c r="D779" i="14"/>
  <c r="D780" i="14"/>
  <c r="D781" i="14"/>
  <c r="D782" i="14"/>
  <c r="D783" i="14"/>
  <c r="D784" i="14"/>
  <c r="D785" i="14"/>
  <c r="D786" i="14"/>
  <c r="D787" i="14"/>
  <c r="D788" i="14"/>
  <c r="D789" i="14"/>
  <c r="D790" i="14"/>
  <c r="D791" i="14"/>
  <c r="D792" i="14"/>
  <c r="D793" i="14"/>
  <c r="D794" i="14"/>
  <c r="D795" i="14"/>
  <c r="D796" i="14"/>
  <c r="D797" i="14"/>
  <c r="D798" i="14"/>
  <c r="D799" i="14"/>
  <c r="D800" i="14"/>
  <c r="D801" i="14"/>
  <c r="D802" i="14"/>
  <c r="D803" i="14"/>
  <c r="D804" i="14"/>
  <c r="D805" i="14"/>
  <c r="D806" i="14"/>
  <c r="D807" i="14"/>
  <c r="D808" i="14"/>
  <c r="D809" i="14"/>
  <c r="D810" i="14"/>
  <c r="D811" i="14"/>
  <c r="D812" i="14"/>
  <c r="D813" i="14"/>
  <c r="D814" i="14"/>
  <c r="D815" i="14"/>
  <c r="D816" i="14"/>
  <c r="D817" i="14"/>
  <c r="D818" i="14"/>
  <c r="D819" i="14"/>
  <c r="D820" i="14"/>
  <c r="D821" i="14"/>
  <c r="D822" i="14"/>
  <c r="D823" i="14"/>
  <c r="D824" i="14"/>
  <c r="D825" i="14"/>
  <c r="D826" i="14"/>
  <c r="D827" i="14"/>
  <c r="D828" i="14"/>
  <c r="D829" i="14"/>
  <c r="D830" i="14"/>
  <c r="D831" i="14"/>
  <c r="D832" i="14"/>
  <c r="D833" i="14"/>
  <c r="D834" i="14"/>
  <c r="D835" i="14"/>
  <c r="D836" i="14"/>
  <c r="D837" i="14"/>
  <c r="D838" i="14"/>
  <c r="D839" i="14"/>
  <c r="D840" i="14"/>
  <c r="D841" i="14"/>
  <c r="D842" i="14"/>
  <c r="D843" i="14"/>
  <c r="D844" i="14"/>
  <c r="D845" i="14"/>
  <c r="D846" i="14"/>
  <c r="D847" i="14"/>
  <c r="D848" i="14"/>
  <c r="D849" i="14"/>
  <c r="D850" i="14"/>
  <c r="D851" i="14"/>
  <c r="D852" i="14"/>
  <c r="D853" i="14"/>
  <c r="D854" i="14"/>
  <c r="D855" i="14"/>
  <c r="D856" i="14"/>
  <c r="D857" i="14"/>
  <c r="D858" i="14"/>
  <c r="D859" i="14"/>
  <c r="D860" i="14"/>
  <c r="D861" i="14"/>
  <c r="D862" i="14"/>
  <c r="D863" i="14"/>
  <c r="D864" i="14"/>
  <c r="D865" i="14"/>
  <c r="D866" i="14"/>
  <c r="D867" i="14"/>
  <c r="D868" i="14"/>
  <c r="D869" i="14"/>
  <c r="D870" i="14"/>
  <c r="D871" i="14"/>
  <c r="D872" i="14"/>
  <c r="D873" i="14"/>
  <c r="D874" i="14"/>
  <c r="D875" i="14"/>
  <c r="D876" i="14"/>
  <c r="D877" i="14"/>
  <c r="D878" i="14"/>
  <c r="D879" i="14"/>
  <c r="D880" i="14"/>
  <c r="D881" i="14"/>
  <c r="D882" i="14"/>
  <c r="D883" i="14"/>
  <c r="D884" i="14"/>
  <c r="D885" i="14"/>
  <c r="D886" i="14"/>
  <c r="D887" i="14"/>
  <c r="D888" i="14"/>
  <c r="D889" i="14"/>
  <c r="D890" i="14"/>
  <c r="D891" i="14"/>
  <c r="D892" i="14"/>
  <c r="D893" i="14"/>
  <c r="D894" i="14"/>
  <c r="D895" i="14"/>
  <c r="D896" i="14"/>
  <c r="D897" i="14"/>
  <c r="D898" i="14"/>
  <c r="D899" i="14"/>
  <c r="D900" i="14"/>
  <c r="D901" i="14"/>
  <c r="D902" i="14"/>
  <c r="D903" i="14"/>
  <c r="D904" i="14"/>
  <c r="D905" i="14"/>
  <c r="D906" i="14"/>
  <c r="D907" i="14"/>
  <c r="D908" i="14"/>
  <c r="D909" i="14"/>
  <c r="D910" i="14"/>
  <c r="D911" i="14"/>
  <c r="D912" i="14"/>
  <c r="D913" i="14"/>
  <c r="D914" i="14"/>
  <c r="D915" i="14"/>
  <c r="D916" i="14"/>
  <c r="D917" i="14"/>
  <c r="D918" i="14"/>
  <c r="D919" i="14"/>
  <c r="D920" i="14"/>
  <c r="D921" i="14"/>
  <c r="D922" i="14"/>
  <c r="D923" i="14"/>
  <c r="D924" i="14"/>
  <c r="D925" i="14"/>
  <c r="D926" i="14"/>
  <c r="D927" i="14"/>
  <c r="D928" i="14"/>
  <c r="D929" i="14"/>
  <c r="D930" i="14"/>
  <c r="D931" i="14"/>
  <c r="D932" i="14"/>
  <c r="D933" i="14"/>
  <c r="D934" i="14"/>
  <c r="D935" i="14"/>
  <c r="D936" i="14"/>
  <c r="D937" i="14"/>
  <c r="D938" i="14"/>
  <c r="D939" i="14"/>
  <c r="D940" i="14"/>
  <c r="D941" i="14"/>
  <c r="D942" i="14"/>
  <c r="D943" i="14"/>
  <c r="D944" i="14"/>
  <c r="D945" i="14"/>
  <c r="D946" i="14"/>
  <c r="D947" i="14"/>
  <c r="D948" i="14"/>
  <c r="D949" i="14"/>
  <c r="D950" i="14"/>
  <c r="D951" i="14"/>
  <c r="D952" i="14"/>
  <c r="D953" i="14"/>
  <c r="D954" i="14"/>
  <c r="D955" i="14"/>
  <c r="D956" i="14"/>
  <c r="D957" i="14"/>
  <c r="D958" i="14"/>
  <c r="D959" i="14"/>
  <c r="D960" i="14"/>
  <c r="D961" i="14"/>
  <c r="D962" i="14"/>
  <c r="D963" i="14"/>
  <c r="D964" i="14"/>
  <c r="D965" i="14"/>
  <c r="D966" i="14"/>
  <c r="D967" i="14"/>
  <c r="D968" i="14"/>
  <c r="D969" i="14"/>
  <c r="D970" i="14"/>
  <c r="D971" i="14"/>
  <c r="D972" i="14"/>
  <c r="D973" i="14"/>
  <c r="D974" i="14"/>
  <c r="D975" i="14"/>
  <c r="D976" i="14"/>
  <c r="D977" i="14"/>
  <c r="D978" i="14"/>
  <c r="D979" i="14"/>
  <c r="D980" i="14"/>
  <c r="D981" i="14"/>
  <c r="D982" i="14"/>
  <c r="D983" i="14"/>
  <c r="D984" i="14"/>
  <c r="D985" i="14"/>
  <c r="D986" i="14"/>
  <c r="D987" i="14"/>
  <c r="D988" i="14"/>
  <c r="D989" i="14"/>
  <c r="D990" i="14"/>
  <c r="D991" i="14"/>
  <c r="D992" i="14"/>
  <c r="D993" i="14"/>
  <c r="D994" i="14"/>
  <c r="D995" i="14"/>
  <c r="D996" i="14"/>
  <c r="D997" i="14"/>
  <c r="D998" i="14"/>
  <c r="D999" i="14"/>
  <c r="D1000" i="14"/>
  <c r="D1001" i="14"/>
  <c r="D1002" i="14"/>
  <c r="D1003" i="14"/>
  <c r="D1004" i="14"/>
  <c r="D1005" i="14"/>
  <c r="D1006" i="14"/>
  <c r="D1007" i="14"/>
  <c r="D1008" i="14"/>
  <c r="D1009" i="14"/>
  <c r="D1010" i="14"/>
  <c r="D1011" i="14"/>
  <c r="D1012" i="14"/>
  <c r="D1013" i="14"/>
  <c r="D1014" i="14"/>
  <c r="D1015" i="14"/>
  <c r="D1016" i="14"/>
  <c r="D1017" i="14"/>
  <c r="D1018" i="14"/>
  <c r="D1019" i="14"/>
  <c r="D1020" i="14"/>
  <c r="D1021" i="14"/>
  <c r="D1022" i="14"/>
  <c r="D1023" i="14"/>
  <c r="D1024" i="14"/>
  <c r="D1025" i="14"/>
  <c r="D1026" i="14"/>
  <c r="D1027" i="14"/>
  <c r="D1028" i="14"/>
  <c r="D1029" i="14"/>
  <c r="D1030" i="14"/>
  <c r="D1031" i="14"/>
  <c r="D1032" i="14"/>
  <c r="D1033" i="14"/>
  <c r="D1034" i="14"/>
  <c r="D1035" i="14"/>
  <c r="D1036" i="14"/>
  <c r="D1037" i="14"/>
  <c r="D1038" i="14"/>
  <c r="D1039" i="14"/>
  <c r="D1040" i="14"/>
  <c r="D1041" i="14"/>
  <c r="D1042" i="14"/>
  <c r="D1043" i="14"/>
  <c r="D1044" i="14"/>
  <c r="D1045" i="14"/>
  <c r="D1046" i="14"/>
  <c r="D1047" i="14"/>
  <c r="D1048" i="14"/>
  <c r="D1049" i="14"/>
  <c r="D1050" i="14"/>
  <c r="D1051" i="14"/>
  <c r="D1052" i="14"/>
  <c r="D1053" i="14"/>
  <c r="D1054" i="14"/>
  <c r="D1055" i="14"/>
  <c r="D1056" i="14"/>
  <c r="D1057" i="14"/>
  <c r="D1058" i="14"/>
  <c r="D1059" i="14"/>
  <c r="D1060" i="14"/>
  <c r="D1061" i="14"/>
  <c r="D1062" i="14"/>
  <c r="D1063" i="14"/>
  <c r="D1064" i="14"/>
  <c r="D1065" i="14"/>
  <c r="D1066" i="14"/>
  <c r="D1067" i="14"/>
  <c r="D1068" i="14"/>
  <c r="D1069" i="14"/>
  <c r="D1070" i="14"/>
  <c r="D1071" i="14"/>
  <c r="D1072" i="14"/>
  <c r="D1073" i="14"/>
  <c r="D1074" i="14"/>
  <c r="D1075" i="14"/>
  <c r="D1076" i="14"/>
  <c r="D1077" i="14"/>
  <c r="D1078" i="14"/>
  <c r="D1079" i="14"/>
  <c r="D1080" i="14"/>
  <c r="D1081" i="14"/>
  <c r="D1082" i="14"/>
  <c r="D1083" i="14"/>
  <c r="D1084" i="14"/>
  <c r="D1085" i="14"/>
  <c r="D1086" i="14"/>
  <c r="D1087" i="14"/>
  <c r="D1088" i="14"/>
  <c r="D1089" i="14"/>
  <c r="D1090" i="14"/>
  <c r="D1091" i="14"/>
  <c r="D1092" i="14"/>
  <c r="D1093" i="14"/>
  <c r="D1094" i="14"/>
  <c r="D1095" i="14"/>
  <c r="D1096" i="14"/>
  <c r="D1097" i="14"/>
  <c r="D1098" i="14"/>
  <c r="D1099" i="14"/>
  <c r="D1100" i="14"/>
  <c r="D1101" i="14"/>
  <c r="D1102" i="14"/>
  <c r="D1103" i="14"/>
  <c r="D1104" i="14"/>
  <c r="D1105" i="14"/>
  <c r="D1106" i="14"/>
  <c r="D1107" i="14"/>
  <c r="D1108" i="14"/>
  <c r="D1109" i="14"/>
  <c r="D1110" i="14"/>
  <c r="D1111" i="14"/>
  <c r="D1112" i="14"/>
  <c r="D1113" i="14"/>
  <c r="D1114" i="14"/>
  <c r="D1115" i="14"/>
  <c r="D1116" i="14"/>
  <c r="D1117" i="14"/>
  <c r="D1118" i="14"/>
  <c r="D1119" i="14"/>
  <c r="D1120" i="14"/>
  <c r="D1121" i="14"/>
  <c r="D1122" i="14"/>
  <c r="D1123" i="14"/>
  <c r="D1124" i="14"/>
  <c r="D1125" i="14"/>
  <c r="D1126" i="14"/>
  <c r="D1127" i="14"/>
  <c r="D1128" i="14"/>
  <c r="D1129" i="14"/>
  <c r="D1130" i="14"/>
  <c r="D1131" i="14"/>
  <c r="D1132" i="14"/>
  <c r="D1133" i="14"/>
  <c r="D1134" i="14"/>
  <c r="D1135" i="14"/>
  <c r="D1136" i="14"/>
  <c r="D1137" i="14"/>
  <c r="D1138" i="14"/>
  <c r="D1139" i="14"/>
  <c r="D1140" i="14"/>
  <c r="D1141" i="14"/>
  <c r="D1142" i="14"/>
  <c r="D1143" i="14"/>
  <c r="D1144" i="14"/>
  <c r="D1145" i="14"/>
  <c r="D1146" i="14"/>
  <c r="D1147" i="14"/>
  <c r="D1148" i="14"/>
  <c r="D1149" i="14"/>
  <c r="D1150" i="14"/>
  <c r="D1151" i="14"/>
  <c r="D1152" i="14"/>
  <c r="D1153" i="14"/>
  <c r="D1154" i="14"/>
  <c r="D1155" i="14"/>
  <c r="D1156" i="14"/>
  <c r="D1157" i="14"/>
  <c r="D1158" i="14"/>
  <c r="D1159" i="14"/>
  <c r="D1160" i="14"/>
  <c r="D1161" i="14"/>
  <c r="D1162" i="14"/>
  <c r="D1163" i="14"/>
  <c r="D1164" i="14"/>
  <c r="D1165" i="14"/>
  <c r="D1166" i="14"/>
  <c r="D1167" i="14"/>
  <c r="D1168" i="14"/>
  <c r="D1169" i="14"/>
  <c r="D1170" i="14"/>
  <c r="D1171" i="14"/>
  <c r="D1172" i="14"/>
  <c r="D1173" i="14"/>
  <c r="D1174" i="14"/>
  <c r="D1175" i="14"/>
  <c r="D1176" i="14"/>
  <c r="D1177" i="14"/>
  <c r="D1178" i="14"/>
  <c r="D1179" i="14"/>
  <c r="D1180" i="14"/>
  <c r="D1181" i="14"/>
  <c r="D1182" i="14"/>
  <c r="D1183" i="14"/>
  <c r="D1184" i="14"/>
  <c r="D1185" i="14"/>
  <c r="D1186" i="14"/>
  <c r="D1187" i="14"/>
  <c r="D1188" i="14"/>
  <c r="D1189" i="14"/>
  <c r="D1190" i="14"/>
  <c r="D1191" i="14"/>
  <c r="D1192" i="14"/>
  <c r="D1193" i="14"/>
  <c r="D1194" i="14"/>
  <c r="D1195" i="14"/>
  <c r="D1196" i="14"/>
  <c r="D1197" i="14"/>
  <c r="D1198" i="14"/>
  <c r="D1199" i="14"/>
  <c r="D1200" i="14"/>
  <c r="D1201" i="14"/>
  <c r="D1202" i="14"/>
  <c r="D1203" i="14"/>
  <c r="D1204" i="14"/>
  <c r="D1205" i="14"/>
  <c r="D1206" i="14"/>
  <c r="D1207" i="14"/>
  <c r="D1208" i="14"/>
  <c r="D1209" i="14"/>
  <c r="D1210" i="14"/>
  <c r="D1211" i="14"/>
  <c r="D1212" i="14"/>
  <c r="D1213" i="14"/>
  <c r="D1214" i="14"/>
  <c r="D1215" i="14"/>
  <c r="D1216" i="14"/>
  <c r="D1217" i="14"/>
  <c r="D1218" i="14"/>
  <c r="D1219" i="14"/>
  <c r="D1220" i="14"/>
  <c r="D1221" i="14"/>
  <c r="D1222" i="14"/>
  <c r="D1223" i="14"/>
  <c r="D1224" i="14"/>
  <c r="D1225" i="14"/>
  <c r="D1226" i="14"/>
  <c r="D1227" i="14"/>
  <c r="D1228" i="14"/>
  <c r="D1229" i="14"/>
  <c r="D1230" i="14"/>
  <c r="D1231" i="14"/>
  <c r="D1232" i="14"/>
  <c r="D1233" i="14"/>
  <c r="D1234" i="14"/>
  <c r="D1235" i="14"/>
  <c r="D1236" i="14"/>
  <c r="D1237" i="14"/>
  <c r="D1238" i="14"/>
  <c r="D1239" i="14"/>
  <c r="D1240" i="14"/>
  <c r="D1241" i="14"/>
  <c r="D1242" i="14"/>
  <c r="D1243" i="14"/>
  <c r="D1244" i="14"/>
  <c r="D1245" i="14"/>
  <c r="D1246" i="14"/>
  <c r="D1247" i="14"/>
  <c r="D1248" i="14"/>
  <c r="D1249" i="14"/>
  <c r="D1250" i="14"/>
  <c r="D1251" i="14"/>
  <c r="D1252" i="14"/>
  <c r="D1253" i="14"/>
  <c r="D1254" i="14"/>
  <c r="D1255" i="14"/>
  <c r="D1256" i="14"/>
  <c r="D1257" i="14"/>
  <c r="D1258" i="14"/>
  <c r="D1259" i="14"/>
  <c r="D1260" i="14"/>
  <c r="D1261" i="14"/>
  <c r="D1262" i="14"/>
  <c r="D1263" i="14"/>
  <c r="D1264" i="14"/>
  <c r="D1265" i="14"/>
  <c r="D1266" i="14"/>
  <c r="D1267" i="14"/>
  <c r="D1268" i="14"/>
  <c r="D1269" i="14"/>
  <c r="D1270" i="14"/>
  <c r="D1271" i="14"/>
  <c r="D1272" i="14"/>
  <c r="D1273" i="14"/>
  <c r="D1274" i="14"/>
  <c r="D1275" i="14"/>
  <c r="D1276" i="14"/>
  <c r="D1277" i="14"/>
  <c r="D1278" i="14"/>
  <c r="D1279" i="14"/>
  <c r="D1280" i="14"/>
  <c r="D1281" i="14"/>
  <c r="D1282" i="14"/>
  <c r="D1283" i="14"/>
  <c r="D1284" i="14"/>
  <c r="D1285" i="14"/>
  <c r="D1286" i="14"/>
  <c r="D1287" i="14"/>
  <c r="D1288" i="14"/>
  <c r="D1289" i="14"/>
  <c r="D1290" i="14"/>
  <c r="D1291" i="14"/>
  <c r="D1292" i="14"/>
  <c r="D1293" i="14"/>
  <c r="D1294" i="14"/>
  <c r="D1295" i="14"/>
  <c r="D1296" i="14"/>
  <c r="D1297" i="14"/>
  <c r="D1298" i="14"/>
  <c r="D1299" i="14"/>
  <c r="D1300" i="14"/>
  <c r="D1301" i="14"/>
  <c r="D1302" i="14"/>
  <c r="D1303" i="14"/>
  <c r="D1304" i="14"/>
  <c r="D1305" i="14"/>
  <c r="D1306" i="14"/>
  <c r="D1307" i="14"/>
  <c r="D1308" i="14"/>
  <c r="D1309" i="14"/>
  <c r="D1310" i="14"/>
  <c r="D1311" i="14"/>
  <c r="D1312" i="14"/>
  <c r="D1313" i="14"/>
  <c r="D1314" i="14"/>
  <c r="D1315" i="14"/>
  <c r="D1316" i="14"/>
  <c r="D1317" i="14"/>
  <c r="D1318" i="14"/>
  <c r="D1319" i="14"/>
  <c r="D1320" i="14"/>
  <c r="D1321" i="14"/>
  <c r="D1322" i="14"/>
  <c r="D1323" i="14"/>
  <c r="D1324" i="14"/>
  <c r="D1325" i="14"/>
  <c r="D1326" i="14"/>
  <c r="D1327" i="14"/>
  <c r="D1328" i="14"/>
  <c r="D1329" i="14"/>
  <c r="D1330" i="14"/>
  <c r="D1331" i="14"/>
  <c r="D1332" i="14"/>
  <c r="D1333" i="14"/>
  <c r="D1334" i="14"/>
  <c r="D1335" i="14"/>
  <c r="D1336" i="14"/>
  <c r="D1337" i="14"/>
  <c r="D1338" i="14"/>
  <c r="D1339" i="14"/>
  <c r="D1340" i="14"/>
  <c r="D1341" i="14"/>
  <c r="D1342" i="14"/>
  <c r="D1343" i="14"/>
  <c r="D1344" i="14"/>
  <c r="D1345" i="14"/>
  <c r="D1346" i="14"/>
  <c r="D1347" i="14"/>
  <c r="D1348" i="14"/>
  <c r="D1349" i="14"/>
  <c r="D1350" i="14"/>
  <c r="D1351" i="14"/>
  <c r="D1352" i="14"/>
  <c r="D1353" i="14"/>
  <c r="D1354" i="14"/>
  <c r="D1355" i="14"/>
  <c r="D1356" i="14"/>
  <c r="D1357" i="14"/>
  <c r="D1358" i="14"/>
  <c r="D1359" i="14"/>
  <c r="D1360" i="14"/>
  <c r="D1361" i="14"/>
  <c r="D1362" i="14"/>
  <c r="D1363" i="14"/>
  <c r="D1364" i="14"/>
  <c r="D1365" i="14"/>
  <c r="D1366" i="14"/>
  <c r="D1367" i="14"/>
  <c r="D1368" i="14"/>
  <c r="D1369" i="14"/>
  <c r="D1370" i="14"/>
  <c r="D1371" i="14"/>
  <c r="D1372" i="14"/>
  <c r="D1373" i="14"/>
  <c r="D1374" i="14"/>
  <c r="D1375" i="14"/>
  <c r="D1376" i="14"/>
  <c r="D1377" i="14"/>
  <c r="D1378" i="14"/>
  <c r="D1379" i="14"/>
  <c r="D1380" i="14"/>
  <c r="D1381" i="14"/>
  <c r="D1382" i="14"/>
  <c r="D1383" i="14"/>
  <c r="D1384" i="14"/>
  <c r="D1385" i="14"/>
  <c r="D1386" i="14"/>
  <c r="D1387" i="14"/>
  <c r="D1388" i="14"/>
  <c r="D1389" i="14"/>
  <c r="D1390" i="14"/>
  <c r="D1391" i="14"/>
  <c r="D1392" i="14"/>
  <c r="D1393" i="14"/>
  <c r="D1394" i="14"/>
  <c r="D1395" i="14"/>
  <c r="D1396" i="14"/>
  <c r="D1397" i="14"/>
  <c r="D1398" i="14"/>
  <c r="D1399" i="14"/>
  <c r="D1400" i="14"/>
  <c r="D1401" i="14"/>
  <c r="D1402" i="14"/>
  <c r="D1403" i="14"/>
  <c r="D1404" i="14"/>
  <c r="D1405" i="14"/>
  <c r="D1406" i="14"/>
  <c r="D1407" i="14"/>
  <c r="D1408" i="14"/>
  <c r="D1409" i="14"/>
  <c r="D1410" i="14"/>
  <c r="D1411" i="14"/>
  <c r="D1412" i="14"/>
  <c r="D1413" i="14"/>
  <c r="D1414" i="14"/>
  <c r="D1415" i="14"/>
  <c r="D1416" i="14"/>
  <c r="D1417" i="14"/>
  <c r="D1418" i="14"/>
  <c r="D1419" i="14"/>
  <c r="D1420" i="14"/>
  <c r="D1421" i="14"/>
  <c r="D1422" i="14"/>
  <c r="D1423" i="14"/>
  <c r="D1424" i="14"/>
  <c r="D1425" i="14"/>
  <c r="D1426" i="14"/>
  <c r="D1427" i="14"/>
  <c r="D1428" i="14"/>
  <c r="D1429" i="14"/>
  <c r="D1430" i="14"/>
  <c r="D1431" i="14"/>
  <c r="D1432" i="14"/>
  <c r="D1433" i="14"/>
  <c r="D1434" i="14"/>
  <c r="D1435" i="14"/>
  <c r="D1436" i="14"/>
  <c r="D1437" i="14"/>
  <c r="D1438" i="14"/>
  <c r="D1439" i="14"/>
  <c r="D1440" i="14"/>
  <c r="D1441" i="14"/>
  <c r="D1442" i="14"/>
  <c r="D1443" i="14"/>
  <c r="D1444" i="14"/>
  <c r="D1445" i="14"/>
  <c r="D1446" i="14"/>
  <c r="D1447" i="14"/>
  <c r="D1448" i="14"/>
  <c r="D1449" i="14"/>
  <c r="D1450" i="14"/>
  <c r="D1451" i="14"/>
  <c r="D1452" i="14"/>
  <c r="D1453" i="14"/>
  <c r="D1454" i="14"/>
  <c r="D1455" i="14"/>
  <c r="D1456" i="14"/>
  <c r="D1457" i="14"/>
  <c r="D1458" i="14"/>
  <c r="D1459" i="14"/>
  <c r="D1460" i="14"/>
  <c r="D1461" i="14"/>
  <c r="D1462" i="14"/>
  <c r="D1463" i="14"/>
  <c r="D1464" i="14"/>
  <c r="D1465" i="14"/>
  <c r="D1466" i="14"/>
  <c r="D1467" i="14"/>
  <c r="D1468" i="14"/>
  <c r="D1469" i="14"/>
  <c r="D1470" i="14"/>
  <c r="D1471" i="14"/>
  <c r="D1472" i="14"/>
  <c r="D1473" i="14"/>
  <c r="D1474" i="14"/>
  <c r="D1475" i="14"/>
  <c r="D1476" i="14"/>
  <c r="D1477" i="14"/>
  <c r="D1478" i="14"/>
  <c r="D1479" i="14"/>
  <c r="D1480" i="14"/>
  <c r="D1481" i="14"/>
  <c r="D1482" i="14"/>
  <c r="D1483" i="14"/>
  <c r="D1484" i="14"/>
  <c r="D1485" i="14"/>
  <c r="D1486" i="14"/>
  <c r="D1487" i="14"/>
  <c r="D1488" i="14"/>
  <c r="D1489" i="14"/>
  <c r="D1490" i="14"/>
  <c r="D1491" i="14"/>
  <c r="D1492" i="14"/>
  <c r="D1493" i="14"/>
  <c r="D1494" i="14"/>
  <c r="D1495" i="14"/>
  <c r="D1496" i="14"/>
  <c r="D1497" i="14"/>
  <c r="D1498" i="14"/>
  <c r="D1499" i="14"/>
  <c r="D1500" i="14"/>
  <c r="D1501" i="14"/>
  <c r="D1502" i="14"/>
  <c r="D1503" i="14"/>
  <c r="D1504" i="14"/>
  <c r="D1505" i="14"/>
  <c r="D1506" i="14"/>
  <c r="D1507" i="14"/>
  <c r="D1508" i="14"/>
  <c r="D1509" i="14"/>
  <c r="D1510" i="14"/>
  <c r="D1511" i="14"/>
  <c r="D1512" i="14"/>
  <c r="D1513" i="14"/>
  <c r="D1514" i="14"/>
  <c r="D1515" i="14"/>
  <c r="D1516" i="14"/>
  <c r="D1517" i="14"/>
  <c r="D1518" i="14"/>
  <c r="D1519" i="14"/>
  <c r="D1520" i="14"/>
  <c r="D1521" i="14"/>
  <c r="D1522" i="14"/>
  <c r="D1523" i="14"/>
  <c r="D1524" i="14"/>
  <c r="D1525" i="14"/>
  <c r="D1526" i="14"/>
  <c r="D1527" i="14"/>
  <c r="D1528" i="14"/>
  <c r="D1529" i="14"/>
  <c r="D1530" i="14"/>
  <c r="D1531" i="14"/>
  <c r="D1532" i="14"/>
  <c r="D1533" i="14"/>
  <c r="D1534" i="14"/>
  <c r="D1535" i="14"/>
  <c r="D1536" i="14"/>
  <c r="D1537" i="14"/>
  <c r="D1538" i="14"/>
  <c r="D1539" i="14"/>
  <c r="D1540" i="14"/>
  <c r="D1541" i="14"/>
  <c r="D1542" i="14"/>
  <c r="D1543" i="14"/>
  <c r="D1544" i="14"/>
  <c r="D1545" i="14"/>
  <c r="D1546" i="14"/>
  <c r="D1547" i="14"/>
  <c r="D1548" i="14"/>
  <c r="D1549" i="14"/>
  <c r="D1550" i="14"/>
  <c r="D1551" i="14"/>
  <c r="D1552" i="14"/>
  <c r="D1553" i="14"/>
  <c r="D1554" i="14"/>
  <c r="D1555" i="14"/>
  <c r="D1556" i="14"/>
  <c r="D1557" i="14"/>
  <c r="D1558" i="14"/>
  <c r="D1559" i="14"/>
  <c r="D1560" i="14"/>
  <c r="D1561" i="14"/>
  <c r="D1562" i="14"/>
  <c r="D1563" i="14"/>
  <c r="D1564" i="14"/>
  <c r="D1565" i="14"/>
  <c r="D1566" i="14"/>
  <c r="D1567" i="14"/>
  <c r="D1568" i="14"/>
  <c r="D1569" i="14"/>
  <c r="D1570" i="14"/>
  <c r="D1571" i="14"/>
  <c r="D1572" i="14"/>
  <c r="D1573" i="14"/>
  <c r="D1574" i="14"/>
  <c r="D1575" i="14"/>
  <c r="D1576" i="14"/>
  <c r="D1577" i="14"/>
  <c r="D1578" i="14"/>
  <c r="D1579" i="14"/>
  <c r="D1580" i="14"/>
  <c r="D1581" i="14"/>
  <c r="D1582" i="14"/>
  <c r="D1583" i="14"/>
  <c r="D1584" i="14"/>
  <c r="D1585" i="14"/>
  <c r="D1586" i="14"/>
  <c r="D1587" i="14"/>
  <c r="D1588" i="14"/>
  <c r="D1589" i="14"/>
  <c r="D1590" i="14"/>
  <c r="D1591" i="14"/>
  <c r="D1592" i="14"/>
  <c r="D1593" i="14"/>
  <c r="D1594" i="14"/>
  <c r="D1595" i="14"/>
  <c r="D1596" i="14"/>
  <c r="D1597" i="14"/>
  <c r="D1598" i="14"/>
  <c r="D1599" i="14"/>
  <c r="D1600" i="14"/>
  <c r="D1601" i="14"/>
  <c r="D1602" i="14"/>
  <c r="D1603" i="14"/>
  <c r="D1604" i="14"/>
  <c r="D1605" i="14"/>
  <c r="D1606" i="14"/>
  <c r="D1607" i="14"/>
  <c r="D1608" i="14"/>
  <c r="D1609" i="14"/>
  <c r="D1610" i="14"/>
  <c r="D1611" i="14"/>
  <c r="D1612" i="14"/>
  <c r="D1613" i="14"/>
  <c r="D1614" i="14"/>
  <c r="D1615" i="14"/>
  <c r="D1616" i="14"/>
  <c r="D1617" i="14"/>
  <c r="D1618" i="14"/>
  <c r="D1619" i="14"/>
  <c r="D1620" i="14"/>
  <c r="D1621" i="14"/>
  <c r="D1622" i="14"/>
  <c r="D1623" i="14"/>
  <c r="D1624" i="14"/>
  <c r="D1625" i="14"/>
  <c r="D1626" i="14"/>
  <c r="D1627" i="14"/>
  <c r="D1628" i="14"/>
  <c r="D1629" i="14"/>
  <c r="D1630" i="14"/>
  <c r="D1631" i="14"/>
  <c r="D1632" i="14"/>
  <c r="D1633" i="14"/>
  <c r="D1634" i="14"/>
  <c r="D1635" i="14"/>
  <c r="D1636" i="14"/>
  <c r="D1637" i="14"/>
  <c r="D1638" i="14"/>
  <c r="D1639" i="14"/>
  <c r="D1640" i="14"/>
  <c r="D1641" i="14"/>
  <c r="D1642" i="14"/>
  <c r="D1643" i="14"/>
  <c r="D1644" i="14"/>
  <c r="D1645" i="14"/>
  <c r="D1646" i="14"/>
  <c r="D1647" i="14"/>
  <c r="D1648" i="14"/>
  <c r="D1649" i="14"/>
  <c r="D1650" i="14"/>
  <c r="D1651" i="14"/>
  <c r="D1652" i="14"/>
  <c r="D1653" i="14"/>
  <c r="D1654" i="14"/>
  <c r="D1655" i="14"/>
  <c r="D1656" i="14"/>
  <c r="D1657" i="14"/>
  <c r="D1658" i="14"/>
  <c r="D1659" i="14"/>
  <c r="D1660" i="14"/>
  <c r="D1661" i="14"/>
  <c r="D1662" i="14"/>
  <c r="D1663" i="14"/>
  <c r="D1664" i="14"/>
  <c r="D1665" i="14"/>
  <c r="D1666" i="14"/>
  <c r="D1667" i="14"/>
  <c r="D1668" i="14"/>
  <c r="D1669" i="14"/>
  <c r="D1670" i="14"/>
  <c r="D1671" i="14"/>
  <c r="D1672" i="14"/>
  <c r="D1673" i="14"/>
  <c r="D1674" i="14"/>
  <c r="D1675" i="14"/>
  <c r="D1676" i="14"/>
  <c r="D1677" i="14"/>
  <c r="D1678" i="14"/>
  <c r="D1679" i="14"/>
  <c r="D1680" i="14"/>
  <c r="D1681" i="14"/>
  <c r="D1682" i="14"/>
  <c r="D1683" i="14"/>
  <c r="D1684" i="14"/>
  <c r="D1685" i="14"/>
  <c r="D1686" i="14"/>
  <c r="D1687" i="14"/>
  <c r="D1688" i="14"/>
  <c r="D1689" i="14"/>
  <c r="D1690" i="14"/>
  <c r="D1691" i="14"/>
  <c r="D1692" i="14"/>
  <c r="D1693" i="14"/>
  <c r="D1694" i="14"/>
  <c r="D1695" i="14"/>
  <c r="D1696" i="14"/>
  <c r="D1697" i="14"/>
  <c r="D1698" i="14"/>
  <c r="D1699" i="14"/>
  <c r="D1700" i="14"/>
  <c r="D1701" i="14"/>
  <c r="D1702" i="14"/>
  <c r="D1703" i="14"/>
  <c r="D1704" i="14"/>
  <c r="D2" i="14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2" i="19"/>
  <c r="G68" i="19"/>
  <c r="G13" i="23"/>
  <c r="H13" i="23"/>
  <c r="I13" i="23"/>
  <c r="J13" i="23"/>
  <c r="G69" i="19"/>
  <c r="G14" i="23"/>
  <c r="H14" i="23"/>
  <c r="I14" i="23"/>
  <c r="J14" i="23"/>
  <c r="G70" i="19"/>
  <c r="G15" i="23"/>
  <c r="H15" i="23"/>
  <c r="I15" i="23"/>
  <c r="J15" i="23"/>
  <c r="G71" i="19"/>
  <c r="G16" i="23"/>
  <c r="H16" i="23"/>
  <c r="I16" i="23"/>
  <c r="J16" i="23"/>
  <c r="G72" i="19"/>
  <c r="G17" i="23"/>
  <c r="H17" i="23"/>
  <c r="I17" i="23"/>
  <c r="J17" i="23"/>
  <c r="G73" i="19"/>
  <c r="G18" i="23"/>
  <c r="H18" i="23"/>
  <c r="I18" i="23"/>
  <c r="J18" i="23"/>
  <c r="G74" i="19"/>
  <c r="G19" i="23"/>
  <c r="H19" i="23"/>
  <c r="I19" i="23"/>
  <c r="J19" i="23"/>
  <c r="G75" i="19"/>
  <c r="G20" i="23"/>
  <c r="H20" i="23"/>
  <c r="I20" i="23"/>
  <c r="J20" i="23"/>
  <c r="G76" i="19"/>
  <c r="G21" i="23"/>
  <c r="H21" i="23"/>
  <c r="I21" i="23"/>
  <c r="J21" i="23"/>
  <c r="G77" i="19"/>
  <c r="G22" i="23"/>
  <c r="H22" i="23"/>
  <c r="I22" i="23"/>
  <c r="J22" i="23"/>
  <c r="G78" i="19"/>
  <c r="G23" i="23"/>
  <c r="H23" i="23"/>
  <c r="I23" i="23"/>
  <c r="J23" i="23"/>
  <c r="G79" i="19"/>
  <c r="G24" i="23"/>
  <c r="H24" i="23"/>
  <c r="I24" i="23"/>
  <c r="J24" i="23"/>
  <c r="G80" i="19"/>
  <c r="G25" i="23"/>
  <c r="H25" i="23"/>
  <c r="I25" i="23"/>
  <c r="J25" i="23"/>
  <c r="G81" i="19"/>
  <c r="G26" i="23"/>
  <c r="H26" i="23"/>
  <c r="I26" i="23"/>
  <c r="J26" i="23"/>
  <c r="G82" i="19"/>
  <c r="G27" i="23"/>
  <c r="H27" i="23"/>
  <c r="I27" i="23"/>
  <c r="J27" i="23"/>
  <c r="G83" i="19"/>
  <c r="G28" i="23"/>
  <c r="H28" i="23"/>
  <c r="I28" i="23"/>
  <c r="J28" i="23"/>
  <c r="G84" i="19"/>
  <c r="G29" i="23"/>
  <c r="H29" i="23"/>
  <c r="I29" i="23"/>
  <c r="J29" i="23"/>
  <c r="G85" i="19"/>
  <c r="G30" i="23"/>
  <c r="H30" i="23"/>
  <c r="I30" i="23"/>
  <c r="J30" i="23"/>
  <c r="G86" i="19"/>
  <c r="G31" i="23"/>
  <c r="H31" i="23"/>
  <c r="I31" i="23"/>
  <c r="J31" i="23"/>
  <c r="G87" i="19"/>
  <c r="G32" i="23"/>
  <c r="H32" i="23"/>
  <c r="I32" i="23"/>
  <c r="J32" i="23"/>
  <c r="G88" i="19"/>
  <c r="G33" i="23"/>
  <c r="H33" i="23"/>
  <c r="I33" i="23"/>
  <c r="J33" i="23"/>
  <c r="G89" i="19"/>
  <c r="G34" i="23"/>
  <c r="H34" i="23"/>
  <c r="I34" i="23"/>
  <c r="J34" i="23"/>
  <c r="G90" i="19"/>
  <c r="G35" i="23"/>
  <c r="H35" i="23"/>
  <c r="I35" i="23"/>
  <c r="J35" i="23"/>
  <c r="G91" i="19"/>
  <c r="G36" i="23"/>
  <c r="H36" i="23"/>
  <c r="I36" i="23"/>
  <c r="J36" i="23"/>
  <c r="G92" i="19"/>
  <c r="G37" i="23"/>
  <c r="H37" i="23"/>
  <c r="I37" i="23"/>
  <c r="J37" i="23"/>
  <c r="G93" i="19"/>
  <c r="G38" i="23"/>
  <c r="H38" i="23"/>
  <c r="I38" i="23"/>
  <c r="J38" i="23"/>
  <c r="G94" i="19"/>
  <c r="G39" i="23"/>
  <c r="H39" i="23"/>
  <c r="I39" i="23"/>
  <c r="J39" i="23"/>
  <c r="G95" i="19"/>
  <c r="G40" i="23"/>
  <c r="H40" i="23"/>
  <c r="I40" i="23"/>
  <c r="J40" i="23"/>
  <c r="G96" i="19"/>
  <c r="G41" i="23"/>
  <c r="H41" i="23"/>
  <c r="I41" i="23"/>
  <c r="J41" i="23"/>
  <c r="G97" i="19"/>
  <c r="G42" i="23"/>
  <c r="H42" i="23"/>
  <c r="I42" i="23"/>
  <c r="J42" i="23"/>
  <c r="G98" i="19"/>
  <c r="G43" i="23"/>
  <c r="H43" i="23"/>
  <c r="I43" i="23"/>
  <c r="J43" i="23"/>
  <c r="G99" i="19"/>
  <c r="G44" i="23"/>
  <c r="H44" i="23"/>
  <c r="I44" i="23"/>
  <c r="J44" i="23"/>
  <c r="G100" i="19"/>
  <c r="G45" i="23"/>
  <c r="H45" i="23"/>
  <c r="I45" i="23"/>
  <c r="J45" i="23"/>
  <c r="G101" i="19"/>
  <c r="G46" i="23"/>
  <c r="H46" i="23"/>
  <c r="I46" i="23"/>
  <c r="J46" i="23"/>
  <c r="G102" i="19"/>
  <c r="G47" i="23"/>
  <c r="H47" i="23"/>
  <c r="I47" i="23"/>
  <c r="J47" i="23"/>
  <c r="G103" i="19"/>
  <c r="G48" i="23"/>
  <c r="H48" i="23"/>
  <c r="I48" i="23"/>
  <c r="J48" i="23"/>
  <c r="G104" i="19"/>
  <c r="G49" i="23"/>
  <c r="H49" i="23"/>
  <c r="I49" i="23"/>
  <c r="J49" i="23"/>
  <c r="G105" i="19"/>
  <c r="G50" i="23"/>
  <c r="H50" i="23"/>
  <c r="I50" i="23"/>
  <c r="J50" i="23"/>
  <c r="G106" i="19"/>
  <c r="G51" i="23"/>
  <c r="H51" i="23"/>
  <c r="I51" i="23"/>
  <c r="J51" i="23"/>
  <c r="G107" i="19"/>
  <c r="G52" i="23"/>
  <c r="H52" i="23"/>
  <c r="I52" i="23"/>
  <c r="J52" i="23"/>
  <c r="G108" i="19"/>
  <c r="G53" i="23"/>
  <c r="H53" i="23"/>
  <c r="I53" i="23"/>
  <c r="J53" i="23"/>
  <c r="G109" i="19"/>
  <c r="G54" i="23"/>
  <c r="H54" i="23"/>
  <c r="I54" i="23"/>
  <c r="J54" i="23"/>
  <c r="G110" i="19"/>
  <c r="G55" i="23"/>
  <c r="H55" i="23"/>
  <c r="I55" i="23"/>
  <c r="J55" i="23"/>
  <c r="G111" i="19"/>
  <c r="G56" i="23"/>
  <c r="H56" i="23"/>
  <c r="I56" i="23"/>
  <c r="J56" i="23"/>
  <c r="G112" i="19"/>
  <c r="G57" i="23"/>
  <c r="H57" i="23"/>
  <c r="I57" i="23"/>
  <c r="J57" i="23"/>
  <c r="G113" i="19"/>
  <c r="G58" i="23"/>
  <c r="H58" i="23"/>
  <c r="I58" i="23"/>
  <c r="J58" i="23"/>
  <c r="G114" i="19"/>
  <c r="G59" i="23"/>
  <c r="H59" i="23"/>
  <c r="I59" i="23"/>
  <c r="J59" i="23"/>
  <c r="G115" i="19"/>
  <c r="G60" i="23"/>
  <c r="H60" i="23"/>
  <c r="I60" i="23"/>
  <c r="J60" i="23"/>
  <c r="G116" i="19"/>
  <c r="G61" i="23"/>
  <c r="H61" i="23"/>
  <c r="I61" i="23"/>
  <c r="J61" i="23"/>
  <c r="G117" i="19"/>
  <c r="G62" i="23"/>
  <c r="H62" i="23"/>
  <c r="I62" i="23"/>
  <c r="J62" i="23"/>
  <c r="G118" i="19"/>
  <c r="G63" i="23"/>
  <c r="H63" i="23"/>
  <c r="I63" i="23"/>
  <c r="J63" i="23"/>
  <c r="G119" i="19"/>
  <c r="G64" i="23"/>
  <c r="H64" i="23"/>
  <c r="I64" i="23"/>
  <c r="J64" i="23"/>
  <c r="G120" i="19"/>
  <c r="G65" i="23"/>
  <c r="H65" i="23"/>
  <c r="I65" i="23"/>
  <c r="J65" i="23"/>
  <c r="G121" i="19"/>
  <c r="G66" i="23"/>
  <c r="H66" i="23"/>
  <c r="I66" i="23"/>
  <c r="J66" i="23"/>
  <c r="G122" i="19"/>
  <c r="G67" i="23"/>
  <c r="H67" i="23"/>
  <c r="I67" i="23"/>
  <c r="J67" i="23"/>
  <c r="G123" i="19"/>
  <c r="G68" i="23"/>
  <c r="H68" i="23"/>
  <c r="I68" i="23"/>
  <c r="J68" i="23"/>
  <c r="G124" i="19"/>
  <c r="G69" i="23"/>
  <c r="H69" i="23"/>
  <c r="I69" i="23"/>
  <c r="J69" i="23"/>
  <c r="G125" i="19"/>
  <c r="G70" i="23"/>
  <c r="H70" i="23"/>
  <c r="I70" i="23"/>
  <c r="J70" i="23"/>
  <c r="G126" i="19"/>
  <c r="G71" i="23"/>
  <c r="H71" i="23"/>
  <c r="I71" i="23"/>
  <c r="J71" i="23"/>
  <c r="G127" i="19"/>
  <c r="G72" i="23"/>
  <c r="H72" i="23"/>
  <c r="I72" i="23"/>
  <c r="J72" i="23"/>
  <c r="G128" i="19"/>
  <c r="G73" i="23"/>
  <c r="H73" i="23"/>
  <c r="I73" i="23"/>
  <c r="J73" i="23"/>
  <c r="G129" i="19"/>
  <c r="G74" i="23"/>
  <c r="H74" i="23"/>
  <c r="I74" i="23"/>
  <c r="J74" i="23"/>
  <c r="G130" i="19"/>
  <c r="G75" i="23"/>
  <c r="H75" i="23"/>
  <c r="I75" i="23"/>
  <c r="J75" i="23"/>
  <c r="G131" i="19"/>
  <c r="G76" i="23"/>
  <c r="H76" i="23"/>
  <c r="I76" i="23"/>
  <c r="J76" i="23"/>
  <c r="G132" i="19"/>
  <c r="G77" i="23"/>
  <c r="H77" i="23"/>
  <c r="I77" i="23"/>
  <c r="J77" i="23"/>
  <c r="G133" i="19"/>
  <c r="G78" i="23"/>
  <c r="H78" i="23"/>
  <c r="I78" i="23"/>
  <c r="J78" i="23"/>
  <c r="G134" i="19"/>
  <c r="G79" i="23"/>
  <c r="H79" i="23"/>
  <c r="I79" i="23"/>
  <c r="J79" i="23"/>
  <c r="G135" i="19"/>
  <c r="G80" i="23"/>
  <c r="H80" i="23"/>
  <c r="I80" i="23"/>
  <c r="J80" i="23"/>
  <c r="G136" i="19"/>
  <c r="G81" i="23"/>
  <c r="H81" i="23"/>
  <c r="I81" i="23"/>
  <c r="J81" i="23"/>
  <c r="G137" i="19"/>
  <c r="G82" i="23"/>
  <c r="H82" i="23"/>
  <c r="I82" i="23"/>
  <c r="J82" i="23"/>
  <c r="G138" i="19"/>
  <c r="G83" i="23"/>
  <c r="H83" i="23"/>
  <c r="I83" i="23"/>
  <c r="J83" i="23"/>
  <c r="G139" i="19"/>
  <c r="G84" i="23"/>
  <c r="H84" i="23"/>
  <c r="I84" i="23"/>
  <c r="J84" i="23"/>
  <c r="G140" i="19"/>
  <c r="G85" i="23"/>
  <c r="H85" i="23"/>
  <c r="I85" i="23"/>
  <c r="J85" i="23"/>
  <c r="G141" i="19"/>
  <c r="G86" i="23"/>
  <c r="H86" i="23"/>
  <c r="I86" i="23"/>
  <c r="J86" i="23"/>
  <c r="G142" i="19"/>
  <c r="G87" i="23"/>
  <c r="H87" i="23"/>
  <c r="I87" i="23"/>
  <c r="J87" i="23"/>
  <c r="G143" i="19"/>
  <c r="G88" i="23"/>
  <c r="H88" i="23"/>
  <c r="I88" i="23"/>
  <c r="J88" i="23"/>
  <c r="I143" i="19"/>
  <c r="I142" i="19"/>
  <c r="I141" i="19"/>
  <c r="I140" i="19"/>
  <c r="I139" i="19"/>
  <c r="I138" i="19"/>
  <c r="I137" i="19"/>
  <c r="I136" i="19"/>
  <c r="I135" i="19"/>
  <c r="I134" i="19"/>
  <c r="I133" i="19"/>
  <c r="I132" i="19"/>
  <c r="I131" i="19"/>
  <c r="I130" i="19"/>
  <c r="I129" i="19"/>
  <c r="I128" i="19"/>
  <c r="I127" i="19"/>
  <c r="I126" i="19"/>
  <c r="I125" i="19"/>
  <c r="I124" i="19"/>
  <c r="I123" i="19"/>
  <c r="I122" i="19"/>
  <c r="I121" i="19"/>
  <c r="I120" i="19"/>
  <c r="I119" i="19"/>
  <c r="I118" i="19"/>
  <c r="I117" i="19"/>
  <c r="I116" i="19"/>
  <c r="I115" i="19"/>
  <c r="I114" i="19"/>
  <c r="I113" i="19"/>
  <c r="I112" i="19"/>
  <c r="I111" i="19"/>
  <c r="I110" i="19"/>
  <c r="I109" i="19"/>
  <c r="I108" i="19"/>
  <c r="I107" i="19"/>
  <c r="I106" i="19"/>
  <c r="I105" i="19"/>
  <c r="I104" i="19"/>
  <c r="I103" i="19"/>
  <c r="I102" i="19"/>
  <c r="I101" i="19"/>
  <c r="I100" i="19"/>
  <c r="I99" i="19"/>
  <c r="I98" i="19"/>
  <c r="I97" i="19"/>
  <c r="I96" i="19"/>
  <c r="I95" i="19"/>
  <c r="I94" i="19"/>
  <c r="I93" i="19"/>
  <c r="I92" i="19"/>
  <c r="I91" i="19"/>
  <c r="I90" i="19"/>
  <c r="I89" i="19"/>
  <c r="I88" i="19"/>
  <c r="I87" i="19"/>
  <c r="I86" i="19"/>
  <c r="I85" i="19"/>
  <c r="I84" i="19"/>
  <c r="I83" i="19"/>
  <c r="I82" i="19"/>
  <c r="I81" i="19"/>
  <c r="I80" i="19"/>
  <c r="I79" i="19"/>
  <c r="I78" i="19"/>
  <c r="I77" i="19"/>
  <c r="I76" i="19"/>
  <c r="I75" i="19"/>
  <c r="I74" i="19"/>
  <c r="I73" i="19"/>
  <c r="I72" i="19"/>
  <c r="I71" i="19"/>
  <c r="I70" i="19"/>
  <c r="I69" i="19"/>
  <c r="I68" i="19"/>
  <c r="I67" i="19"/>
  <c r="I66" i="19"/>
  <c r="I65" i="19"/>
  <c r="I64" i="19"/>
  <c r="I63" i="19"/>
  <c r="I62" i="19"/>
  <c r="I61" i="19"/>
  <c r="I60" i="19"/>
  <c r="I59" i="19"/>
  <c r="I58" i="19"/>
  <c r="I57" i="19"/>
  <c r="I56" i="19"/>
  <c r="I55" i="19"/>
  <c r="I54" i="19"/>
  <c r="I53" i="19"/>
  <c r="I52" i="19"/>
  <c r="I51" i="19"/>
  <c r="I50" i="19"/>
  <c r="I49" i="19"/>
  <c r="I48" i="19"/>
  <c r="I47" i="19"/>
  <c r="I46" i="19"/>
  <c r="I45" i="19"/>
  <c r="I44" i="19"/>
  <c r="I43" i="19"/>
  <c r="I42" i="19"/>
  <c r="I41" i="19"/>
  <c r="I40" i="19"/>
  <c r="I39" i="19"/>
  <c r="I38" i="19"/>
  <c r="I37" i="19"/>
  <c r="I36" i="19"/>
  <c r="I35" i="19"/>
  <c r="I34" i="19"/>
  <c r="I33" i="19"/>
  <c r="I32" i="19"/>
  <c r="I31" i="19"/>
  <c r="I30" i="19"/>
  <c r="I29" i="19"/>
  <c r="I28" i="19"/>
  <c r="I27" i="19"/>
  <c r="I26" i="19"/>
  <c r="I25" i="19"/>
  <c r="I24" i="19"/>
  <c r="I23" i="19"/>
  <c r="I22" i="19"/>
  <c r="I21" i="19"/>
  <c r="I20" i="19"/>
  <c r="I19" i="19"/>
  <c r="I18" i="19"/>
  <c r="I17" i="19"/>
  <c r="I16" i="19"/>
  <c r="I15" i="19"/>
  <c r="I14" i="19"/>
  <c r="I13" i="19"/>
  <c r="I12" i="19"/>
  <c r="I11" i="19"/>
  <c r="I10" i="19"/>
  <c r="I9" i="19"/>
  <c r="I8" i="19"/>
  <c r="I7" i="19"/>
  <c r="I6" i="19"/>
  <c r="I5" i="19"/>
  <c r="I4" i="19"/>
  <c r="Q23" i="23"/>
  <c r="Q24" i="23"/>
  <c r="Q25" i="23"/>
  <c r="Q26" i="23"/>
  <c r="Q27" i="23"/>
  <c r="Q28" i="23"/>
  <c r="Q29" i="23"/>
  <c r="Q30" i="23"/>
  <c r="Q31" i="23"/>
  <c r="Q32" i="23"/>
  <c r="Q33" i="23"/>
  <c r="Q34" i="23"/>
  <c r="Q35" i="23"/>
  <c r="Q36" i="23"/>
  <c r="Q37" i="23"/>
  <c r="Q38" i="23"/>
  <c r="Q39" i="23"/>
  <c r="Q40" i="23"/>
  <c r="Q41" i="23"/>
  <c r="Q42" i="23"/>
  <c r="Q43" i="23"/>
  <c r="Q44" i="23"/>
  <c r="Q45" i="23"/>
  <c r="Q46" i="23"/>
  <c r="Q47" i="23"/>
  <c r="Q48" i="23"/>
  <c r="Q49" i="23"/>
  <c r="Q50" i="23"/>
  <c r="Q51" i="23"/>
  <c r="Q52" i="23"/>
  <c r="Q53" i="23"/>
  <c r="Q54" i="23"/>
  <c r="Q55" i="23"/>
  <c r="Q56" i="23"/>
  <c r="Q57" i="23"/>
  <c r="Q58" i="23"/>
  <c r="Q59" i="23"/>
  <c r="Q60" i="23"/>
  <c r="Q61" i="23"/>
  <c r="Q62" i="23"/>
  <c r="Q63" i="23"/>
  <c r="Q64" i="23"/>
  <c r="Q65" i="23"/>
  <c r="Q66" i="23"/>
  <c r="Q67" i="23"/>
  <c r="Q68" i="23"/>
  <c r="Q69" i="23"/>
  <c r="Q70" i="23"/>
  <c r="Q71" i="23"/>
  <c r="Q72" i="23"/>
  <c r="Q73" i="23"/>
  <c r="Q74" i="23"/>
  <c r="Q75" i="23"/>
  <c r="Q76" i="23"/>
  <c r="Q77" i="23"/>
  <c r="Q78" i="23"/>
  <c r="Q79" i="23"/>
  <c r="Q80" i="23"/>
  <c r="Q81" i="23"/>
  <c r="Q82" i="23"/>
  <c r="Q83" i="23"/>
  <c r="Q84" i="23"/>
  <c r="Q85" i="23"/>
  <c r="Q86" i="23"/>
  <c r="Q87" i="23"/>
  <c r="Q88" i="23"/>
  <c r="Q3" i="23"/>
  <c r="I3" i="19"/>
  <c r="G57" i="19"/>
  <c r="G58" i="19"/>
  <c r="G59" i="19"/>
  <c r="G60" i="19"/>
  <c r="G61" i="19"/>
  <c r="G62" i="19"/>
  <c r="G63" i="19"/>
  <c r="G64" i="19"/>
  <c r="G65" i="19"/>
  <c r="G66" i="19"/>
  <c r="G67" i="19"/>
  <c r="S1705" i="14"/>
  <c r="AA1705" i="14"/>
  <c r="B1045" i="20"/>
  <c r="F1045" i="20"/>
  <c r="S1704" i="14"/>
  <c r="AA1704" i="14"/>
  <c r="B1044" i="20"/>
  <c r="S1703" i="14"/>
  <c r="AA1703" i="14"/>
  <c r="B1043" i="20"/>
  <c r="S1702" i="14"/>
  <c r="AA1702" i="14"/>
  <c r="B1042" i="20"/>
  <c r="S1701" i="14"/>
  <c r="AA1701" i="14"/>
  <c r="B1041" i="20"/>
  <c r="S1700" i="14"/>
  <c r="AA1700" i="14"/>
  <c r="B1040" i="20"/>
  <c r="S1699" i="14"/>
  <c r="AA1699" i="14"/>
  <c r="B1039" i="20"/>
  <c r="S1698" i="14"/>
  <c r="AA1698" i="14"/>
  <c r="B1038" i="20"/>
  <c r="S1697" i="14"/>
  <c r="AA1697" i="14"/>
  <c r="B1037" i="20"/>
  <c r="S1696" i="14"/>
  <c r="AA1696" i="14"/>
  <c r="B1036" i="20"/>
  <c r="S1695" i="14"/>
  <c r="AA1695" i="14"/>
  <c r="B1035" i="20"/>
  <c r="S1694" i="14"/>
  <c r="AA1694" i="14"/>
  <c r="B1034" i="20"/>
  <c r="S1693" i="14"/>
  <c r="AA1693" i="14"/>
  <c r="B1033" i="20"/>
  <c r="S1692" i="14"/>
  <c r="AA1692" i="14"/>
  <c r="B1032" i="20"/>
  <c r="S1691" i="14"/>
  <c r="AA1691" i="14"/>
  <c r="B1031" i="20"/>
  <c r="S1690" i="14"/>
  <c r="AA1690" i="14"/>
  <c r="B1030" i="20"/>
  <c r="S1689" i="14"/>
  <c r="AA1689" i="14"/>
  <c r="B1029" i="20"/>
  <c r="S1688" i="14"/>
  <c r="AA1688" i="14"/>
  <c r="B1028" i="20"/>
  <c r="S1687" i="14"/>
  <c r="AA1687" i="14"/>
  <c r="B1027" i="20"/>
  <c r="S1686" i="14"/>
  <c r="AA1686" i="14"/>
  <c r="B1026" i="20"/>
  <c r="S1685" i="14"/>
  <c r="AA1685" i="14"/>
  <c r="B1025" i="20"/>
  <c r="S1684" i="14"/>
  <c r="AA1684" i="14"/>
  <c r="B1024" i="20"/>
  <c r="S1683" i="14"/>
  <c r="AA1683" i="14"/>
  <c r="B1023" i="20"/>
  <c r="S1682" i="14"/>
  <c r="AA1682" i="14"/>
  <c r="B1022" i="20"/>
  <c r="S1681" i="14"/>
  <c r="AA1681" i="14"/>
  <c r="B1021" i="20"/>
  <c r="S1680" i="14"/>
  <c r="AA1680" i="14"/>
  <c r="B1020" i="20"/>
  <c r="S1679" i="14"/>
  <c r="AA1679" i="14"/>
  <c r="B1019" i="20"/>
  <c r="S1678" i="14"/>
  <c r="AA1678" i="14"/>
  <c r="B1018" i="20"/>
  <c r="S1677" i="14"/>
  <c r="AA1677" i="14"/>
  <c r="B1017" i="20"/>
  <c r="S1676" i="14"/>
  <c r="AA1676" i="14"/>
  <c r="B1016" i="20"/>
  <c r="S1675" i="14"/>
  <c r="AA1675" i="14"/>
  <c r="B1015" i="20"/>
  <c r="S1674" i="14"/>
  <c r="AA1674" i="14"/>
  <c r="B1014" i="20"/>
  <c r="S1673" i="14"/>
  <c r="AA1673" i="14"/>
  <c r="B1013" i="20"/>
  <c r="S1672" i="14"/>
  <c r="AA1672" i="14"/>
  <c r="B1012" i="20"/>
  <c r="S1671" i="14"/>
  <c r="AA1671" i="14"/>
  <c r="B1011" i="20"/>
  <c r="S1670" i="14"/>
  <c r="AA1670" i="14"/>
  <c r="B1010" i="20"/>
  <c r="S1669" i="14"/>
  <c r="AA1669" i="14"/>
  <c r="B1009" i="20"/>
  <c r="S1668" i="14"/>
  <c r="AA1668" i="14"/>
  <c r="B1008" i="20"/>
  <c r="S1667" i="14"/>
  <c r="AA1667" i="14"/>
  <c r="B1007" i="20"/>
  <c r="S1666" i="14"/>
  <c r="AA1666" i="14"/>
  <c r="B1006" i="20"/>
  <c r="S1665" i="14"/>
  <c r="AA1665" i="14"/>
  <c r="B1005" i="20"/>
  <c r="S1664" i="14"/>
  <c r="AA1664" i="14"/>
  <c r="B1004" i="20"/>
  <c r="S1663" i="14"/>
  <c r="AA1663" i="14"/>
  <c r="B1003" i="20"/>
  <c r="S1662" i="14"/>
  <c r="AA1662" i="14"/>
  <c r="B1002" i="20"/>
  <c r="S1661" i="14"/>
  <c r="AA1661" i="14"/>
  <c r="B1001" i="20"/>
  <c r="S1660" i="14"/>
  <c r="AA1660" i="14"/>
  <c r="B1000" i="20"/>
  <c r="S1659" i="14"/>
  <c r="AA1659" i="14"/>
  <c r="B999" i="20"/>
  <c r="S1658" i="14"/>
  <c r="AA1658" i="14"/>
  <c r="B998" i="20"/>
  <c r="S1657" i="14"/>
  <c r="AA1657" i="14"/>
  <c r="B997" i="20"/>
  <c r="S1656" i="14"/>
  <c r="AA1656" i="14"/>
  <c r="B996" i="20"/>
  <c r="S1655" i="14"/>
  <c r="AA1655" i="14"/>
  <c r="B995" i="20"/>
  <c r="S1654" i="14"/>
  <c r="AA1654" i="14"/>
  <c r="B994" i="20"/>
  <c r="S1653" i="14"/>
  <c r="AA1653" i="14"/>
  <c r="B993" i="20"/>
  <c r="S1652" i="14"/>
  <c r="AA1652" i="14"/>
  <c r="B992" i="20"/>
  <c r="S1651" i="14"/>
  <c r="AA1651" i="14"/>
  <c r="B991" i="20"/>
  <c r="S1650" i="14"/>
  <c r="AA1650" i="14"/>
  <c r="B990" i="20"/>
  <c r="S1649" i="14"/>
  <c r="AA1649" i="14"/>
  <c r="B989" i="20"/>
  <c r="S1648" i="14"/>
  <c r="AA1648" i="14"/>
  <c r="B988" i="20"/>
  <c r="S1647" i="14"/>
  <c r="AA1647" i="14"/>
  <c r="B987" i="20"/>
  <c r="S1646" i="14"/>
  <c r="AA1646" i="14"/>
  <c r="B986" i="20"/>
  <c r="S1645" i="14"/>
  <c r="AA1645" i="14"/>
  <c r="B985" i="20"/>
  <c r="S1644" i="14"/>
  <c r="AA1644" i="14"/>
  <c r="B984" i="20"/>
  <c r="S1643" i="14"/>
  <c r="AA1643" i="14"/>
  <c r="B983" i="20"/>
  <c r="S1642" i="14"/>
  <c r="AA1642" i="14"/>
  <c r="B982" i="20"/>
  <c r="S1641" i="14"/>
  <c r="AA1641" i="14"/>
  <c r="B981" i="20"/>
  <c r="S1640" i="14"/>
  <c r="AA1640" i="14"/>
  <c r="B980" i="20"/>
  <c r="S1639" i="14"/>
  <c r="AA1639" i="14"/>
  <c r="B979" i="20"/>
  <c r="S1638" i="14"/>
  <c r="AA1638" i="14"/>
  <c r="B978" i="20"/>
  <c r="S1637" i="14"/>
  <c r="AA1637" i="14"/>
  <c r="B977" i="20"/>
  <c r="S1636" i="14"/>
  <c r="AA1636" i="14"/>
  <c r="B976" i="20"/>
  <c r="S1635" i="14"/>
  <c r="AA1635" i="14"/>
  <c r="B975" i="20"/>
  <c r="S1634" i="14"/>
  <c r="AA1634" i="14"/>
  <c r="B974" i="20"/>
  <c r="S1633" i="14"/>
  <c r="AA1633" i="14"/>
  <c r="B973" i="20"/>
  <c r="S1632" i="14"/>
  <c r="AA1632" i="14"/>
  <c r="B972" i="20"/>
  <c r="S1631" i="14"/>
  <c r="AA1631" i="14"/>
  <c r="B971" i="20"/>
  <c r="S1630" i="14"/>
  <c r="AA1630" i="14"/>
  <c r="B970" i="20"/>
  <c r="S1629" i="14"/>
  <c r="AA1629" i="14"/>
  <c r="B969" i="20"/>
  <c r="S1628" i="14"/>
  <c r="AA1628" i="14"/>
  <c r="B968" i="20"/>
  <c r="S1627" i="14"/>
  <c r="AA1627" i="14"/>
  <c r="B967" i="20"/>
  <c r="S1626" i="14"/>
  <c r="AA1626" i="14"/>
  <c r="B966" i="20"/>
  <c r="S1625" i="14"/>
  <c r="AA1625" i="14"/>
  <c r="B965" i="20"/>
  <c r="S1624" i="14"/>
  <c r="AA1624" i="14"/>
  <c r="B964" i="20"/>
  <c r="S1623" i="14"/>
  <c r="AA1623" i="14"/>
  <c r="B963" i="20"/>
  <c r="S1622" i="14"/>
  <c r="AA1622" i="14"/>
  <c r="B962" i="20"/>
  <c r="S1621" i="14"/>
  <c r="AA1621" i="14"/>
  <c r="B961" i="20"/>
  <c r="S1620" i="14"/>
  <c r="AA1620" i="14"/>
  <c r="B960" i="20"/>
  <c r="S1619" i="14"/>
  <c r="AA1619" i="14"/>
  <c r="B959" i="20"/>
  <c r="S1618" i="14"/>
  <c r="AA1618" i="14"/>
  <c r="B958" i="20"/>
  <c r="S1617" i="14"/>
  <c r="AA1617" i="14"/>
  <c r="B957" i="20"/>
  <c r="S1616" i="14"/>
  <c r="AA1616" i="14"/>
  <c r="B956" i="20"/>
  <c r="S1615" i="14"/>
  <c r="AA1615" i="14"/>
  <c r="B955" i="20"/>
  <c r="S1614" i="14"/>
  <c r="AA1614" i="14"/>
  <c r="B954" i="20"/>
  <c r="S1613" i="14"/>
  <c r="AA1613" i="14"/>
  <c r="B953" i="20"/>
  <c r="S1612" i="14"/>
  <c r="AA1612" i="14"/>
  <c r="B952" i="20"/>
  <c r="S1611" i="14"/>
  <c r="AA1611" i="14"/>
  <c r="B951" i="20"/>
  <c r="S1610" i="14"/>
  <c r="AA1610" i="14"/>
  <c r="B950" i="20"/>
  <c r="S1609" i="14"/>
  <c r="AA1609" i="14"/>
  <c r="B949" i="20"/>
  <c r="S1608" i="14"/>
  <c r="AA1608" i="14"/>
  <c r="B948" i="20"/>
  <c r="S1607" i="14"/>
  <c r="AA1607" i="14"/>
  <c r="B947" i="20"/>
  <c r="S1606" i="14"/>
  <c r="AA1606" i="14"/>
  <c r="B946" i="20"/>
  <c r="S1605" i="14"/>
  <c r="AA1605" i="14"/>
  <c r="B945" i="20"/>
  <c r="S1604" i="14"/>
  <c r="AA1604" i="14"/>
  <c r="B944" i="20"/>
  <c r="S1603" i="14"/>
  <c r="AA1603" i="14"/>
  <c r="B943" i="20"/>
  <c r="S1602" i="14"/>
  <c r="AA1602" i="14"/>
  <c r="B942" i="20"/>
  <c r="S1601" i="14"/>
  <c r="AA1601" i="14"/>
  <c r="B941" i="20"/>
  <c r="S1600" i="14"/>
  <c r="AA1600" i="14"/>
  <c r="B940" i="20"/>
  <c r="S1599" i="14"/>
  <c r="AA1599" i="14"/>
  <c r="B939" i="20"/>
  <c r="S1598" i="14"/>
  <c r="AA1598" i="14"/>
  <c r="B938" i="20"/>
  <c r="S1597" i="14"/>
  <c r="AA1597" i="14"/>
  <c r="B937" i="20"/>
  <c r="S1596" i="14"/>
  <c r="AA1596" i="14"/>
  <c r="B936" i="20"/>
  <c r="S1595" i="14"/>
  <c r="AA1595" i="14"/>
  <c r="B935" i="20"/>
  <c r="S1594" i="14"/>
  <c r="AA1594" i="14"/>
  <c r="B934" i="20"/>
  <c r="S1593" i="14"/>
  <c r="AA1593" i="14"/>
  <c r="B933" i="20"/>
  <c r="S1592" i="14"/>
  <c r="AA1592" i="14"/>
  <c r="B932" i="20"/>
  <c r="S1591" i="14"/>
  <c r="AA1591" i="14"/>
  <c r="B931" i="20"/>
  <c r="S1590" i="14"/>
  <c r="AA1590" i="14"/>
  <c r="B930" i="20"/>
  <c r="S1589" i="14"/>
  <c r="AA1589" i="14"/>
  <c r="B929" i="20"/>
  <c r="S1588" i="14"/>
  <c r="AA1588" i="14"/>
  <c r="B928" i="20"/>
  <c r="S1587" i="14"/>
  <c r="AA1587" i="14"/>
  <c r="B927" i="20"/>
  <c r="S1586" i="14"/>
  <c r="AA1586" i="14"/>
  <c r="B926" i="20"/>
  <c r="S1585" i="14"/>
  <c r="AA1585" i="14"/>
  <c r="B925" i="20"/>
  <c r="S1584" i="14"/>
  <c r="AA1584" i="14"/>
  <c r="B924" i="20"/>
  <c r="S1583" i="14"/>
  <c r="AA1583" i="14"/>
  <c r="B923" i="20"/>
  <c r="S1582" i="14"/>
  <c r="AA1582" i="14"/>
  <c r="B922" i="20"/>
  <c r="S1581" i="14"/>
  <c r="AA1581" i="14"/>
  <c r="B921" i="20"/>
  <c r="S1580" i="14"/>
  <c r="AA1580" i="14"/>
  <c r="B920" i="20"/>
  <c r="S1579" i="14"/>
  <c r="AA1579" i="14"/>
  <c r="B919" i="20"/>
  <c r="S1578" i="14"/>
  <c r="AA1578" i="14"/>
  <c r="B918" i="20"/>
  <c r="S1577" i="14"/>
  <c r="AA1577" i="14"/>
  <c r="B917" i="20"/>
  <c r="S1576" i="14"/>
  <c r="AA1576" i="14"/>
  <c r="B916" i="20"/>
  <c r="S1575" i="14"/>
  <c r="AA1575" i="14"/>
  <c r="B915" i="20"/>
  <c r="S1574" i="14"/>
  <c r="AA1574" i="14"/>
  <c r="B914" i="20"/>
  <c r="S1573" i="14"/>
  <c r="AA1573" i="14"/>
  <c r="B913" i="20"/>
  <c r="S1572" i="14"/>
  <c r="AA1572" i="14"/>
  <c r="B912" i="20"/>
  <c r="S1571" i="14"/>
  <c r="AA1571" i="14"/>
  <c r="B911" i="20"/>
  <c r="S1570" i="14"/>
  <c r="AA1570" i="14"/>
  <c r="B910" i="20"/>
  <c r="S1569" i="14"/>
  <c r="AA1569" i="14"/>
  <c r="B909" i="20"/>
  <c r="S1568" i="14"/>
  <c r="AA1568" i="14"/>
  <c r="B908" i="20"/>
  <c r="S1567" i="14"/>
  <c r="AA1567" i="14"/>
  <c r="B907" i="20"/>
  <c r="S1566" i="14"/>
  <c r="AA1566" i="14"/>
  <c r="B906" i="20"/>
  <c r="S1565" i="14"/>
  <c r="AA1565" i="14"/>
  <c r="B905" i="20"/>
  <c r="S1564" i="14"/>
  <c r="AA1564" i="14"/>
  <c r="B904" i="20"/>
  <c r="S1563" i="14"/>
  <c r="AA1563" i="14"/>
  <c r="B903" i="20"/>
  <c r="S1562" i="14"/>
  <c r="AA1562" i="14"/>
  <c r="B902" i="20"/>
  <c r="S1561" i="14"/>
  <c r="AA1561" i="14"/>
  <c r="B901" i="20"/>
  <c r="S1560" i="14"/>
  <c r="AA1560" i="14"/>
  <c r="B900" i="20"/>
  <c r="S1559" i="14"/>
  <c r="AA1559" i="14"/>
  <c r="B899" i="20"/>
  <c r="S1558" i="14"/>
  <c r="AA1558" i="14"/>
  <c r="B898" i="20"/>
  <c r="S1557" i="14"/>
  <c r="AA1557" i="14"/>
  <c r="B897" i="20"/>
  <c r="S1556" i="14"/>
  <c r="AA1556" i="14"/>
  <c r="B896" i="20"/>
  <c r="S1555" i="14"/>
  <c r="AA1555" i="14"/>
  <c r="B895" i="20"/>
  <c r="S1554" i="14"/>
  <c r="AA1554" i="14"/>
  <c r="B894" i="20"/>
  <c r="S1553" i="14"/>
  <c r="AA1553" i="14"/>
  <c r="B893" i="20"/>
  <c r="S1552" i="14"/>
  <c r="AA1552" i="14"/>
  <c r="B892" i="20"/>
  <c r="S1551" i="14"/>
  <c r="AA1551" i="14"/>
  <c r="B891" i="20"/>
  <c r="S1550" i="14"/>
  <c r="AA1550" i="14"/>
  <c r="B890" i="20"/>
  <c r="S1549" i="14"/>
  <c r="AA1549" i="14"/>
  <c r="B889" i="20"/>
  <c r="S1548" i="14"/>
  <c r="AA1548" i="14"/>
  <c r="B888" i="20"/>
  <c r="S1547" i="14"/>
  <c r="AA1547" i="14"/>
  <c r="B887" i="20"/>
  <c r="S1546" i="14"/>
  <c r="AA1546" i="14"/>
  <c r="B886" i="20"/>
  <c r="S1545" i="14"/>
  <c r="AA1545" i="14"/>
  <c r="B885" i="20"/>
  <c r="S1544" i="14"/>
  <c r="AA1544" i="14"/>
  <c r="B884" i="20"/>
  <c r="S1543" i="14"/>
  <c r="AA1543" i="14"/>
  <c r="B883" i="20"/>
  <c r="S1542" i="14"/>
  <c r="AA1542" i="14"/>
  <c r="B882" i="20"/>
  <c r="S1541" i="14"/>
  <c r="AA1541" i="14"/>
  <c r="B881" i="20"/>
  <c r="S1540" i="14"/>
  <c r="AA1540" i="14"/>
  <c r="B880" i="20"/>
  <c r="S1539" i="14"/>
  <c r="AA1539" i="14"/>
  <c r="B879" i="20"/>
  <c r="S1538" i="14"/>
  <c r="AA1538" i="14"/>
  <c r="B878" i="20"/>
  <c r="S1537" i="14"/>
  <c r="AA1537" i="14"/>
  <c r="B877" i="20"/>
  <c r="S1536" i="14"/>
  <c r="AA1536" i="14"/>
  <c r="B876" i="20"/>
  <c r="S1535" i="14"/>
  <c r="AA1535" i="14"/>
  <c r="B875" i="20"/>
  <c r="S1534" i="14"/>
  <c r="AA1534" i="14"/>
  <c r="B874" i="20"/>
  <c r="S1533" i="14"/>
  <c r="AA1533" i="14"/>
  <c r="B873" i="20"/>
  <c r="S1532" i="14"/>
  <c r="AA1532" i="14"/>
  <c r="B872" i="20"/>
  <c r="S1531" i="14"/>
  <c r="AA1531" i="14"/>
  <c r="B871" i="20"/>
  <c r="S1530" i="14"/>
  <c r="AA1530" i="14"/>
  <c r="B870" i="20"/>
  <c r="S1529" i="14"/>
  <c r="AA1529" i="14"/>
  <c r="B869" i="20"/>
  <c r="S1528" i="14"/>
  <c r="AA1528" i="14"/>
  <c r="B868" i="20"/>
  <c r="S1527" i="14"/>
  <c r="AA1527" i="14"/>
  <c r="B867" i="20"/>
  <c r="S1526" i="14"/>
  <c r="AA1526" i="14"/>
  <c r="B866" i="20"/>
  <c r="S1525" i="14"/>
  <c r="AA1525" i="14"/>
  <c r="B865" i="20"/>
  <c r="S1524" i="14"/>
  <c r="AA1524" i="14"/>
  <c r="B864" i="20"/>
  <c r="S1523" i="14"/>
  <c r="AA1523" i="14"/>
  <c r="B863" i="20"/>
  <c r="S1522" i="14"/>
  <c r="AA1522" i="14"/>
  <c r="B862" i="20"/>
  <c r="S1521" i="14"/>
  <c r="AA1521" i="14"/>
  <c r="B861" i="20"/>
  <c r="S1520" i="14"/>
  <c r="AA1520" i="14"/>
  <c r="B860" i="20"/>
  <c r="S1519" i="14"/>
  <c r="AA1519" i="14"/>
  <c r="B859" i="20"/>
  <c r="S1518" i="14"/>
  <c r="AA1518" i="14"/>
  <c r="B858" i="20"/>
  <c r="S1517" i="14"/>
  <c r="AA1517" i="14"/>
  <c r="B857" i="20"/>
  <c r="S1516" i="14"/>
  <c r="AA1516" i="14"/>
  <c r="B856" i="20"/>
  <c r="S1515" i="14"/>
  <c r="AA1515" i="14"/>
  <c r="B855" i="20"/>
  <c r="S1514" i="14"/>
  <c r="AA1514" i="14"/>
  <c r="B854" i="20"/>
  <c r="S1513" i="14"/>
  <c r="AA1513" i="14"/>
  <c r="B853" i="20"/>
  <c r="S1512" i="14"/>
  <c r="AA1512" i="14"/>
  <c r="B852" i="20"/>
  <c r="S1511" i="14"/>
  <c r="AA1511" i="14"/>
  <c r="B851" i="20"/>
  <c r="S1510" i="14"/>
  <c r="AA1510" i="14"/>
  <c r="B850" i="20"/>
  <c r="S1509" i="14"/>
  <c r="AA1509" i="14"/>
  <c r="B849" i="20"/>
  <c r="S1508" i="14"/>
  <c r="AA1508" i="14"/>
  <c r="B848" i="20"/>
  <c r="S1507" i="14"/>
  <c r="AA1507" i="14"/>
  <c r="B847" i="20"/>
  <c r="S1506" i="14"/>
  <c r="AA1506" i="14"/>
  <c r="B846" i="20"/>
  <c r="S1505" i="14"/>
  <c r="AA1505" i="14"/>
  <c r="B845" i="20"/>
  <c r="S1504" i="14"/>
  <c r="AA1504" i="14"/>
  <c r="B844" i="20"/>
  <c r="S1503" i="14"/>
  <c r="AA1503" i="14"/>
  <c r="B843" i="20"/>
  <c r="S1502" i="14"/>
  <c r="AA1502" i="14"/>
  <c r="B842" i="20"/>
  <c r="S1501" i="14"/>
  <c r="AA1501" i="14"/>
  <c r="B841" i="20"/>
  <c r="S1500" i="14"/>
  <c r="AA1500" i="14"/>
  <c r="B840" i="20"/>
  <c r="S1499" i="14"/>
  <c r="AA1499" i="14"/>
  <c r="B839" i="20"/>
  <c r="S1498" i="14"/>
  <c r="AA1498" i="14"/>
  <c r="B838" i="20"/>
  <c r="S1497" i="14"/>
  <c r="AA1497" i="14"/>
  <c r="B837" i="20"/>
  <c r="S1496" i="14"/>
  <c r="AA1496" i="14"/>
  <c r="B836" i="20"/>
  <c r="S1495" i="14"/>
  <c r="AA1495" i="14"/>
  <c r="B835" i="20"/>
  <c r="S1494" i="14"/>
  <c r="AA1494" i="14"/>
  <c r="B834" i="20"/>
  <c r="S1493" i="14"/>
  <c r="AA1493" i="14"/>
  <c r="B833" i="20"/>
  <c r="S1492" i="14"/>
  <c r="AA1492" i="14"/>
  <c r="B832" i="20"/>
  <c r="S1491" i="14"/>
  <c r="AA1491" i="14"/>
  <c r="B831" i="20"/>
  <c r="S1490" i="14"/>
  <c r="AA1490" i="14"/>
  <c r="B830" i="20"/>
  <c r="S1489" i="14"/>
  <c r="AA1489" i="14"/>
  <c r="B829" i="20"/>
  <c r="S1488" i="14"/>
  <c r="AA1488" i="14"/>
  <c r="B828" i="20"/>
  <c r="S1487" i="14"/>
  <c r="AA1487" i="14"/>
  <c r="B827" i="20"/>
  <c r="S1486" i="14"/>
  <c r="AA1486" i="14"/>
  <c r="B826" i="20"/>
  <c r="S1485" i="14"/>
  <c r="AA1485" i="14"/>
  <c r="B825" i="20"/>
  <c r="S1484" i="14"/>
  <c r="AA1484" i="14"/>
  <c r="B824" i="20"/>
  <c r="S1483" i="14"/>
  <c r="AA1483" i="14"/>
  <c r="B823" i="20"/>
  <c r="S1482" i="14"/>
  <c r="AA1482" i="14"/>
  <c r="B822" i="20"/>
  <c r="S1481" i="14"/>
  <c r="AA1481" i="14"/>
  <c r="B821" i="20"/>
  <c r="S1480" i="14"/>
  <c r="AA1480" i="14"/>
  <c r="B820" i="20"/>
  <c r="S1479" i="14"/>
  <c r="AA1479" i="14"/>
  <c r="B819" i="20"/>
  <c r="S1478" i="14"/>
  <c r="AA1478" i="14"/>
  <c r="B818" i="20"/>
  <c r="S1477" i="14"/>
  <c r="AA1477" i="14"/>
  <c r="B817" i="20"/>
  <c r="S1476" i="14"/>
  <c r="AA1476" i="14"/>
  <c r="B816" i="20"/>
  <c r="S1475" i="14"/>
  <c r="AA1475" i="14"/>
  <c r="B815" i="20"/>
  <c r="S1474" i="14"/>
  <c r="AA1474" i="14"/>
  <c r="B814" i="20"/>
  <c r="S1473" i="14"/>
  <c r="AA1473" i="14"/>
  <c r="B813" i="20"/>
  <c r="S1472" i="14"/>
  <c r="AA1472" i="14"/>
  <c r="B812" i="20"/>
  <c r="S1471" i="14"/>
  <c r="AA1471" i="14"/>
  <c r="B811" i="20"/>
  <c r="S1470" i="14"/>
  <c r="AA1470" i="14"/>
  <c r="B810" i="20"/>
  <c r="S1469" i="14"/>
  <c r="AA1469" i="14"/>
  <c r="B809" i="20"/>
  <c r="S1468" i="14"/>
  <c r="AA1468" i="14"/>
  <c r="B808" i="20"/>
  <c r="S1467" i="14"/>
  <c r="AA1467" i="14"/>
  <c r="B807" i="20"/>
  <c r="S1466" i="14"/>
  <c r="AA1466" i="14"/>
  <c r="B806" i="20"/>
  <c r="S1465" i="14"/>
  <c r="AA1465" i="14"/>
  <c r="B805" i="20"/>
  <c r="S1464" i="14"/>
  <c r="AA1464" i="14"/>
  <c r="B804" i="20"/>
  <c r="S1463" i="14"/>
  <c r="AA1463" i="14"/>
  <c r="B803" i="20"/>
  <c r="S1462" i="14"/>
  <c r="AA1462" i="14"/>
  <c r="B802" i="20"/>
  <c r="S1461" i="14"/>
  <c r="AA1461" i="14"/>
  <c r="B801" i="20"/>
  <c r="S1460" i="14"/>
  <c r="AA1460" i="14"/>
  <c r="B800" i="20"/>
  <c r="S1459" i="14"/>
  <c r="AA1459" i="14"/>
  <c r="B799" i="20"/>
  <c r="S1458" i="14"/>
  <c r="AA1458" i="14"/>
  <c r="B798" i="20"/>
  <c r="S1457" i="14"/>
  <c r="AA1457" i="14"/>
  <c r="B797" i="20"/>
  <c r="S1456" i="14"/>
  <c r="AA1456" i="14"/>
  <c r="B796" i="20"/>
  <c r="S1455" i="14"/>
  <c r="AA1455" i="14"/>
  <c r="B795" i="20"/>
  <c r="S1454" i="14"/>
  <c r="AA1454" i="14"/>
  <c r="B794" i="20"/>
  <c r="S1453" i="14"/>
  <c r="AA1453" i="14"/>
  <c r="B793" i="20"/>
  <c r="S1452" i="14"/>
  <c r="AA1452" i="14"/>
  <c r="B792" i="20"/>
  <c r="S1451" i="14"/>
  <c r="AA1451" i="14"/>
  <c r="B791" i="20"/>
  <c r="S1450" i="14"/>
  <c r="AA1450" i="14"/>
  <c r="B790" i="20"/>
  <c r="S1449" i="14"/>
  <c r="AA1449" i="14"/>
  <c r="B789" i="20"/>
  <c r="S1448" i="14"/>
  <c r="AA1448" i="14"/>
  <c r="B788" i="20"/>
  <c r="S1447" i="14"/>
  <c r="AA1447" i="14"/>
  <c r="B787" i="20"/>
  <c r="S1446" i="14"/>
  <c r="AA1446" i="14"/>
  <c r="B786" i="20"/>
  <c r="S1445" i="14"/>
  <c r="AA1445" i="14"/>
  <c r="B785" i="20"/>
  <c r="S1444" i="14"/>
  <c r="AA1444" i="14"/>
  <c r="B784" i="20"/>
  <c r="S1443" i="14"/>
  <c r="AA1443" i="14"/>
  <c r="B783" i="20"/>
  <c r="S1442" i="14"/>
  <c r="AA1442" i="14"/>
  <c r="B782" i="20"/>
  <c r="S1441" i="14"/>
  <c r="AA1441" i="14"/>
  <c r="B781" i="20"/>
  <c r="S1440" i="14"/>
  <c r="AA1440" i="14"/>
  <c r="B780" i="20"/>
  <c r="S1439" i="14"/>
  <c r="AA1439" i="14"/>
  <c r="B779" i="20"/>
  <c r="S1438" i="14"/>
  <c r="AA1438" i="14"/>
  <c r="B778" i="20"/>
  <c r="S1437" i="14"/>
  <c r="AA1437" i="14"/>
  <c r="B777" i="20"/>
  <c r="S1436" i="14"/>
  <c r="AA1436" i="14"/>
  <c r="B776" i="20"/>
  <c r="S1435" i="14"/>
  <c r="AA1435" i="14"/>
  <c r="B775" i="20"/>
  <c r="S1434" i="14"/>
  <c r="AA1434" i="14"/>
  <c r="B774" i="20"/>
  <c r="S1433" i="14"/>
  <c r="AA1433" i="14"/>
  <c r="B773" i="20"/>
  <c r="S1432" i="14"/>
  <c r="AA1432" i="14"/>
  <c r="B772" i="20"/>
  <c r="S1431" i="14"/>
  <c r="AA1431" i="14"/>
  <c r="B771" i="20"/>
  <c r="S1430" i="14"/>
  <c r="AA1430" i="14"/>
  <c r="B770" i="20"/>
  <c r="S1429" i="14"/>
  <c r="AA1429" i="14"/>
  <c r="B769" i="20"/>
  <c r="S1428" i="14"/>
  <c r="AA1428" i="14"/>
  <c r="B768" i="20"/>
  <c r="S1427" i="14"/>
  <c r="AA1427" i="14"/>
  <c r="B767" i="20"/>
  <c r="S1426" i="14"/>
  <c r="AA1426" i="14"/>
  <c r="B766" i="20"/>
  <c r="S1425" i="14"/>
  <c r="AA1425" i="14"/>
  <c r="B765" i="20"/>
  <c r="S1424" i="14"/>
  <c r="AA1424" i="14"/>
  <c r="B764" i="20"/>
  <c r="S1423" i="14"/>
  <c r="AA1423" i="14"/>
  <c r="B763" i="20"/>
  <c r="S1422" i="14"/>
  <c r="AA1422" i="14"/>
  <c r="B762" i="20"/>
  <c r="S1421" i="14"/>
  <c r="AA1421" i="14"/>
  <c r="B761" i="20"/>
  <c r="S1420" i="14"/>
  <c r="AA1420" i="14"/>
  <c r="B760" i="20"/>
  <c r="S1419" i="14"/>
  <c r="AA1419" i="14"/>
  <c r="B759" i="20"/>
  <c r="S1418" i="14"/>
  <c r="AA1418" i="14"/>
  <c r="B758" i="20"/>
  <c r="S1417" i="14"/>
  <c r="AA1417" i="14"/>
  <c r="B757" i="20"/>
  <c r="S1416" i="14"/>
  <c r="AA1416" i="14"/>
  <c r="B756" i="20"/>
  <c r="S1415" i="14"/>
  <c r="AA1415" i="14"/>
  <c r="B755" i="20"/>
  <c r="S1414" i="14"/>
  <c r="AA1414" i="14"/>
  <c r="B754" i="20"/>
  <c r="S1413" i="14"/>
  <c r="AA1413" i="14"/>
  <c r="B753" i="20"/>
  <c r="S1412" i="14"/>
  <c r="AA1412" i="14"/>
  <c r="B752" i="20"/>
  <c r="S1411" i="14"/>
  <c r="AA1411" i="14"/>
  <c r="B751" i="20"/>
  <c r="S1410" i="14"/>
  <c r="AA1410" i="14"/>
  <c r="B750" i="20"/>
  <c r="S1409" i="14"/>
  <c r="AA1409" i="14"/>
  <c r="B749" i="20"/>
  <c r="S1408" i="14"/>
  <c r="AA1408" i="14"/>
  <c r="B748" i="20"/>
  <c r="S1407" i="14"/>
  <c r="AA1407" i="14"/>
  <c r="B747" i="20"/>
  <c r="S1406" i="14"/>
  <c r="AA1406" i="14"/>
  <c r="B746" i="20"/>
  <c r="S1405" i="14"/>
  <c r="AA1405" i="14"/>
  <c r="B745" i="20"/>
  <c r="S1404" i="14"/>
  <c r="AA1404" i="14"/>
  <c r="B744" i="20"/>
  <c r="S1403" i="14"/>
  <c r="AA1403" i="14"/>
  <c r="B743" i="20"/>
  <c r="S1402" i="14"/>
  <c r="AA1402" i="14"/>
  <c r="B742" i="20"/>
  <c r="S1401" i="14"/>
  <c r="AA1401" i="14"/>
  <c r="B741" i="20"/>
  <c r="S1400" i="14"/>
  <c r="AA1400" i="14"/>
  <c r="B740" i="20"/>
  <c r="S1399" i="14"/>
  <c r="AA1399" i="14"/>
  <c r="B739" i="20"/>
  <c r="S1398" i="14"/>
  <c r="AA1398" i="14"/>
  <c r="B738" i="20"/>
  <c r="S1397" i="14"/>
  <c r="AA1397" i="14"/>
  <c r="B737" i="20"/>
  <c r="S1396" i="14"/>
  <c r="AA1396" i="14"/>
  <c r="B736" i="20"/>
  <c r="S1395" i="14"/>
  <c r="AA1395" i="14"/>
  <c r="B735" i="20"/>
  <c r="S1394" i="14"/>
  <c r="AA1394" i="14"/>
  <c r="B734" i="20"/>
  <c r="S1393" i="14"/>
  <c r="AA1393" i="14"/>
  <c r="B733" i="20"/>
  <c r="S1392" i="14"/>
  <c r="AA1392" i="14"/>
  <c r="B732" i="20"/>
  <c r="S1391" i="14"/>
  <c r="AA1391" i="14"/>
  <c r="B731" i="20"/>
  <c r="S1390" i="14"/>
  <c r="AA1390" i="14"/>
  <c r="B730" i="20"/>
  <c r="S1389" i="14"/>
  <c r="AA1389" i="14"/>
  <c r="B729" i="20"/>
  <c r="S1388" i="14"/>
  <c r="AA1388" i="14"/>
  <c r="B728" i="20"/>
  <c r="S1387" i="14"/>
  <c r="AA1387" i="14"/>
  <c r="B727" i="20"/>
  <c r="S1386" i="14"/>
  <c r="AA1386" i="14"/>
  <c r="B726" i="20"/>
  <c r="S1385" i="14"/>
  <c r="AA1385" i="14"/>
  <c r="B725" i="20"/>
  <c r="S1384" i="14"/>
  <c r="AA1384" i="14"/>
  <c r="B724" i="20"/>
  <c r="S1383" i="14"/>
  <c r="AA1383" i="14"/>
  <c r="B723" i="20"/>
  <c r="S1382" i="14"/>
  <c r="AA1382" i="14"/>
  <c r="B722" i="20"/>
  <c r="S1381" i="14"/>
  <c r="AA1381" i="14"/>
  <c r="B721" i="20"/>
  <c r="S1380" i="14"/>
  <c r="AA1380" i="14"/>
  <c r="B720" i="20"/>
  <c r="S1379" i="14"/>
  <c r="AA1379" i="14"/>
  <c r="B719" i="20"/>
  <c r="S1378" i="14"/>
  <c r="AA1378" i="14"/>
  <c r="B718" i="20"/>
  <c r="S1377" i="14"/>
  <c r="AA1377" i="14"/>
  <c r="B717" i="20"/>
  <c r="S1376" i="14"/>
  <c r="AA1376" i="14"/>
  <c r="B716" i="20"/>
  <c r="S1375" i="14"/>
  <c r="AA1375" i="14"/>
  <c r="B715" i="20"/>
  <c r="S1374" i="14"/>
  <c r="AA1374" i="14"/>
  <c r="B714" i="20"/>
  <c r="S1373" i="14"/>
  <c r="AA1373" i="14"/>
  <c r="B713" i="20"/>
  <c r="S1372" i="14"/>
  <c r="AA1372" i="14"/>
  <c r="B712" i="20"/>
  <c r="S1371" i="14"/>
  <c r="AA1371" i="14"/>
  <c r="B711" i="20"/>
  <c r="S1370" i="14"/>
  <c r="AA1370" i="14"/>
  <c r="B710" i="20"/>
  <c r="S1369" i="14"/>
  <c r="AA1369" i="14"/>
  <c r="B709" i="20"/>
  <c r="S1368" i="14"/>
  <c r="AA1368" i="14"/>
  <c r="B708" i="20"/>
  <c r="S1367" i="14"/>
  <c r="AA1367" i="14"/>
  <c r="B707" i="20"/>
  <c r="S1366" i="14"/>
  <c r="AA1366" i="14"/>
  <c r="B706" i="20"/>
  <c r="S1365" i="14"/>
  <c r="AA1365" i="14"/>
  <c r="B705" i="20"/>
  <c r="S1364" i="14"/>
  <c r="AA1364" i="14"/>
  <c r="B704" i="20"/>
  <c r="S1363" i="14"/>
  <c r="AA1363" i="14"/>
  <c r="B703" i="20"/>
  <c r="S1362" i="14"/>
  <c r="AA1362" i="14"/>
  <c r="B702" i="20"/>
  <c r="S1361" i="14"/>
  <c r="AA1361" i="14"/>
  <c r="B701" i="20"/>
  <c r="S1360" i="14"/>
  <c r="AA1360" i="14"/>
  <c r="B700" i="20"/>
  <c r="S1359" i="14"/>
  <c r="AA1359" i="14"/>
  <c r="B699" i="20"/>
  <c r="S1358" i="14"/>
  <c r="AA1358" i="14"/>
  <c r="B698" i="20"/>
  <c r="S1357" i="14"/>
  <c r="AA1357" i="14"/>
  <c r="B697" i="20"/>
  <c r="S1356" i="14"/>
  <c r="AA1356" i="14"/>
  <c r="B696" i="20"/>
  <c r="S1355" i="14"/>
  <c r="AA1355" i="14"/>
  <c r="B695" i="20"/>
  <c r="S1354" i="14"/>
  <c r="AA1354" i="14"/>
  <c r="B694" i="20"/>
  <c r="S1353" i="14"/>
  <c r="AA1353" i="14"/>
  <c r="B693" i="20"/>
  <c r="S1352" i="14"/>
  <c r="AA1352" i="14"/>
  <c r="B692" i="20"/>
  <c r="S1351" i="14"/>
  <c r="AA1351" i="14"/>
  <c r="B691" i="20"/>
  <c r="S1350" i="14"/>
  <c r="AA1350" i="14"/>
  <c r="B690" i="20"/>
  <c r="S1349" i="14"/>
  <c r="AA1349" i="14"/>
  <c r="B689" i="20"/>
  <c r="S1348" i="14"/>
  <c r="AA1348" i="14"/>
  <c r="B688" i="20"/>
  <c r="S1347" i="14"/>
  <c r="AA1347" i="14"/>
  <c r="B687" i="20"/>
  <c r="S1346" i="14"/>
  <c r="AA1346" i="14"/>
  <c r="B686" i="20"/>
  <c r="S1345" i="14"/>
  <c r="AA1345" i="14"/>
  <c r="B685" i="20"/>
  <c r="S1344" i="14"/>
  <c r="AA1344" i="14"/>
  <c r="B684" i="20"/>
  <c r="S1343" i="14"/>
  <c r="AA1343" i="14"/>
  <c r="B683" i="20"/>
  <c r="S1342" i="14"/>
  <c r="AA1342" i="14"/>
  <c r="B682" i="20"/>
  <c r="S1341" i="14"/>
  <c r="AA1341" i="14"/>
  <c r="B681" i="20"/>
  <c r="S1340" i="14"/>
  <c r="AA1340" i="14"/>
  <c r="B680" i="20"/>
  <c r="S1339" i="14"/>
  <c r="AA1339" i="14"/>
  <c r="B679" i="20"/>
  <c r="S1338" i="14"/>
  <c r="AA1338" i="14"/>
  <c r="B678" i="20"/>
  <c r="S1337" i="14"/>
  <c r="AA1337" i="14"/>
  <c r="B677" i="20"/>
  <c r="S1336" i="14"/>
  <c r="AA1336" i="14"/>
  <c r="B676" i="20"/>
  <c r="S1335" i="14"/>
  <c r="AA1335" i="14"/>
  <c r="B675" i="20"/>
  <c r="S1334" i="14"/>
  <c r="AA1334" i="14"/>
  <c r="B674" i="20"/>
  <c r="S1333" i="14"/>
  <c r="AA1333" i="14"/>
  <c r="B673" i="20"/>
  <c r="S1332" i="14"/>
  <c r="AA1332" i="14"/>
  <c r="B672" i="20"/>
  <c r="S1331" i="14"/>
  <c r="AA1331" i="14"/>
  <c r="B671" i="20"/>
  <c r="S1330" i="14"/>
  <c r="AA1330" i="14"/>
  <c r="B670" i="20"/>
  <c r="S1329" i="14"/>
  <c r="AA1329" i="14"/>
  <c r="B669" i="20"/>
  <c r="S1328" i="14"/>
  <c r="AA1328" i="14"/>
  <c r="B668" i="20"/>
  <c r="S1327" i="14"/>
  <c r="AA1327" i="14"/>
  <c r="B667" i="20"/>
  <c r="S1326" i="14"/>
  <c r="AA1326" i="14"/>
  <c r="B666" i="20"/>
  <c r="S1325" i="14"/>
  <c r="AA1325" i="14"/>
  <c r="B665" i="20"/>
  <c r="S1324" i="14"/>
  <c r="AA1324" i="14"/>
  <c r="B664" i="20"/>
  <c r="S1323" i="14"/>
  <c r="AA1323" i="14"/>
  <c r="B663" i="20"/>
  <c r="S1322" i="14"/>
  <c r="AA1322" i="14"/>
  <c r="B662" i="20"/>
  <c r="S1321" i="14"/>
  <c r="AA1321" i="14"/>
  <c r="B661" i="20"/>
  <c r="S1320" i="14"/>
  <c r="AA1320" i="14"/>
  <c r="B660" i="20"/>
  <c r="S1319" i="14"/>
  <c r="AA1319" i="14"/>
  <c r="B659" i="20"/>
  <c r="S1318" i="14"/>
  <c r="AA1318" i="14"/>
  <c r="B658" i="20"/>
  <c r="S1317" i="14"/>
  <c r="AA1317" i="14"/>
  <c r="B657" i="20"/>
  <c r="S1316" i="14"/>
  <c r="AA1316" i="14"/>
  <c r="B656" i="20"/>
  <c r="S1315" i="14"/>
  <c r="AA1315" i="14"/>
  <c r="B655" i="20"/>
  <c r="S1314" i="14"/>
  <c r="AA1314" i="14"/>
  <c r="B654" i="20"/>
  <c r="S1313" i="14"/>
  <c r="AA1313" i="14"/>
  <c r="B653" i="20"/>
  <c r="S1312" i="14"/>
  <c r="AA1312" i="14"/>
  <c r="B652" i="20"/>
  <c r="S1311" i="14"/>
  <c r="AA1311" i="14"/>
  <c r="B651" i="20"/>
  <c r="S1310" i="14"/>
  <c r="AA1310" i="14"/>
  <c r="B650" i="20"/>
  <c r="S1309" i="14"/>
  <c r="AA1309" i="14"/>
  <c r="B649" i="20"/>
  <c r="S1308" i="14"/>
  <c r="AA1308" i="14"/>
  <c r="B648" i="20"/>
  <c r="S1307" i="14"/>
  <c r="AA1307" i="14"/>
  <c r="B647" i="20"/>
  <c r="S1306" i="14"/>
  <c r="AA1306" i="14"/>
  <c r="B646" i="20"/>
  <c r="S1305" i="14"/>
  <c r="AA1305" i="14"/>
  <c r="B645" i="20"/>
  <c r="S1304" i="14"/>
  <c r="AA1304" i="14"/>
  <c r="B644" i="20"/>
  <c r="S1303" i="14"/>
  <c r="AA1303" i="14"/>
  <c r="B643" i="20"/>
  <c r="S1302" i="14"/>
  <c r="AA1302" i="14"/>
  <c r="B642" i="20"/>
  <c r="S1301" i="14"/>
  <c r="AA1301" i="14"/>
  <c r="B641" i="20"/>
  <c r="S1300" i="14"/>
  <c r="AA1300" i="14"/>
  <c r="B640" i="20"/>
  <c r="S1299" i="14"/>
  <c r="AA1299" i="14"/>
  <c r="B639" i="20"/>
  <c r="S1298" i="14"/>
  <c r="AA1298" i="14"/>
  <c r="B638" i="20"/>
  <c r="S1297" i="14"/>
  <c r="AA1297" i="14"/>
  <c r="B637" i="20"/>
  <c r="S1296" i="14"/>
  <c r="AA1296" i="14"/>
  <c r="B636" i="20"/>
  <c r="S1295" i="14"/>
  <c r="AA1295" i="14"/>
  <c r="B635" i="20"/>
  <c r="S1294" i="14"/>
  <c r="AA1294" i="14"/>
  <c r="B634" i="20"/>
  <c r="S1293" i="14"/>
  <c r="AA1293" i="14"/>
  <c r="B633" i="20"/>
  <c r="S1292" i="14"/>
  <c r="AA1292" i="14"/>
  <c r="B632" i="20"/>
  <c r="S1291" i="14"/>
  <c r="AA1291" i="14"/>
  <c r="B631" i="20"/>
  <c r="S1290" i="14"/>
  <c r="AA1290" i="14"/>
  <c r="B630" i="20"/>
  <c r="S1289" i="14"/>
  <c r="AA1289" i="14"/>
  <c r="B629" i="20"/>
  <c r="S1288" i="14"/>
  <c r="AA1288" i="14"/>
  <c r="B628" i="20"/>
  <c r="S1287" i="14"/>
  <c r="AA1287" i="14"/>
  <c r="B627" i="20"/>
  <c r="S1286" i="14"/>
  <c r="AA1286" i="14"/>
  <c r="B626" i="20"/>
  <c r="S1285" i="14"/>
  <c r="AA1285" i="14"/>
  <c r="B625" i="20"/>
  <c r="S1284" i="14"/>
  <c r="AA1284" i="14"/>
  <c r="B624" i="20"/>
  <c r="S1283" i="14"/>
  <c r="AA1283" i="14"/>
  <c r="B623" i="20"/>
  <c r="S1282" i="14"/>
  <c r="AA1282" i="14"/>
  <c r="B622" i="20"/>
  <c r="S1281" i="14"/>
  <c r="AA1281" i="14"/>
  <c r="B621" i="20"/>
  <c r="S1280" i="14"/>
  <c r="AA1280" i="14"/>
  <c r="B620" i="20"/>
  <c r="S1279" i="14"/>
  <c r="AA1279" i="14"/>
  <c r="B619" i="20"/>
  <c r="S1278" i="14"/>
  <c r="AA1278" i="14"/>
  <c r="B618" i="20"/>
  <c r="S1277" i="14"/>
  <c r="AA1277" i="14"/>
  <c r="B617" i="20"/>
  <c r="S1276" i="14"/>
  <c r="AA1276" i="14"/>
  <c r="B616" i="20"/>
  <c r="S1275" i="14"/>
  <c r="AA1275" i="14"/>
  <c r="B615" i="20"/>
  <c r="S1274" i="14"/>
  <c r="AA1274" i="14"/>
  <c r="B614" i="20"/>
  <c r="S1273" i="14"/>
  <c r="AA1273" i="14"/>
  <c r="B613" i="20"/>
  <c r="S1272" i="14"/>
  <c r="AA1272" i="14"/>
  <c r="B612" i="20"/>
  <c r="S1271" i="14"/>
  <c r="AA1271" i="14"/>
  <c r="B611" i="20"/>
  <c r="S1270" i="14"/>
  <c r="AA1270" i="14"/>
  <c r="B610" i="20"/>
  <c r="S1269" i="14"/>
  <c r="AA1269" i="14"/>
  <c r="B609" i="20"/>
  <c r="S1268" i="14"/>
  <c r="AA1268" i="14"/>
  <c r="B608" i="20"/>
  <c r="S1267" i="14"/>
  <c r="AA1267" i="14"/>
  <c r="B607" i="20"/>
  <c r="S1266" i="14"/>
  <c r="AA1266" i="14"/>
  <c r="B606" i="20"/>
  <c r="S1265" i="14"/>
  <c r="AA1265" i="14"/>
  <c r="B605" i="20"/>
  <c r="S1264" i="14"/>
  <c r="AA1264" i="14"/>
  <c r="B604" i="20"/>
  <c r="S1263" i="14"/>
  <c r="AA1263" i="14"/>
  <c r="B603" i="20"/>
  <c r="S1262" i="14"/>
  <c r="AA1262" i="14"/>
  <c r="B602" i="20"/>
  <c r="S1261" i="14"/>
  <c r="AA1261" i="14"/>
  <c r="B601" i="20"/>
  <c r="S1260" i="14"/>
  <c r="AA1260" i="14"/>
  <c r="B600" i="20"/>
  <c r="S1259" i="14"/>
  <c r="AA1259" i="14"/>
  <c r="B599" i="20"/>
  <c r="S1258" i="14"/>
  <c r="AA1258" i="14"/>
  <c r="B598" i="20"/>
  <c r="S1257" i="14"/>
  <c r="AA1257" i="14"/>
  <c r="B597" i="20"/>
  <c r="S1256" i="14"/>
  <c r="AA1256" i="14"/>
  <c r="B596" i="20"/>
  <c r="S1255" i="14"/>
  <c r="AA1255" i="14"/>
  <c r="B595" i="20"/>
  <c r="S1254" i="14"/>
  <c r="AA1254" i="14"/>
  <c r="B594" i="20"/>
  <c r="S1253" i="14"/>
  <c r="AA1253" i="14"/>
  <c r="B593" i="20"/>
  <c r="S1252" i="14"/>
  <c r="AA1252" i="14"/>
  <c r="B592" i="20"/>
  <c r="S1251" i="14"/>
  <c r="AA1251" i="14"/>
  <c r="B591" i="20"/>
  <c r="S1250" i="14"/>
  <c r="AA1250" i="14"/>
  <c r="B590" i="20"/>
  <c r="S1249" i="14"/>
  <c r="AA1249" i="14"/>
  <c r="B589" i="20"/>
  <c r="S1248" i="14"/>
  <c r="AA1248" i="14"/>
  <c r="B588" i="20"/>
  <c r="S1247" i="14"/>
  <c r="AA1247" i="14"/>
  <c r="B587" i="20"/>
  <c r="S1246" i="14"/>
  <c r="AA1246" i="14"/>
  <c r="B586" i="20"/>
  <c r="S1245" i="14"/>
  <c r="AA1245" i="14"/>
  <c r="B585" i="20"/>
  <c r="S1244" i="14"/>
  <c r="AA1244" i="14"/>
  <c r="B584" i="20"/>
  <c r="S1243" i="14"/>
  <c r="AA1243" i="14"/>
  <c r="B583" i="20"/>
  <c r="S1242" i="14"/>
  <c r="AA1242" i="14"/>
  <c r="B582" i="20"/>
  <c r="S1241" i="14"/>
  <c r="AA1241" i="14"/>
  <c r="B581" i="20"/>
  <c r="S1240" i="14"/>
  <c r="AA1240" i="14"/>
  <c r="B580" i="20"/>
  <c r="S1239" i="14"/>
  <c r="AA1239" i="14"/>
  <c r="B579" i="20"/>
  <c r="S1238" i="14"/>
  <c r="AA1238" i="14"/>
  <c r="B578" i="20"/>
  <c r="S1237" i="14"/>
  <c r="AA1237" i="14"/>
  <c r="B577" i="20"/>
  <c r="S1236" i="14"/>
  <c r="AA1236" i="14"/>
  <c r="B576" i="20"/>
  <c r="S1235" i="14"/>
  <c r="AA1235" i="14"/>
  <c r="B575" i="20"/>
  <c r="S1234" i="14"/>
  <c r="AA1234" i="14"/>
  <c r="B574" i="20"/>
  <c r="S1233" i="14"/>
  <c r="AA1233" i="14"/>
  <c r="B573" i="20"/>
  <c r="S1232" i="14"/>
  <c r="AA1232" i="14"/>
  <c r="B572" i="20"/>
  <c r="S1231" i="14"/>
  <c r="AA1231" i="14"/>
  <c r="B571" i="20"/>
  <c r="S1230" i="14"/>
  <c r="AA1230" i="14"/>
  <c r="B570" i="20"/>
  <c r="S1229" i="14"/>
  <c r="AA1229" i="14"/>
  <c r="B569" i="20"/>
  <c r="S1228" i="14"/>
  <c r="AA1228" i="14"/>
  <c r="B568" i="20"/>
  <c r="S1227" i="14"/>
  <c r="AA1227" i="14"/>
  <c r="B567" i="20"/>
  <c r="S1226" i="14"/>
  <c r="AA1226" i="14"/>
  <c r="B566" i="20"/>
  <c r="S1225" i="14"/>
  <c r="AA1225" i="14"/>
  <c r="B565" i="20"/>
  <c r="S1224" i="14"/>
  <c r="AA1224" i="14"/>
  <c r="B564" i="20"/>
  <c r="S1223" i="14"/>
  <c r="AA1223" i="14"/>
  <c r="B563" i="20"/>
  <c r="S1222" i="14"/>
  <c r="AA1222" i="14"/>
  <c r="B562" i="20"/>
  <c r="S1221" i="14"/>
  <c r="AA1221" i="14"/>
  <c r="B561" i="20"/>
  <c r="S1220" i="14"/>
  <c r="AA1220" i="14"/>
  <c r="B560" i="20"/>
  <c r="S1219" i="14"/>
  <c r="AA1219" i="14"/>
  <c r="B559" i="20"/>
  <c r="S1218" i="14"/>
  <c r="AA1218" i="14"/>
  <c r="B558" i="20"/>
  <c r="S1217" i="14"/>
  <c r="AA1217" i="14"/>
  <c r="B557" i="20"/>
  <c r="S1216" i="14"/>
  <c r="AA1216" i="14"/>
  <c r="B556" i="20"/>
  <c r="S1215" i="14"/>
  <c r="AA1215" i="14"/>
  <c r="B555" i="20"/>
  <c r="S1214" i="14"/>
  <c r="AA1214" i="14"/>
  <c r="B554" i="20"/>
  <c r="S1213" i="14"/>
  <c r="AA1213" i="14"/>
  <c r="B553" i="20"/>
  <c r="S1212" i="14"/>
  <c r="AA1212" i="14"/>
  <c r="B552" i="20"/>
  <c r="S1211" i="14"/>
  <c r="AA1211" i="14"/>
  <c r="B551" i="20"/>
  <c r="S1210" i="14"/>
  <c r="AA1210" i="14"/>
  <c r="B550" i="20"/>
  <c r="S1209" i="14"/>
  <c r="AA1209" i="14"/>
  <c r="B549" i="20"/>
  <c r="S1208" i="14"/>
  <c r="AA1208" i="14"/>
  <c r="B548" i="20"/>
  <c r="S1207" i="14"/>
  <c r="AA1207" i="14"/>
  <c r="B547" i="20"/>
  <c r="S1206" i="14"/>
  <c r="AA1206" i="14"/>
  <c r="B546" i="20"/>
  <c r="S1205" i="14"/>
  <c r="AA1205" i="14"/>
  <c r="B545" i="20"/>
  <c r="S1204" i="14"/>
  <c r="AA1204" i="14"/>
  <c r="B544" i="20"/>
  <c r="S1203" i="14"/>
  <c r="AA1203" i="14"/>
  <c r="B543" i="20"/>
  <c r="S1202" i="14"/>
  <c r="AA1202" i="14"/>
  <c r="B542" i="20"/>
  <c r="S1201" i="14"/>
  <c r="AA1201" i="14"/>
  <c r="B541" i="20"/>
  <c r="S1200" i="14"/>
  <c r="AA1200" i="14"/>
  <c r="B540" i="20"/>
  <c r="S1199" i="14"/>
  <c r="AA1199" i="14"/>
  <c r="B539" i="20"/>
  <c r="S1198" i="14"/>
  <c r="AA1198" i="14"/>
  <c r="B538" i="20"/>
  <c r="S1197" i="14"/>
  <c r="AA1197" i="14"/>
  <c r="B537" i="20"/>
  <c r="S1196" i="14"/>
  <c r="AA1196" i="14"/>
  <c r="B536" i="20"/>
  <c r="S1195" i="14"/>
  <c r="AA1195" i="14"/>
  <c r="B535" i="20"/>
  <c r="S1194" i="14"/>
  <c r="AA1194" i="14"/>
  <c r="B534" i="20"/>
  <c r="S1193" i="14"/>
  <c r="AA1193" i="14"/>
  <c r="B533" i="20"/>
  <c r="S1192" i="14"/>
  <c r="AA1192" i="14"/>
  <c r="B532" i="20"/>
  <c r="S1191" i="14"/>
  <c r="AA1191" i="14"/>
  <c r="B531" i="20"/>
  <c r="S1190" i="14"/>
  <c r="AA1190" i="14"/>
  <c r="B530" i="20"/>
  <c r="S1189" i="14"/>
  <c r="AA1189" i="14"/>
  <c r="B529" i="20"/>
  <c r="S1188" i="14"/>
  <c r="AA1188" i="14"/>
  <c r="B528" i="20"/>
  <c r="S1187" i="14"/>
  <c r="AA1187" i="14"/>
  <c r="B527" i="20"/>
  <c r="S1186" i="14"/>
  <c r="AA1186" i="14"/>
  <c r="B526" i="20"/>
  <c r="S1185" i="14"/>
  <c r="AA1185" i="14"/>
  <c r="B525" i="20"/>
  <c r="S1184" i="14"/>
  <c r="AA1184" i="14"/>
  <c r="B524" i="20"/>
  <c r="S1183" i="14"/>
  <c r="AA1183" i="14"/>
  <c r="B523" i="20"/>
  <c r="S1182" i="14"/>
  <c r="AA1182" i="14"/>
  <c r="B522" i="20"/>
  <c r="S1181" i="14"/>
  <c r="AA1181" i="14"/>
  <c r="B521" i="20"/>
  <c r="S1180" i="14"/>
  <c r="AA1180" i="14"/>
  <c r="B520" i="20"/>
  <c r="S1179" i="14"/>
  <c r="AA1179" i="14"/>
  <c r="B519" i="20"/>
  <c r="S1178" i="14"/>
  <c r="AA1178" i="14"/>
  <c r="B518" i="20"/>
  <c r="S1177" i="14"/>
  <c r="AA1177" i="14"/>
  <c r="B517" i="20"/>
  <c r="S1176" i="14"/>
  <c r="AA1176" i="14"/>
  <c r="B516" i="20"/>
  <c r="S1175" i="14"/>
  <c r="AA1175" i="14"/>
  <c r="B515" i="20"/>
  <c r="S1174" i="14"/>
  <c r="AA1174" i="14"/>
  <c r="B514" i="20"/>
  <c r="S1173" i="14"/>
  <c r="AA1173" i="14"/>
  <c r="B513" i="20"/>
  <c r="S1172" i="14"/>
  <c r="AA1172" i="14"/>
  <c r="B512" i="20"/>
  <c r="S1171" i="14"/>
  <c r="AA1171" i="14"/>
  <c r="B511" i="20"/>
  <c r="S1170" i="14"/>
  <c r="AA1170" i="14"/>
  <c r="B510" i="20"/>
  <c r="S1169" i="14"/>
  <c r="AA1169" i="14"/>
  <c r="B509" i="20"/>
  <c r="S1168" i="14"/>
  <c r="AA1168" i="14"/>
  <c r="B508" i="20"/>
  <c r="S1167" i="14"/>
  <c r="AA1167" i="14"/>
  <c r="B507" i="20"/>
  <c r="S1166" i="14"/>
  <c r="AA1166" i="14"/>
  <c r="B506" i="20"/>
  <c r="S1165" i="14"/>
  <c r="AA1165" i="14"/>
  <c r="B505" i="20"/>
  <c r="S1164" i="14"/>
  <c r="AA1164" i="14"/>
  <c r="B504" i="20"/>
  <c r="S1163" i="14"/>
  <c r="AA1163" i="14"/>
  <c r="B503" i="20"/>
  <c r="S1162" i="14"/>
  <c r="AA1162" i="14"/>
  <c r="B502" i="20"/>
  <c r="S1161" i="14"/>
  <c r="AA1161" i="14"/>
  <c r="B501" i="20"/>
  <c r="S1160" i="14"/>
  <c r="AA1160" i="14"/>
  <c r="B500" i="20"/>
  <c r="S1159" i="14"/>
  <c r="AA1159" i="14"/>
  <c r="B499" i="20"/>
  <c r="S1158" i="14"/>
  <c r="AA1158" i="14"/>
  <c r="B498" i="20"/>
  <c r="S1157" i="14"/>
  <c r="AA1157" i="14"/>
  <c r="B497" i="20"/>
  <c r="S1156" i="14"/>
  <c r="AA1156" i="14"/>
  <c r="B496" i="20"/>
  <c r="S1155" i="14"/>
  <c r="AA1155" i="14"/>
  <c r="B495" i="20"/>
  <c r="S1154" i="14"/>
  <c r="AA1154" i="14"/>
  <c r="B494" i="20"/>
  <c r="S1153" i="14"/>
  <c r="AA1153" i="14"/>
  <c r="B493" i="20"/>
  <c r="S1152" i="14"/>
  <c r="AA1152" i="14"/>
  <c r="B492" i="20"/>
  <c r="S1151" i="14"/>
  <c r="AA1151" i="14"/>
  <c r="B491" i="20"/>
  <c r="S1150" i="14"/>
  <c r="AA1150" i="14"/>
  <c r="B490" i="20"/>
  <c r="S1149" i="14"/>
  <c r="AA1149" i="14"/>
  <c r="B489" i="20"/>
  <c r="S1148" i="14"/>
  <c r="AA1148" i="14"/>
  <c r="B488" i="20"/>
  <c r="S1147" i="14"/>
  <c r="AA1147" i="14"/>
  <c r="B487" i="20"/>
  <c r="S1146" i="14"/>
  <c r="AA1146" i="14"/>
  <c r="B486" i="20"/>
  <c r="S1145" i="14"/>
  <c r="AA1145" i="14"/>
  <c r="B485" i="20"/>
  <c r="S1144" i="14"/>
  <c r="AA1144" i="14"/>
  <c r="B484" i="20"/>
  <c r="S1143" i="14"/>
  <c r="AA1143" i="14"/>
  <c r="B483" i="20"/>
  <c r="S1142" i="14"/>
  <c r="AA1142" i="14"/>
  <c r="B482" i="20"/>
  <c r="S1141" i="14"/>
  <c r="AA1141" i="14"/>
  <c r="B481" i="20"/>
  <c r="S1140" i="14"/>
  <c r="AA1140" i="14"/>
  <c r="B480" i="20"/>
  <c r="S1139" i="14"/>
  <c r="AA1139" i="14"/>
  <c r="B479" i="20"/>
  <c r="S1138" i="14"/>
  <c r="AA1138" i="14"/>
  <c r="B478" i="20"/>
  <c r="S1137" i="14"/>
  <c r="AA1137" i="14"/>
  <c r="B477" i="20"/>
  <c r="S1136" i="14"/>
  <c r="AA1136" i="14"/>
  <c r="B476" i="20"/>
  <c r="S1135" i="14"/>
  <c r="AA1135" i="14"/>
  <c r="B475" i="20"/>
  <c r="S1134" i="14"/>
  <c r="AA1134" i="14"/>
  <c r="B474" i="20"/>
  <c r="S1133" i="14"/>
  <c r="AA1133" i="14"/>
  <c r="B473" i="20"/>
  <c r="S1132" i="14"/>
  <c r="AA1132" i="14"/>
  <c r="B472" i="20"/>
  <c r="S1131" i="14"/>
  <c r="AA1131" i="14"/>
  <c r="B471" i="20"/>
  <c r="S1130" i="14"/>
  <c r="AA1130" i="14"/>
  <c r="B470" i="20"/>
  <c r="S1129" i="14"/>
  <c r="AA1129" i="14"/>
  <c r="B469" i="20"/>
  <c r="S1128" i="14"/>
  <c r="AA1128" i="14"/>
  <c r="B468" i="20"/>
  <c r="S1127" i="14"/>
  <c r="AA1127" i="14"/>
  <c r="B467" i="20"/>
  <c r="S1126" i="14"/>
  <c r="AA1126" i="14"/>
  <c r="B466" i="20"/>
  <c r="S1125" i="14"/>
  <c r="AA1125" i="14"/>
  <c r="B465" i="20"/>
  <c r="S1124" i="14"/>
  <c r="AA1124" i="14"/>
  <c r="B464" i="20"/>
  <c r="S1123" i="14"/>
  <c r="AA1123" i="14"/>
  <c r="B463" i="20"/>
  <c r="S1122" i="14"/>
  <c r="AA1122" i="14"/>
  <c r="B462" i="20"/>
  <c r="S1121" i="14"/>
  <c r="AA1121" i="14"/>
  <c r="B461" i="20"/>
  <c r="S1120" i="14"/>
  <c r="AA1120" i="14"/>
  <c r="B460" i="20"/>
  <c r="S1119" i="14"/>
  <c r="AA1119" i="14"/>
  <c r="B459" i="20"/>
  <c r="S1118" i="14"/>
  <c r="AA1118" i="14"/>
  <c r="B458" i="20"/>
  <c r="S1117" i="14"/>
  <c r="AA1117" i="14"/>
  <c r="B457" i="20"/>
  <c r="S1116" i="14"/>
  <c r="AA1116" i="14"/>
  <c r="B456" i="20"/>
  <c r="S1115" i="14"/>
  <c r="AA1115" i="14"/>
  <c r="B455" i="20"/>
  <c r="S1114" i="14"/>
  <c r="AA1114" i="14"/>
  <c r="B454" i="20"/>
  <c r="S1113" i="14"/>
  <c r="AA1113" i="14"/>
  <c r="B453" i="20"/>
  <c r="S1112" i="14"/>
  <c r="AA1112" i="14"/>
  <c r="B452" i="20"/>
  <c r="S1111" i="14"/>
  <c r="AA1111" i="14"/>
  <c r="B451" i="20"/>
  <c r="S1110" i="14"/>
  <c r="AA1110" i="14"/>
  <c r="B450" i="20"/>
  <c r="S1109" i="14"/>
  <c r="AA1109" i="14"/>
  <c r="B449" i="20"/>
  <c r="S1108" i="14"/>
  <c r="AA1108" i="14"/>
  <c r="B448" i="20"/>
  <c r="S1107" i="14"/>
  <c r="AA1107" i="14"/>
  <c r="B447" i="20"/>
  <c r="S1106" i="14"/>
  <c r="AA1106" i="14"/>
  <c r="B446" i="20"/>
  <c r="S1105" i="14"/>
  <c r="AA1105" i="14"/>
  <c r="B445" i="20"/>
  <c r="S1104" i="14"/>
  <c r="AA1104" i="14"/>
  <c r="B444" i="20"/>
  <c r="S1103" i="14"/>
  <c r="AA1103" i="14"/>
  <c r="B443" i="20"/>
  <c r="S1102" i="14"/>
  <c r="AA1102" i="14"/>
  <c r="B442" i="20"/>
  <c r="S1101" i="14"/>
  <c r="AA1101" i="14"/>
  <c r="B441" i="20"/>
  <c r="S1100" i="14"/>
  <c r="AA1100" i="14"/>
  <c r="B440" i="20"/>
  <c r="S1099" i="14"/>
  <c r="AA1099" i="14"/>
  <c r="B439" i="20"/>
  <c r="S1098" i="14"/>
  <c r="AA1098" i="14"/>
  <c r="B438" i="20"/>
  <c r="S1097" i="14"/>
  <c r="AA1097" i="14"/>
  <c r="B437" i="20"/>
  <c r="S1096" i="14"/>
  <c r="AA1096" i="14"/>
  <c r="B436" i="20"/>
  <c r="S1095" i="14"/>
  <c r="AA1095" i="14"/>
  <c r="B435" i="20"/>
  <c r="S1094" i="14"/>
  <c r="AA1094" i="14"/>
  <c r="B434" i="20"/>
  <c r="S1093" i="14"/>
  <c r="AA1093" i="14"/>
  <c r="B433" i="20"/>
  <c r="S1092" i="14"/>
  <c r="AA1092" i="14"/>
  <c r="B432" i="20"/>
  <c r="S1091" i="14"/>
  <c r="AA1091" i="14"/>
  <c r="B431" i="20"/>
  <c r="S1090" i="14"/>
  <c r="AA1090" i="14"/>
  <c r="B430" i="20"/>
  <c r="S1089" i="14"/>
  <c r="AA1089" i="14"/>
  <c r="B429" i="20"/>
  <c r="S1088" i="14"/>
  <c r="AA1088" i="14"/>
  <c r="B428" i="20"/>
  <c r="S1087" i="14"/>
  <c r="AA1087" i="14"/>
  <c r="B427" i="20"/>
  <c r="S1086" i="14"/>
  <c r="AA1086" i="14"/>
  <c r="B426" i="20"/>
  <c r="S1085" i="14"/>
  <c r="AA1085" i="14"/>
  <c r="B425" i="20"/>
  <c r="S1084" i="14"/>
  <c r="AA1084" i="14"/>
  <c r="B424" i="20"/>
  <c r="S1083" i="14"/>
  <c r="AA1083" i="14"/>
  <c r="B423" i="20"/>
  <c r="S1082" i="14"/>
  <c r="AA1082" i="14"/>
  <c r="B422" i="20"/>
  <c r="S1081" i="14"/>
  <c r="AA1081" i="14"/>
  <c r="B421" i="20"/>
  <c r="S1080" i="14"/>
  <c r="AA1080" i="14"/>
  <c r="B420" i="20"/>
  <c r="S1079" i="14"/>
  <c r="AA1079" i="14"/>
  <c r="B419" i="20"/>
  <c r="S1078" i="14"/>
  <c r="AA1078" i="14"/>
  <c r="B418" i="20"/>
  <c r="S1077" i="14"/>
  <c r="AA1077" i="14"/>
  <c r="B417" i="20"/>
  <c r="S1076" i="14"/>
  <c r="AA1076" i="14"/>
  <c r="B416" i="20"/>
  <c r="S1075" i="14"/>
  <c r="AA1075" i="14"/>
  <c r="B415" i="20"/>
  <c r="S1074" i="14"/>
  <c r="AA1074" i="14"/>
  <c r="B414" i="20"/>
  <c r="S1073" i="14"/>
  <c r="AA1073" i="14"/>
  <c r="B413" i="20"/>
  <c r="S1072" i="14"/>
  <c r="AA1072" i="14"/>
  <c r="B412" i="20"/>
  <c r="S1071" i="14"/>
  <c r="AA1071" i="14"/>
  <c r="B411" i="20"/>
  <c r="S1070" i="14"/>
  <c r="AA1070" i="14"/>
  <c r="B410" i="20"/>
  <c r="S1069" i="14"/>
  <c r="AA1069" i="14"/>
  <c r="B409" i="20"/>
  <c r="S1068" i="14"/>
  <c r="AA1068" i="14"/>
  <c r="B408" i="20"/>
  <c r="S1067" i="14"/>
  <c r="AA1067" i="14"/>
  <c r="B407" i="20"/>
  <c r="S1066" i="14"/>
  <c r="AA1066" i="14"/>
  <c r="B406" i="20"/>
  <c r="S1065" i="14"/>
  <c r="AA1065" i="14"/>
  <c r="B405" i="20"/>
  <c r="S1064" i="14"/>
  <c r="AA1064" i="14"/>
  <c r="B404" i="20"/>
  <c r="S1063" i="14"/>
  <c r="AA1063" i="14"/>
  <c r="B403" i="20"/>
  <c r="S1062" i="14"/>
  <c r="AA1062" i="14"/>
  <c r="B402" i="20"/>
  <c r="S1061" i="14"/>
  <c r="AA1061" i="14"/>
  <c r="B401" i="20"/>
  <c r="S1060" i="14"/>
  <c r="AA1060" i="14"/>
  <c r="B400" i="20"/>
  <c r="S1059" i="14"/>
  <c r="AA1059" i="14"/>
  <c r="B399" i="20"/>
  <c r="S1058" i="14"/>
  <c r="AA1058" i="14"/>
  <c r="B398" i="20"/>
  <c r="S1057" i="14"/>
  <c r="AA1057" i="14"/>
  <c r="B397" i="20"/>
  <c r="S1056" i="14"/>
  <c r="AA1056" i="14"/>
  <c r="B396" i="20"/>
  <c r="S1055" i="14"/>
  <c r="AA1055" i="14"/>
  <c r="B395" i="20"/>
  <c r="S1054" i="14"/>
  <c r="AA1054" i="14"/>
  <c r="B394" i="20"/>
  <c r="S1053" i="14"/>
  <c r="AA1053" i="14"/>
  <c r="B393" i="20"/>
  <c r="S1052" i="14"/>
  <c r="AA1052" i="14"/>
  <c r="B392" i="20"/>
  <c r="S1051" i="14"/>
  <c r="AA1051" i="14"/>
  <c r="B391" i="20"/>
  <c r="S1050" i="14"/>
  <c r="AA1050" i="14"/>
  <c r="B390" i="20"/>
  <c r="S1049" i="14"/>
  <c r="AA1049" i="14"/>
  <c r="B389" i="20"/>
  <c r="S1048" i="14"/>
  <c r="AA1048" i="14"/>
  <c r="B388" i="20"/>
  <c r="S1047" i="14"/>
  <c r="AA1047" i="14"/>
  <c r="B387" i="20"/>
  <c r="S1046" i="14"/>
  <c r="AA1046" i="14"/>
  <c r="B386" i="20"/>
  <c r="S1045" i="14"/>
  <c r="AA1045" i="14"/>
  <c r="B385" i="20"/>
  <c r="S1044" i="14"/>
  <c r="AA1044" i="14"/>
  <c r="B384" i="20"/>
  <c r="S1043" i="14"/>
  <c r="AA1043" i="14"/>
  <c r="B383" i="20"/>
  <c r="S1042" i="14"/>
  <c r="AA1042" i="14"/>
  <c r="B382" i="20"/>
  <c r="S1041" i="14"/>
  <c r="AA1041" i="14"/>
  <c r="B381" i="20"/>
  <c r="S1040" i="14"/>
  <c r="AA1040" i="14"/>
  <c r="B380" i="20"/>
  <c r="S1039" i="14"/>
  <c r="AA1039" i="14"/>
  <c r="B379" i="20"/>
  <c r="S1038" i="14"/>
  <c r="AA1038" i="14"/>
  <c r="B378" i="20"/>
  <c r="S1037" i="14"/>
  <c r="AA1037" i="14"/>
  <c r="B377" i="20"/>
  <c r="S1036" i="14"/>
  <c r="AA1036" i="14"/>
  <c r="B376" i="20"/>
  <c r="S1035" i="14"/>
  <c r="AA1035" i="14"/>
  <c r="B375" i="20"/>
  <c r="S1034" i="14"/>
  <c r="AA1034" i="14"/>
  <c r="B374" i="20"/>
  <c r="S1033" i="14"/>
  <c r="AA1033" i="14"/>
  <c r="B373" i="20"/>
  <c r="S1032" i="14"/>
  <c r="AA1032" i="14"/>
  <c r="B372" i="20"/>
  <c r="S1031" i="14"/>
  <c r="AA1031" i="14"/>
  <c r="B371" i="20"/>
  <c r="S1030" i="14"/>
  <c r="AA1030" i="14"/>
  <c r="B370" i="20"/>
  <c r="S1029" i="14"/>
  <c r="AA1029" i="14"/>
  <c r="B369" i="20"/>
  <c r="S1028" i="14"/>
  <c r="AA1028" i="14"/>
  <c r="B368" i="20"/>
  <c r="S1027" i="14"/>
  <c r="AA1027" i="14"/>
  <c r="B367" i="20"/>
  <c r="S1026" i="14"/>
  <c r="AA1026" i="14"/>
  <c r="B366" i="20"/>
  <c r="S1025" i="14"/>
  <c r="AA1025" i="14"/>
  <c r="B365" i="20"/>
  <c r="S1024" i="14"/>
  <c r="AA1024" i="14"/>
  <c r="B364" i="20"/>
  <c r="S1023" i="14"/>
  <c r="AA1023" i="14"/>
  <c r="B363" i="20"/>
  <c r="S1022" i="14"/>
  <c r="AA1022" i="14"/>
  <c r="B362" i="20"/>
  <c r="S1021" i="14"/>
  <c r="AA1021" i="14"/>
  <c r="B361" i="20"/>
  <c r="S1020" i="14"/>
  <c r="AA1020" i="14"/>
  <c r="B360" i="20"/>
  <c r="S1019" i="14"/>
  <c r="AA1019" i="14"/>
  <c r="B359" i="20"/>
  <c r="S1018" i="14"/>
  <c r="AA1018" i="14"/>
  <c r="B358" i="20"/>
  <c r="S1017" i="14"/>
  <c r="AA1017" i="14"/>
  <c r="B357" i="20"/>
  <c r="S1016" i="14"/>
  <c r="AA1016" i="14"/>
  <c r="B356" i="20"/>
  <c r="S1015" i="14"/>
  <c r="AA1015" i="14"/>
  <c r="B355" i="20"/>
  <c r="S1014" i="14"/>
  <c r="AA1014" i="14"/>
  <c r="B354" i="20"/>
  <c r="S1013" i="14"/>
  <c r="AA1013" i="14"/>
  <c r="B353" i="20"/>
  <c r="S1012" i="14"/>
  <c r="AA1012" i="14"/>
  <c r="B352" i="20"/>
  <c r="S1011" i="14"/>
  <c r="AA1011" i="14"/>
  <c r="B351" i="20"/>
  <c r="S1010" i="14"/>
  <c r="AA1010" i="14"/>
  <c r="B350" i="20"/>
  <c r="S1009" i="14"/>
  <c r="AA1009" i="14"/>
  <c r="B349" i="20"/>
  <c r="S1008" i="14"/>
  <c r="AA1008" i="14"/>
  <c r="B348" i="20"/>
  <c r="S1007" i="14"/>
  <c r="AA1007" i="14"/>
  <c r="B347" i="20"/>
  <c r="S1006" i="14"/>
  <c r="AA1006" i="14"/>
  <c r="B346" i="20"/>
  <c r="S1005" i="14"/>
  <c r="AA1005" i="14"/>
  <c r="B345" i="20"/>
  <c r="S1004" i="14"/>
  <c r="AA1004" i="14"/>
  <c r="B344" i="20"/>
  <c r="S1003" i="14"/>
  <c r="AA1003" i="14"/>
  <c r="B343" i="20"/>
  <c r="S1002" i="14"/>
  <c r="AA1002" i="14"/>
  <c r="B342" i="20"/>
  <c r="S1001" i="14"/>
  <c r="AA1001" i="14"/>
  <c r="B341" i="20"/>
  <c r="S1000" i="14"/>
  <c r="AA1000" i="14"/>
  <c r="B340" i="20"/>
  <c r="S999" i="14"/>
  <c r="AA999" i="14"/>
  <c r="B339" i="20"/>
  <c r="S998" i="14"/>
  <c r="AA998" i="14"/>
  <c r="B338" i="20"/>
  <c r="S997" i="14"/>
  <c r="AA997" i="14"/>
  <c r="B337" i="20"/>
  <c r="S996" i="14"/>
  <c r="AA996" i="14"/>
  <c r="B336" i="20"/>
  <c r="S995" i="14"/>
  <c r="AA995" i="14"/>
  <c r="B335" i="20"/>
  <c r="S994" i="14"/>
  <c r="AA994" i="14"/>
  <c r="B334" i="20"/>
  <c r="S993" i="14"/>
  <c r="AA993" i="14"/>
  <c r="B333" i="20"/>
  <c r="S992" i="14"/>
  <c r="AA992" i="14"/>
  <c r="B332" i="20"/>
  <c r="S991" i="14"/>
  <c r="AA991" i="14"/>
  <c r="B331" i="20"/>
  <c r="S990" i="14"/>
  <c r="AA990" i="14"/>
  <c r="B330" i="20"/>
  <c r="S989" i="14"/>
  <c r="AA989" i="14"/>
  <c r="B329" i="20"/>
  <c r="S988" i="14"/>
  <c r="AA988" i="14"/>
  <c r="B328" i="20"/>
  <c r="S987" i="14"/>
  <c r="AA987" i="14"/>
  <c r="B327" i="20"/>
  <c r="S986" i="14"/>
  <c r="AA986" i="14"/>
  <c r="B326" i="20"/>
  <c r="S985" i="14"/>
  <c r="AA985" i="14"/>
  <c r="B325" i="20"/>
  <c r="S984" i="14"/>
  <c r="AA984" i="14"/>
  <c r="B324" i="20"/>
  <c r="S983" i="14"/>
  <c r="AA983" i="14"/>
  <c r="B323" i="20"/>
  <c r="S982" i="14"/>
  <c r="AA982" i="14"/>
  <c r="B322" i="20"/>
  <c r="S981" i="14"/>
  <c r="AA981" i="14"/>
  <c r="B321" i="20"/>
  <c r="S980" i="14"/>
  <c r="AA980" i="14"/>
  <c r="B320" i="20"/>
  <c r="S979" i="14"/>
  <c r="AA979" i="14"/>
  <c r="B319" i="20"/>
  <c r="S978" i="14"/>
  <c r="AA978" i="14"/>
  <c r="B318" i="20"/>
  <c r="S977" i="14"/>
  <c r="AA977" i="14"/>
  <c r="B317" i="20"/>
  <c r="S976" i="14"/>
  <c r="AA976" i="14"/>
  <c r="B316" i="20"/>
  <c r="S975" i="14"/>
  <c r="AA975" i="14"/>
  <c r="B315" i="20"/>
  <c r="S974" i="14"/>
  <c r="AA974" i="14"/>
  <c r="B314" i="20"/>
  <c r="S973" i="14"/>
  <c r="AA973" i="14"/>
  <c r="B313" i="20"/>
  <c r="S972" i="14"/>
  <c r="AA972" i="14"/>
  <c r="B312" i="20"/>
  <c r="S971" i="14"/>
  <c r="AA971" i="14"/>
  <c r="B311" i="20"/>
  <c r="S970" i="14"/>
  <c r="AA970" i="14"/>
  <c r="B310" i="20"/>
  <c r="S969" i="14"/>
  <c r="AA969" i="14"/>
  <c r="B309" i="20"/>
  <c r="S968" i="14"/>
  <c r="AA968" i="14"/>
  <c r="B308" i="20"/>
  <c r="S967" i="14"/>
  <c r="AA967" i="14"/>
  <c r="B307" i="20"/>
  <c r="S966" i="14"/>
  <c r="AA966" i="14"/>
  <c r="B306" i="20"/>
  <c r="S965" i="14"/>
  <c r="AA965" i="14"/>
  <c r="B305" i="20"/>
  <c r="S964" i="14"/>
  <c r="AA964" i="14"/>
  <c r="B304" i="20"/>
  <c r="S963" i="14"/>
  <c r="AA963" i="14"/>
  <c r="B303" i="20"/>
  <c r="S962" i="14"/>
  <c r="AA962" i="14"/>
  <c r="B302" i="20"/>
  <c r="S961" i="14"/>
  <c r="AA961" i="14"/>
  <c r="B301" i="20"/>
  <c r="S960" i="14"/>
  <c r="AA960" i="14"/>
  <c r="B300" i="20"/>
  <c r="S959" i="14"/>
  <c r="AA959" i="14"/>
  <c r="B299" i="20"/>
  <c r="S958" i="14"/>
  <c r="AA958" i="14"/>
  <c r="B298" i="20"/>
  <c r="S957" i="14"/>
  <c r="AA957" i="14"/>
  <c r="B297" i="20"/>
  <c r="S956" i="14"/>
  <c r="AA956" i="14"/>
  <c r="B296" i="20"/>
  <c r="S955" i="14"/>
  <c r="AA955" i="14"/>
  <c r="B295" i="20"/>
  <c r="S954" i="14"/>
  <c r="AA954" i="14"/>
  <c r="B294" i="20"/>
  <c r="S953" i="14"/>
  <c r="AA953" i="14"/>
  <c r="B293" i="20"/>
  <c r="S952" i="14"/>
  <c r="AA952" i="14"/>
  <c r="B292" i="20"/>
  <c r="S951" i="14"/>
  <c r="AA951" i="14"/>
  <c r="B291" i="20"/>
  <c r="S950" i="14"/>
  <c r="AA950" i="14"/>
  <c r="B290" i="20"/>
  <c r="S949" i="14"/>
  <c r="AA949" i="14"/>
  <c r="B289" i="20"/>
  <c r="S948" i="14"/>
  <c r="AA948" i="14"/>
  <c r="B288" i="20"/>
  <c r="S947" i="14"/>
  <c r="AA947" i="14"/>
  <c r="B287" i="20"/>
  <c r="S946" i="14"/>
  <c r="AA946" i="14"/>
  <c r="B286" i="20"/>
  <c r="S945" i="14"/>
  <c r="AA945" i="14"/>
  <c r="B285" i="20"/>
  <c r="S944" i="14"/>
  <c r="AA944" i="14"/>
  <c r="B284" i="20"/>
  <c r="S943" i="14"/>
  <c r="AA943" i="14"/>
  <c r="B283" i="20"/>
  <c r="S942" i="14"/>
  <c r="AA942" i="14"/>
  <c r="B282" i="20"/>
  <c r="S941" i="14"/>
  <c r="AA941" i="14"/>
  <c r="B281" i="20"/>
  <c r="S940" i="14"/>
  <c r="AA940" i="14"/>
  <c r="B280" i="20"/>
  <c r="S939" i="14"/>
  <c r="AA939" i="14"/>
  <c r="B279" i="20"/>
  <c r="S938" i="14"/>
  <c r="AA938" i="14"/>
  <c r="B278" i="20"/>
  <c r="S937" i="14"/>
  <c r="AA937" i="14"/>
  <c r="B277" i="20"/>
  <c r="S936" i="14"/>
  <c r="AA936" i="14"/>
  <c r="B276" i="20"/>
  <c r="S935" i="14"/>
  <c r="AA935" i="14"/>
  <c r="B275" i="20"/>
  <c r="S934" i="14"/>
  <c r="AA934" i="14"/>
  <c r="B274" i="20"/>
  <c r="S933" i="14"/>
  <c r="AA933" i="14"/>
  <c r="B273" i="20"/>
  <c r="S932" i="14"/>
  <c r="AA932" i="14"/>
  <c r="B272" i="20"/>
  <c r="S931" i="14"/>
  <c r="AA931" i="14"/>
  <c r="B271" i="20"/>
  <c r="S930" i="14"/>
  <c r="AA930" i="14"/>
  <c r="B270" i="20"/>
  <c r="S929" i="14"/>
  <c r="AA929" i="14"/>
  <c r="B269" i="20"/>
  <c r="S928" i="14"/>
  <c r="AA928" i="14"/>
  <c r="B268" i="20"/>
  <c r="S927" i="14"/>
  <c r="AA927" i="14"/>
  <c r="B267" i="20"/>
  <c r="S926" i="14"/>
  <c r="AA926" i="14"/>
  <c r="B266" i="20"/>
  <c r="S925" i="14"/>
  <c r="AA925" i="14"/>
  <c r="B265" i="20"/>
  <c r="S924" i="14"/>
  <c r="AA924" i="14"/>
  <c r="B264" i="20"/>
  <c r="S923" i="14"/>
  <c r="AA923" i="14"/>
  <c r="B263" i="20"/>
  <c r="S922" i="14"/>
  <c r="AA922" i="14"/>
  <c r="B262" i="20"/>
  <c r="S921" i="14"/>
  <c r="AA921" i="14"/>
  <c r="B261" i="20"/>
  <c r="S920" i="14"/>
  <c r="AA920" i="14"/>
  <c r="B260" i="20"/>
  <c r="S919" i="14"/>
  <c r="AA919" i="14"/>
  <c r="B259" i="20"/>
  <c r="S918" i="14"/>
  <c r="AA918" i="14"/>
  <c r="B258" i="20"/>
  <c r="S917" i="14"/>
  <c r="AA917" i="14"/>
  <c r="B257" i="20"/>
  <c r="S916" i="14"/>
  <c r="AA916" i="14"/>
  <c r="B256" i="20"/>
  <c r="S915" i="14"/>
  <c r="AA915" i="14"/>
  <c r="B255" i="20"/>
  <c r="S914" i="14"/>
  <c r="AA914" i="14"/>
  <c r="B254" i="20"/>
  <c r="S913" i="14"/>
  <c r="AA913" i="14"/>
  <c r="B253" i="20"/>
  <c r="S912" i="14"/>
  <c r="AA912" i="14"/>
  <c r="B252" i="20"/>
  <c r="S911" i="14"/>
  <c r="AA911" i="14"/>
  <c r="B251" i="20"/>
  <c r="S910" i="14"/>
  <c r="AA910" i="14"/>
  <c r="B250" i="20"/>
  <c r="S909" i="14"/>
  <c r="AA909" i="14"/>
  <c r="B249" i="20"/>
  <c r="S908" i="14"/>
  <c r="AA908" i="14"/>
  <c r="B248" i="20"/>
  <c r="S907" i="14"/>
  <c r="AA907" i="14"/>
  <c r="B247" i="20"/>
  <c r="S906" i="14"/>
  <c r="AA906" i="14"/>
  <c r="B246" i="20"/>
  <c r="S905" i="14"/>
  <c r="AA905" i="14"/>
  <c r="B245" i="20"/>
  <c r="S904" i="14"/>
  <c r="AA904" i="14"/>
  <c r="B244" i="20"/>
  <c r="S903" i="14"/>
  <c r="AA903" i="14"/>
  <c r="B243" i="20"/>
  <c r="S902" i="14"/>
  <c r="AA902" i="14"/>
  <c r="B242" i="20"/>
  <c r="S901" i="14"/>
  <c r="AA901" i="14"/>
  <c r="B241" i="20"/>
  <c r="S900" i="14"/>
  <c r="AA900" i="14"/>
  <c r="B240" i="20"/>
  <c r="S899" i="14"/>
  <c r="AA899" i="14"/>
  <c r="B239" i="20"/>
  <c r="S898" i="14"/>
  <c r="AA898" i="14"/>
  <c r="B238" i="20"/>
  <c r="S897" i="14"/>
  <c r="AA897" i="14"/>
  <c r="B237" i="20"/>
  <c r="S896" i="14"/>
  <c r="AA896" i="14"/>
  <c r="B236" i="20"/>
  <c r="S895" i="14"/>
  <c r="AA895" i="14"/>
  <c r="B235" i="20"/>
  <c r="S894" i="14"/>
  <c r="AA894" i="14"/>
  <c r="B234" i="20"/>
  <c r="S893" i="14"/>
  <c r="AA893" i="14"/>
  <c r="B233" i="20"/>
  <c r="S892" i="14"/>
  <c r="AA892" i="14"/>
  <c r="B232" i="20"/>
  <c r="S891" i="14"/>
  <c r="AA891" i="14"/>
  <c r="B231" i="20"/>
  <c r="S890" i="14"/>
  <c r="AA890" i="14"/>
  <c r="B230" i="20"/>
  <c r="S889" i="14"/>
  <c r="AA889" i="14"/>
  <c r="B229" i="20"/>
  <c r="S888" i="14"/>
  <c r="AA888" i="14"/>
  <c r="B228" i="20"/>
  <c r="S887" i="14"/>
  <c r="AA887" i="14"/>
  <c r="B227" i="20"/>
  <c r="S886" i="14"/>
  <c r="AA886" i="14"/>
  <c r="B226" i="20"/>
  <c r="S885" i="14"/>
  <c r="AA885" i="14"/>
  <c r="B225" i="20"/>
  <c r="S884" i="14"/>
  <c r="AA884" i="14"/>
  <c r="B224" i="20"/>
  <c r="S883" i="14"/>
  <c r="AA883" i="14"/>
  <c r="B223" i="20"/>
  <c r="S882" i="14"/>
  <c r="AA882" i="14"/>
  <c r="B222" i="20"/>
  <c r="S881" i="14"/>
  <c r="AA881" i="14"/>
  <c r="B221" i="20"/>
  <c r="S880" i="14"/>
  <c r="AA880" i="14"/>
  <c r="B220" i="20"/>
  <c r="S879" i="14"/>
  <c r="AA879" i="14"/>
  <c r="B219" i="20"/>
  <c r="S878" i="14"/>
  <c r="AA878" i="14"/>
  <c r="B218" i="20"/>
  <c r="S877" i="14"/>
  <c r="AA877" i="14"/>
  <c r="B217" i="20"/>
  <c r="S876" i="14"/>
  <c r="AA876" i="14"/>
  <c r="B216" i="20"/>
  <c r="S875" i="14"/>
  <c r="AA875" i="14"/>
  <c r="B215" i="20"/>
  <c r="S874" i="14"/>
  <c r="AA874" i="14"/>
  <c r="B214" i="20"/>
  <c r="S873" i="14"/>
  <c r="AA873" i="14"/>
  <c r="B213" i="20"/>
  <c r="S872" i="14"/>
  <c r="AA872" i="14"/>
  <c r="B212" i="20"/>
  <c r="S871" i="14"/>
  <c r="AA871" i="14"/>
  <c r="B211" i="20"/>
  <c r="S870" i="14"/>
  <c r="AA870" i="14"/>
  <c r="B210" i="20"/>
  <c r="S869" i="14"/>
  <c r="AA869" i="14"/>
  <c r="B209" i="20"/>
  <c r="S868" i="14"/>
  <c r="AA868" i="14"/>
  <c r="B208" i="20"/>
  <c r="S867" i="14"/>
  <c r="AA867" i="14"/>
  <c r="B207" i="20"/>
  <c r="S866" i="14"/>
  <c r="AA866" i="14"/>
  <c r="B206" i="20"/>
  <c r="S865" i="14"/>
  <c r="AA865" i="14"/>
  <c r="B205" i="20"/>
  <c r="S864" i="14"/>
  <c r="AA864" i="14"/>
  <c r="B204" i="20"/>
  <c r="S863" i="14"/>
  <c r="AA863" i="14"/>
  <c r="B203" i="20"/>
  <c r="S862" i="14"/>
  <c r="AA862" i="14"/>
  <c r="B202" i="20"/>
  <c r="S861" i="14"/>
  <c r="AA861" i="14"/>
  <c r="B201" i="20"/>
  <c r="S860" i="14"/>
  <c r="AA860" i="14"/>
  <c r="B200" i="20"/>
  <c r="S859" i="14"/>
  <c r="AA859" i="14"/>
  <c r="B199" i="20"/>
  <c r="S858" i="14"/>
  <c r="AA858" i="14"/>
  <c r="B198" i="20"/>
  <c r="S857" i="14"/>
  <c r="AA857" i="14"/>
  <c r="B197" i="20"/>
  <c r="S856" i="14"/>
  <c r="AA856" i="14"/>
  <c r="B196" i="20"/>
  <c r="S855" i="14"/>
  <c r="AA855" i="14"/>
  <c r="B195" i="20"/>
  <c r="S854" i="14"/>
  <c r="AA854" i="14"/>
  <c r="B194" i="20"/>
  <c r="S853" i="14"/>
  <c r="AA853" i="14"/>
  <c r="B193" i="20"/>
  <c r="S852" i="14"/>
  <c r="AA852" i="14"/>
  <c r="B192" i="20"/>
  <c r="S851" i="14"/>
  <c r="AA851" i="14"/>
  <c r="B191" i="20"/>
  <c r="S850" i="14"/>
  <c r="AA850" i="14"/>
  <c r="B190" i="20"/>
  <c r="S849" i="14"/>
  <c r="AA849" i="14"/>
  <c r="B189" i="20"/>
  <c r="S848" i="14"/>
  <c r="AA848" i="14"/>
  <c r="B188" i="20"/>
  <c r="S847" i="14"/>
  <c r="AA847" i="14"/>
  <c r="B187" i="20"/>
  <c r="S846" i="14"/>
  <c r="AA846" i="14"/>
  <c r="B186" i="20"/>
  <c r="S845" i="14"/>
  <c r="AA845" i="14"/>
  <c r="B185" i="20"/>
  <c r="S844" i="14"/>
  <c r="AA844" i="14"/>
  <c r="B184" i="20"/>
  <c r="S843" i="14"/>
  <c r="AA843" i="14"/>
  <c r="B183" i="20"/>
  <c r="S842" i="14"/>
  <c r="AA842" i="14"/>
  <c r="B182" i="20"/>
  <c r="S841" i="14"/>
  <c r="AA841" i="14"/>
  <c r="B181" i="20"/>
  <c r="S840" i="14"/>
  <c r="AA840" i="14"/>
  <c r="B180" i="20"/>
  <c r="S839" i="14"/>
  <c r="AA839" i="14"/>
  <c r="B179" i="20"/>
  <c r="S838" i="14"/>
  <c r="AA838" i="14"/>
  <c r="B178" i="20"/>
  <c r="S837" i="14"/>
  <c r="AA837" i="14"/>
  <c r="B177" i="20"/>
  <c r="S836" i="14"/>
  <c r="AA836" i="14"/>
  <c r="B176" i="20"/>
  <c r="S835" i="14"/>
  <c r="AA835" i="14"/>
  <c r="B175" i="20"/>
  <c r="S834" i="14"/>
  <c r="AA834" i="14"/>
  <c r="B174" i="20"/>
  <c r="S833" i="14"/>
  <c r="AA833" i="14"/>
  <c r="B173" i="20"/>
  <c r="S832" i="14"/>
  <c r="AA832" i="14"/>
  <c r="B172" i="20"/>
  <c r="S831" i="14"/>
  <c r="AA831" i="14"/>
  <c r="B171" i="20"/>
  <c r="S830" i="14"/>
  <c r="AA830" i="14"/>
  <c r="B170" i="20"/>
  <c r="S829" i="14"/>
  <c r="AA829" i="14"/>
  <c r="B169" i="20"/>
  <c r="S828" i="14"/>
  <c r="AA828" i="14"/>
  <c r="B168" i="20"/>
  <c r="S827" i="14"/>
  <c r="AA827" i="14"/>
  <c r="B167" i="20"/>
  <c r="S826" i="14"/>
  <c r="AA826" i="14"/>
  <c r="B166" i="20"/>
  <c r="S825" i="14"/>
  <c r="AA825" i="14"/>
  <c r="B165" i="20"/>
  <c r="S824" i="14"/>
  <c r="AA824" i="14"/>
  <c r="B164" i="20"/>
  <c r="S823" i="14"/>
  <c r="AA823" i="14"/>
  <c r="B163" i="20"/>
  <c r="S822" i="14"/>
  <c r="AA822" i="14"/>
  <c r="B162" i="20"/>
  <c r="S821" i="14"/>
  <c r="AA821" i="14"/>
  <c r="B161" i="20"/>
  <c r="S820" i="14"/>
  <c r="AA820" i="14"/>
  <c r="B160" i="20"/>
  <c r="S819" i="14"/>
  <c r="AA819" i="14"/>
  <c r="B159" i="20"/>
  <c r="S818" i="14"/>
  <c r="AA818" i="14"/>
  <c r="B158" i="20"/>
  <c r="S817" i="14"/>
  <c r="AA817" i="14"/>
  <c r="B157" i="20"/>
  <c r="S816" i="14"/>
  <c r="AA816" i="14"/>
  <c r="B156" i="20"/>
  <c r="S815" i="14"/>
  <c r="AA815" i="14"/>
  <c r="B155" i="20"/>
  <c r="S814" i="14"/>
  <c r="AA814" i="14"/>
  <c r="B154" i="20"/>
  <c r="S813" i="14"/>
  <c r="AA813" i="14"/>
  <c r="B153" i="20"/>
  <c r="S812" i="14"/>
  <c r="AA812" i="14"/>
  <c r="B152" i="20"/>
  <c r="S811" i="14"/>
  <c r="AA811" i="14"/>
  <c r="B151" i="20"/>
  <c r="S810" i="14"/>
  <c r="AA810" i="14"/>
  <c r="B150" i="20"/>
  <c r="S809" i="14"/>
  <c r="AA809" i="14"/>
  <c r="B149" i="20"/>
  <c r="S808" i="14"/>
  <c r="AA808" i="14"/>
  <c r="B148" i="20"/>
  <c r="S807" i="14"/>
  <c r="AA807" i="14"/>
  <c r="B147" i="20"/>
  <c r="S806" i="14"/>
  <c r="AA806" i="14"/>
  <c r="B146" i="20"/>
  <c r="S805" i="14"/>
  <c r="AA805" i="14"/>
  <c r="B145" i="20"/>
  <c r="S804" i="14"/>
  <c r="AA804" i="14"/>
  <c r="B144" i="20"/>
  <c r="S803" i="14"/>
  <c r="AA803" i="14"/>
  <c r="B143" i="20"/>
  <c r="S802" i="14"/>
  <c r="AA802" i="14"/>
  <c r="B142" i="20"/>
  <c r="S801" i="14"/>
  <c r="AA801" i="14"/>
  <c r="B141" i="20"/>
  <c r="S800" i="14"/>
  <c r="AA800" i="14"/>
  <c r="B140" i="20"/>
  <c r="S799" i="14"/>
  <c r="AA799" i="14"/>
  <c r="B139" i="20"/>
  <c r="S798" i="14"/>
  <c r="AA798" i="14"/>
  <c r="B138" i="20"/>
  <c r="S797" i="14"/>
  <c r="AA797" i="14"/>
  <c r="B137" i="20"/>
  <c r="S796" i="14"/>
  <c r="AA796" i="14"/>
  <c r="B136" i="20"/>
  <c r="S795" i="14"/>
  <c r="AA795" i="14"/>
  <c r="B135" i="20"/>
  <c r="S794" i="14"/>
  <c r="AA794" i="14"/>
  <c r="B134" i="20"/>
  <c r="T58" i="19"/>
  <c r="AD57" i="19"/>
  <c r="B3" i="23"/>
  <c r="T59" i="19"/>
  <c r="AD58" i="19"/>
  <c r="B4" i="23"/>
  <c r="T60" i="19"/>
  <c r="AD59" i="19"/>
  <c r="B5" i="23"/>
  <c r="T61" i="19"/>
  <c r="AD60" i="19"/>
  <c r="B6" i="23"/>
  <c r="T62" i="19"/>
  <c r="AD61" i="19"/>
  <c r="B7" i="23"/>
  <c r="T63" i="19"/>
  <c r="AD62" i="19"/>
  <c r="B8" i="23"/>
  <c r="T64" i="19"/>
  <c r="AD63" i="19"/>
  <c r="B9" i="23"/>
  <c r="T65" i="19"/>
  <c r="AD64" i="19"/>
  <c r="B10" i="23"/>
  <c r="T66" i="19"/>
  <c r="AD65" i="19"/>
  <c r="B11" i="23"/>
  <c r="T67" i="19"/>
  <c r="AD66" i="19"/>
  <c r="B12" i="23"/>
  <c r="T68" i="19"/>
  <c r="AD67" i="19"/>
  <c r="B13" i="23"/>
  <c r="T69" i="19"/>
  <c r="AD68" i="19"/>
  <c r="B14" i="23"/>
  <c r="T70" i="19"/>
  <c r="AD69" i="19"/>
  <c r="B15" i="23"/>
  <c r="T71" i="19"/>
  <c r="AD70" i="19"/>
  <c r="B16" i="23"/>
  <c r="T72" i="19"/>
  <c r="AD71" i="19"/>
  <c r="B17" i="23"/>
  <c r="T73" i="19"/>
  <c r="AD72" i="19"/>
  <c r="B18" i="23"/>
  <c r="T74" i="19"/>
  <c r="AD73" i="19"/>
  <c r="B19" i="23"/>
  <c r="T75" i="19"/>
  <c r="AD74" i="19"/>
  <c r="B20" i="23"/>
  <c r="T76" i="19"/>
  <c r="AD75" i="19"/>
  <c r="B21" i="23"/>
  <c r="T77" i="19"/>
  <c r="AD76" i="19"/>
  <c r="B22" i="23"/>
  <c r="T78" i="19"/>
  <c r="AD77" i="19"/>
  <c r="B23" i="23"/>
  <c r="T79" i="19"/>
  <c r="AD78" i="19"/>
  <c r="B24" i="23"/>
  <c r="T80" i="19"/>
  <c r="AD79" i="19"/>
  <c r="B25" i="23"/>
  <c r="T81" i="19"/>
  <c r="AD80" i="19"/>
  <c r="B26" i="23"/>
  <c r="T82" i="19"/>
  <c r="AD81" i="19"/>
  <c r="B27" i="23"/>
  <c r="T83" i="19"/>
  <c r="AD82" i="19"/>
  <c r="B28" i="23"/>
  <c r="T84" i="19"/>
  <c r="AD83" i="19"/>
  <c r="B29" i="23"/>
  <c r="T85" i="19"/>
  <c r="AD84" i="19"/>
  <c r="B30" i="23"/>
  <c r="T86" i="19"/>
  <c r="AD85" i="19"/>
  <c r="B31" i="23"/>
  <c r="T87" i="19"/>
  <c r="AD86" i="19"/>
  <c r="B32" i="23"/>
  <c r="T88" i="19"/>
  <c r="AD87" i="19"/>
  <c r="B33" i="23"/>
  <c r="T89" i="19"/>
  <c r="AD88" i="19"/>
  <c r="B34" i="23"/>
  <c r="T90" i="19"/>
  <c r="AD89" i="19"/>
  <c r="B35" i="23"/>
  <c r="T91" i="19"/>
  <c r="AD90" i="19"/>
  <c r="B36" i="23"/>
  <c r="T92" i="19"/>
  <c r="AD91" i="19"/>
  <c r="B37" i="23"/>
  <c r="T93" i="19"/>
  <c r="AD92" i="19"/>
  <c r="B38" i="23"/>
  <c r="T94" i="19"/>
  <c r="AD93" i="19"/>
  <c r="B39" i="23"/>
  <c r="T95" i="19"/>
  <c r="AD94" i="19"/>
  <c r="B40" i="23"/>
  <c r="T96" i="19"/>
  <c r="AD95" i="19"/>
  <c r="B41" i="23"/>
  <c r="T97" i="19"/>
  <c r="AD96" i="19"/>
  <c r="B42" i="23"/>
  <c r="T98" i="19"/>
  <c r="AD97" i="19"/>
  <c r="B43" i="23"/>
  <c r="T99" i="19"/>
  <c r="AD98" i="19"/>
  <c r="B44" i="23"/>
  <c r="T100" i="19"/>
  <c r="AD99" i="19"/>
  <c r="B45" i="23"/>
  <c r="T101" i="19"/>
  <c r="AD100" i="19"/>
  <c r="B46" i="23"/>
  <c r="T102" i="19"/>
  <c r="AD101" i="19"/>
  <c r="B47" i="23"/>
  <c r="T103" i="19"/>
  <c r="AD102" i="19"/>
  <c r="B48" i="23"/>
  <c r="T104" i="19"/>
  <c r="AD103" i="19"/>
  <c r="B49" i="23"/>
  <c r="T105" i="19"/>
  <c r="AD104" i="19"/>
  <c r="B50" i="23"/>
  <c r="T106" i="19"/>
  <c r="AD105" i="19"/>
  <c r="B51" i="23"/>
  <c r="T107" i="19"/>
  <c r="AD106" i="19"/>
  <c r="B52" i="23"/>
  <c r="T108" i="19"/>
  <c r="AD107" i="19"/>
  <c r="B53" i="23"/>
  <c r="T109" i="19"/>
  <c r="AD108" i="19"/>
  <c r="B54" i="23"/>
  <c r="T110" i="19"/>
  <c r="AD109" i="19"/>
  <c r="B55" i="23"/>
  <c r="T111" i="19"/>
  <c r="AD110" i="19"/>
  <c r="B56" i="23"/>
  <c r="T112" i="19"/>
  <c r="AD111" i="19"/>
  <c r="B57" i="23"/>
  <c r="T113" i="19"/>
  <c r="AD112" i="19"/>
  <c r="B58" i="23"/>
  <c r="T114" i="19"/>
  <c r="AD113" i="19"/>
  <c r="B59" i="23"/>
  <c r="T115" i="19"/>
  <c r="AD114" i="19"/>
  <c r="B60" i="23"/>
  <c r="T116" i="19"/>
  <c r="AD115" i="19"/>
  <c r="B61" i="23"/>
  <c r="T117" i="19"/>
  <c r="AD116" i="19"/>
  <c r="B62" i="23"/>
  <c r="T118" i="19"/>
  <c r="AD117" i="19"/>
  <c r="B63" i="23"/>
  <c r="T119" i="19"/>
  <c r="AD118" i="19"/>
  <c r="B64" i="23"/>
  <c r="T120" i="19"/>
  <c r="AD119" i="19"/>
  <c r="B65" i="23"/>
  <c r="T121" i="19"/>
  <c r="AD120" i="19"/>
  <c r="B66" i="23"/>
  <c r="T122" i="19"/>
  <c r="AD121" i="19"/>
  <c r="B67" i="23"/>
  <c r="T123" i="19"/>
  <c r="AD122" i="19"/>
  <c r="B68" i="23"/>
  <c r="T124" i="19"/>
  <c r="AD123" i="19"/>
  <c r="B69" i="23"/>
  <c r="T125" i="19"/>
  <c r="AD124" i="19"/>
  <c r="B70" i="23"/>
  <c r="T126" i="19"/>
  <c r="AD125" i="19"/>
  <c r="B71" i="23"/>
  <c r="T127" i="19"/>
  <c r="AD126" i="19"/>
  <c r="B72" i="23"/>
  <c r="T128" i="19"/>
  <c r="AD127" i="19"/>
  <c r="B73" i="23"/>
  <c r="T129" i="19"/>
  <c r="AD128" i="19"/>
  <c r="B74" i="23"/>
  <c r="T130" i="19"/>
  <c r="AD129" i="19"/>
  <c r="B75" i="23"/>
  <c r="T131" i="19"/>
  <c r="AD130" i="19"/>
  <c r="B76" i="23"/>
  <c r="T132" i="19"/>
  <c r="AD131" i="19"/>
  <c r="B77" i="23"/>
  <c r="T133" i="19"/>
  <c r="AD132" i="19"/>
  <c r="B78" i="23"/>
  <c r="T134" i="19"/>
  <c r="AD133" i="19"/>
  <c r="B79" i="23"/>
  <c r="T135" i="19"/>
  <c r="AD134" i="19"/>
  <c r="B80" i="23"/>
  <c r="T136" i="19"/>
  <c r="AD135" i="19"/>
  <c r="B81" i="23"/>
  <c r="T137" i="19"/>
  <c r="AD136" i="19"/>
  <c r="B82" i="23"/>
  <c r="T138" i="19"/>
  <c r="AD137" i="19"/>
  <c r="B83" i="23"/>
  <c r="T139" i="19"/>
  <c r="AD138" i="19"/>
  <c r="B84" i="23"/>
  <c r="T140" i="19"/>
  <c r="AD139" i="19"/>
  <c r="B85" i="23"/>
  <c r="T141" i="19"/>
  <c r="AD140" i="19"/>
  <c r="B86" i="23"/>
  <c r="T142" i="19"/>
  <c r="AD141" i="19"/>
  <c r="B87" i="23"/>
  <c r="T143" i="19"/>
  <c r="AD142" i="19"/>
  <c r="B88" i="23"/>
  <c r="B89" i="23"/>
  <c r="T57" i="19"/>
  <c r="AD56" i="19"/>
  <c r="B2" i="23"/>
  <c r="S664" i="14"/>
  <c r="AA664" i="14"/>
  <c r="C3" i="20"/>
  <c r="S665" i="14"/>
  <c r="AA665" i="14"/>
  <c r="C4" i="20"/>
  <c r="S666" i="14"/>
  <c r="AA666" i="14"/>
  <c r="C5" i="20"/>
  <c r="S667" i="14"/>
  <c r="AA667" i="14"/>
  <c r="C6" i="20"/>
  <c r="S668" i="14"/>
  <c r="AA668" i="14"/>
  <c r="C7" i="20"/>
  <c r="S669" i="14"/>
  <c r="AA669" i="14"/>
  <c r="C8" i="20"/>
  <c r="S670" i="14"/>
  <c r="AA670" i="14"/>
  <c r="C9" i="20"/>
  <c r="S671" i="14"/>
  <c r="AA671" i="14"/>
  <c r="C10" i="20"/>
  <c r="S672" i="14"/>
  <c r="AA672" i="14"/>
  <c r="C11" i="20"/>
  <c r="S673" i="14"/>
  <c r="AA673" i="14"/>
  <c r="C12" i="20"/>
  <c r="S674" i="14"/>
  <c r="AA674" i="14"/>
  <c r="C13" i="20"/>
  <c r="S675" i="14"/>
  <c r="AA675" i="14"/>
  <c r="C14" i="20"/>
  <c r="S676" i="14"/>
  <c r="AA676" i="14"/>
  <c r="C15" i="20"/>
  <c r="S677" i="14"/>
  <c r="AA677" i="14"/>
  <c r="C16" i="20"/>
  <c r="S678" i="14"/>
  <c r="AA678" i="14"/>
  <c r="C17" i="20"/>
  <c r="S679" i="14"/>
  <c r="AA679" i="14"/>
  <c r="C18" i="20"/>
  <c r="S680" i="14"/>
  <c r="AA680" i="14"/>
  <c r="C19" i="20"/>
  <c r="S681" i="14"/>
  <c r="AA681" i="14"/>
  <c r="C20" i="20"/>
  <c r="S682" i="14"/>
  <c r="AA682" i="14"/>
  <c r="C21" i="20"/>
  <c r="S683" i="14"/>
  <c r="AA683" i="14"/>
  <c r="C22" i="20"/>
  <c r="S684" i="14"/>
  <c r="AA684" i="14"/>
  <c r="C23" i="20"/>
  <c r="S685" i="14"/>
  <c r="AA685" i="14"/>
  <c r="C24" i="20"/>
  <c r="S686" i="14"/>
  <c r="AA686" i="14"/>
  <c r="C25" i="20"/>
  <c r="S687" i="14"/>
  <c r="AA687" i="14"/>
  <c r="C26" i="20"/>
  <c r="S688" i="14"/>
  <c r="AA688" i="14"/>
  <c r="C27" i="20"/>
  <c r="S689" i="14"/>
  <c r="AA689" i="14"/>
  <c r="C28" i="20"/>
  <c r="S690" i="14"/>
  <c r="AA690" i="14"/>
  <c r="C29" i="20"/>
  <c r="S691" i="14"/>
  <c r="AA691" i="14"/>
  <c r="C30" i="20"/>
  <c r="S692" i="14"/>
  <c r="AA692" i="14"/>
  <c r="C31" i="20"/>
  <c r="S693" i="14"/>
  <c r="AA693" i="14"/>
  <c r="C32" i="20"/>
  <c r="S694" i="14"/>
  <c r="AA694" i="14"/>
  <c r="C33" i="20"/>
  <c r="S695" i="14"/>
  <c r="AA695" i="14"/>
  <c r="C34" i="20"/>
  <c r="S696" i="14"/>
  <c r="AA696" i="14"/>
  <c r="C35" i="20"/>
  <c r="S697" i="14"/>
  <c r="AA697" i="14"/>
  <c r="C36" i="20"/>
  <c r="S698" i="14"/>
  <c r="AA698" i="14"/>
  <c r="C37" i="20"/>
  <c r="S699" i="14"/>
  <c r="AA699" i="14"/>
  <c r="C38" i="20"/>
  <c r="S700" i="14"/>
  <c r="AA700" i="14"/>
  <c r="C39" i="20"/>
  <c r="S701" i="14"/>
  <c r="AA701" i="14"/>
  <c r="C40" i="20"/>
  <c r="S702" i="14"/>
  <c r="AA702" i="14"/>
  <c r="C41" i="20"/>
  <c r="S703" i="14"/>
  <c r="AA703" i="14"/>
  <c r="C42" i="20"/>
  <c r="S704" i="14"/>
  <c r="AA704" i="14"/>
  <c r="C43" i="20"/>
  <c r="S705" i="14"/>
  <c r="AA705" i="14"/>
  <c r="C44" i="20"/>
  <c r="S706" i="14"/>
  <c r="AA706" i="14"/>
  <c r="C45" i="20"/>
  <c r="S707" i="14"/>
  <c r="AA707" i="14"/>
  <c r="C46" i="20"/>
  <c r="S708" i="14"/>
  <c r="AA708" i="14"/>
  <c r="C47" i="20"/>
  <c r="S709" i="14"/>
  <c r="AA709" i="14"/>
  <c r="C48" i="20"/>
  <c r="S710" i="14"/>
  <c r="AA710" i="14"/>
  <c r="C49" i="20"/>
  <c r="S711" i="14"/>
  <c r="AA711" i="14"/>
  <c r="C50" i="20"/>
  <c r="S712" i="14"/>
  <c r="AA712" i="14"/>
  <c r="C51" i="20"/>
  <c r="S713" i="14"/>
  <c r="AA713" i="14"/>
  <c r="C52" i="20"/>
  <c r="S714" i="14"/>
  <c r="AA714" i="14"/>
  <c r="C53" i="20"/>
  <c r="S715" i="14"/>
  <c r="AA715" i="14"/>
  <c r="C54" i="20"/>
  <c r="S716" i="14"/>
  <c r="AA716" i="14"/>
  <c r="C55" i="20"/>
  <c r="S717" i="14"/>
  <c r="AA717" i="14"/>
  <c r="C56" i="20"/>
  <c r="S718" i="14"/>
  <c r="AA718" i="14"/>
  <c r="C57" i="20"/>
  <c r="S719" i="14"/>
  <c r="AA719" i="14"/>
  <c r="C58" i="20"/>
  <c r="S720" i="14"/>
  <c r="AA720" i="14"/>
  <c r="C59" i="20"/>
  <c r="S721" i="14"/>
  <c r="AA721" i="14"/>
  <c r="C60" i="20"/>
  <c r="S722" i="14"/>
  <c r="AA722" i="14"/>
  <c r="C61" i="20"/>
  <c r="S723" i="14"/>
  <c r="AA723" i="14"/>
  <c r="C62" i="20"/>
  <c r="S724" i="14"/>
  <c r="AA724" i="14"/>
  <c r="C63" i="20"/>
  <c r="S725" i="14"/>
  <c r="AA725" i="14"/>
  <c r="C64" i="20"/>
  <c r="S726" i="14"/>
  <c r="AA726" i="14"/>
  <c r="C65" i="20"/>
  <c r="S727" i="14"/>
  <c r="AA727" i="14"/>
  <c r="C66" i="20"/>
  <c r="S728" i="14"/>
  <c r="AA728" i="14"/>
  <c r="C67" i="20"/>
  <c r="S729" i="14"/>
  <c r="AA729" i="14"/>
  <c r="C68" i="20"/>
  <c r="S730" i="14"/>
  <c r="AA730" i="14"/>
  <c r="C69" i="20"/>
  <c r="S731" i="14"/>
  <c r="AA731" i="14"/>
  <c r="C70" i="20"/>
  <c r="S732" i="14"/>
  <c r="AA732" i="14"/>
  <c r="C71" i="20"/>
  <c r="S733" i="14"/>
  <c r="AA733" i="14"/>
  <c r="C72" i="20"/>
  <c r="S734" i="14"/>
  <c r="AA734" i="14"/>
  <c r="C73" i="20"/>
  <c r="S735" i="14"/>
  <c r="AA735" i="14"/>
  <c r="C74" i="20"/>
  <c r="S736" i="14"/>
  <c r="AA736" i="14"/>
  <c r="C75" i="20"/>
  <c r="S737" i="14"/>
  <c r="AA737" i="14"/>
  <c r="C76" i="20"/>
  <c r="S738" i="14"/>
  <c r="AA738" i="14"/>
  <c r="C77" i="20"/>
  <c r="S739" i="14"/>
  <c r="AA739" i="14"/>
  <c r="C78" i="20"/>
  <c r="S740" i="14"/>
  <c r="AA740" i="14"/>
  <c r="C79" i="20"/>
  <c r="S741" i="14"/>
  <c r="AA741" i="14"/>
  <c r="C80" i="20"/>
  <c r="S742" i="14"/>
  <c r="AA742" i="14"/>
  <c r="C81" i="20"/>
  <c r="S743" i="14"/>
  <c r="AA743" i="14"/>
  <c r="C82" i="20"/>
  <c r="S744" i="14"/>
  <c r="AA744" i="14"/>
  <c r="C83" i="20"/>
  <c r="S745" i="14"/>
  <c r="AA745" i="14"/>
  <c r="C84" i="20"/>
  <c r="S746" i="14"/>
  <c r="AA746" i="14"/>
  <c r="C85" i="20"/>
  <c r="S747" i="14"/>
  <c r="AA747" i="14"/>
  <c r="C86" i="20"/>
  <c r="S748" i="14"/>
  <c r="AA748" i="14"/>
  <c r="C87" i="20"/>
  <c r="S749" i="14"/>
  <c r="AA749" i="14"/>
  <c r="C88" i="20"/>
  <c r="S750" i="14"/>
  <c r="AA750" i="14"/>
  <c r="C89" i="20"/>
  <c r="S751" i="14"/>
  <c r="AA751" i="14"/>
  <c r="C90" i="20"/>
  <c r="S752" i="14"/>
  <c r="AA752" i="14"/>
  <c r="C91" i="20"/>
  <c r="S753" i="14"/>
  <c r="AA753" i="14"/>
  <c r="C92" i="20"/>
  <c r="S754" i="14"/>
  <c r="AA754" i="14"/>
  <c r="C93" i="20"/>
  <c r="S755" i="14"/>
  <c r="AA755" i="14"/>
  <c r="C94" i="20"/>
  <c r="S756" i="14"/>
  <c r="AA756" i="14"/>
  <c r="C95" i="20"/>
  <c r="S757" i="14"/>
  <c r="AA757" i="14"/>
  <c r="C96" i="20"/>
  <c r="S758" i="14"/>
  <c r="AA758" i="14"/>
  <c r="C97" i="20"/>
  <c r="S759" i="14"/>
  <c r="AA759" i="14"/>
  <c r="C98" i="20"/>
  <c r="S760" i="14"/>
  <c r="AA760" i="14"/>
  <c r="C99" i="20"/>
  <c r="S761" i="14"/>
  <c r="AA761" i="14"/>
  <c r="C100" i="20"/>
  <c r="S762" i="14"/>
  <c r="AA762" i="14"/>
  <c r="C101" i="20"/>
  <c r="S763" i="14"/>
  <c r="AA763" i="14"/>
  <c r="C102" i="20"/>
  <c r="S764" i="14"/>
  <c r="AA764" i="14"/>
  <c r="C103" i="20"/>
  <c r="S765" i="14"/>
  <c r="AA765" i="14"/>
  <c r="C104" i="20"/>
  <c r="S766" i="14"/>
  <c r="AA766" i="14"/>
  <c r="C105" i="20"/>
  <c r="S767" i="14"/>
  <c r="AA767" i="14"/>
  <c r="C106" i="20"/>
  <c r="S768" i="14"/>
  <c r="AA768" i="14"/>
  <c r="C107" i="20"/>
  <c r="S769" i="14"/>
  <c r="AA769" i="14"/>
  <c r="C108" i="20"/>
  <c r="S770" i="14"/>
  <c r="AA770" i="14"/>
  <c r="C109" i="20"/>
  <c r="S771" i="14"/>
  <c r="AA771" i="14"/>
  <c r="C110" i="20"/>
  <c r="S772" i="14"/>
  <c r="AA772" i="14"/>
  <c r="C111" i="20"/>
  <c r="S773" i="14"/>
  <c r="AA773" i="14"/>
  <c r="C112" i="20"/>
  <c r="S774" i="14"/>
  <c r="AA774" i="14"/>
  <c r="C113" i="20"/>
  <c r="S775" i="14"/>
  <c r="AA775" i="14"/>
  <c r="C114" i="20"/>
  <c r="S776" i="14"/>
  <c r="AA776" i="14"/>
  <c r="C115" i="20"/>
  <c r="S777" i="14"/>
  <c r="AA777" i="14"/>
  <c r="C116" i="20"/>
  <c r="S778" i="14"/>
  <c r="AA778" i="14"/>
  <c r="C117" i="20"/>
  <c r="S779" i="14"/>
  <c r="AA779" i="14"/>
  <c r="C118" i="20"/>
  <c r="S780" i="14"/>
  <c r="AA780" i="14"/>
  <c r="C119" i="20"/>
  <c r="S781" i="14"/>
  <c r="AA781" i="14"/>
  <c r="C120" i="20"/>
  <c r="S782" i="14"/>
  <c r="AA782" i="14"/>
  <c r="C121" i="20"/>
  <c r="S783" i="14"/>
  <c r="AA783" i="14"/>
  <c r="C122" i="20"/>
  <c r="S784" i="14"/>
  <c r="AA784" i="14"/>
  <c r="C123" i="20"/>
  <c r="S785" i="14"/>
  <c r="AA785" i="14"/>
  <c r="C124" i="20"/>
  <c r="S786" i="14"/>
  <c r="AA786" i="14"/>
  <c r="C125" i="20"/>
  <c r="S787" i="14"/>
  <c r="AA787" i="14"/>
  <c r="C126" i="20"/>
  <c r="S788" i="14"/>
  <c r="AA788" i="14"/>
  <c r="C127" i="20"/>
  <c r="S789" i="14"/>
  <c r="AA789" i="14"/>
  <c r="C128" i="20"/>
  <c r="S790" i="14"/>
  <c r="AA790" i="14"/>
  <c r="C129" i="20"/>
  <c r="S791" i="14"/>
  <c r="AA791" i="14"/>
  <c r="C130" i="20"/>
  <c r="S792" i="14"/>
  <c r="AA792" i="14"/>
  <c r="C131" i="20"/>
  <c r="S793" i="14"/>
  <c r="AA793" i="14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262" i="20"/>
  <c r="C263" i="20"/>
  <c r="C264" i="20"/>
  <c r="C265" i="20"/>
  <c r="C266" i="20"/>
  <c r="C267" i="20"/>
  <c r="C268" i="20"/>
  <c r="C269" i="20"/>
  <c r="C270" i="20"/>
  <c r="C271" i="20"/>
  <c r="C272" i="20"/>
  <c r="C273" i="20"/>
  <c r="C274" i="20"/>
  <c r="C275" i="20"/>
  <c r="C276" i="20"/>
  <c r="C277" i="20"/>
  <c r="C278" i="20"/>
  <c r="C279" i="20"/>
  <c r="C280" i="20"/>
  <c r="C281" i="20"/>
  <c r="C282" i="20"/>
  <c r="C283" i="20"/>
  <c r="C284" i="20"/>
  <c r="C285" i="20"/>
  <c r="C286" i="20"/>
  <c r="C287" i="20"/>
  <c r="C288" i="20"/>
  <c r="C289" i="20"/>
  <c r="C290" i="20"/>
  <c r="C291" i="20"/>
  <c r="C292" i="20"/>
  <c r="C293" i="20"/>
  <c r="C294" i="20"/>
  <c r="C295" i="20"/>
  <c r="C296" i="20"/>
  <c r="C297" i="20"/>
  <c r="C298" i="20"/>
  <c r="C299" i="20"/>
  <c r="C300" i="20"/>
  <c r="C301" i="20"/>
  <c r="C302" i="20"/>
  <c r="C303" i="20"/>
  <c r="C304" i="20"/>
  <c r="C305" i="20"/>
  <c r="C306" i="20"/>
  <c r="C307" i="20"/>
  <c r="C308" i="20"/>
  <c r="C309" i="20"/>
  <c r="C310" i="20"/>
  <c r="C311" i="20"/>
  <c r="C312" i="20"/>
  <c r="C313" i="20"/>
  <c r="C314" i="20"/>
  <c r="C315" i="20"/>
  <c r="C316" i="20"/>
  <c r="C317" i="20"/>
  <c r="C318" i="20"/>
  <c r="C319" i="20"/>
  <c r="C320" i="20"/>
  <c r="C321" i="20"/>
  <c r="C322" i="20"/>
  <c r="C323" i="20"/>
  <c r="C324" i="20"/>
  <c r="C325" i="20"/>
  <c r="C326" i="20"/>
  <c r="C327" i="20"/>
  <c r="C328" i="20"/>
  <c r="C329" i="20"/>
  <c r="C330" i="20"/>
  <c r="C331" i="20"/>
  <c r="C332" i="20"/>
  <c r="C333" i="20"/>
  <c r="C334" i="20"/>
  <c r="C335" i="20"/>
  <c r="C336" i="20"/>
  <c r="C337" i="20"/>
  <c r="C338" i="20"/>
  <c r="C339" i="20"/>
  <c r="C340" i="20"/>
  <c r="C341" i="20"/>
  <c r="C342" i="20"/>
  <c r="C343" i="20"/>
  <c r="C344" i="20"/>
  <c r="C345" i="20"/>
  <c r="C346" i="20"/>
  <c r="C347" i="20"/>
  <c r="C348" i="20"/>
  <c r="C349" i="20"/>
  <c r="C350" i="20"/>
  <c r="C351" i="20"/>
  <c r="C352" i="20"/>
  <c r="C353" i="20"/>
  <c r="C354" i="20"/>
  <c r="C355" i="20"/>
  <c r="C356" i="20"/>
  <c r="C357" i="20"/>
  <c r="C358" i="20"/>
  <c r="C359" i="20"/>
  <c r="C360" i="20"/>
  <c r="C361" i="20"/>
  <c r="C362" i="20"/>
  <c r="C363" i="20"/>
  <c r="C364" i="20"/>
  <c r="C365" i="20"/>
  <c r="C366" i="20"/>
  <c r="C367" i="20"/>
  <c r="C368" i="20"/>
  <c r="C369" i="20"/>
  <c r="C370" i="20"/>
  <c r="C371" i="20"/>
  <c r="C372" i="20"/>
  <c r="C373" i="20"/>
  <c r="C374" i="20"/>
  <c r="C375" i="20"/>
  <c r="C376" i="20"/>
  <c r="C377" i="20"/>
  <c r="C378" i="20"/>
  <c r="C379" i="20"/>
  <c r="C380" i="20"/>
  <c r="C381" i="20"/>
  <c r="C382" i="20"/>
  <c r="C383" i="20"/>
  <c r="C384" i="20"/>
  <c r="C385" i="20"/>
  <c r="C386" i="20"/>
  <c r="C387" i="20"/>
  <c r="C388" i="20"/>
  <c r="C389" i="20"/>
  <c r="C390" i="20"/>
  <c r="C391" i="20"/>
  <c r="C392" i="20"/>
  <c r="C393" i="20"/>
  <c r="C394" i="20"/>
  <c r="C395" i="20"/>
  <c r="C396" i="20"/>
  <c r="C397" i="20"/>
  <c r="C398" i="20"/>
  <c r="C399" i="20"/>
  <c r="C400" i="20"/>
  <c r="C401" i="20"/>
  <c r="C402" i="20"/>
  <c r="C403" i="20"/>
  <c r="C404" i="20"/>
  <c r="C405" i="20"/>
  <c r="C406" i="20"/>
  <c r="C407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C431" i="20"/>
  <c r="C432" i="20"/>
  <c r="C433" i="20"/>
  <c r="C434" i="20"/>
  <c r="C435" i="20"/>
  <c r="C436" i="20"/>
  <c r="C437" i="20"/>
  <c r="C438" i="20"/>
  <c r="C439" i="20"/>
  <c r="C440" i="20"/>
  <c r="C441" i="20"/>
  <c r="C442" i="20"/>
  <c r="C443" i="20"/>
  <c r="C444" i="20"/>
  <c r="C445" i="20"/>
  <c r="C446" i="20"/>
  <c r="C447" i="20"/>
  <c r="C448" i="20"/>
  <c r="C449" i="20"/>
  <c r="C450" i="20"/>
  <c r="C451" i="20"/>
  <c r="C452" i="20"/>
  <c r="C453" i="20"/>
  <c r="C454" i="20"/>
  <c r="C455" i="20"/>
  <c r="C456" i="20"/>
  <c r="C457" i="20"/>
  <c r="C458" i="20"/>
  <c r="C459" i="20"/>
  <c r="C460" i="20"/>
  <c r="C461" i="20"/>
  <c r="C462" i="20"/>
  <c r="C463" i="20"/>
  <c r="C464" i="20"/>
  <c r="C465" i="20"/>
  <c r="C466" i="20"/>
  <c r="C467" i="20"/>
  <c r="C468" i="20"/>
  <c r="C469" i="20"/>
  <c r="C470" i="20"/>
  <c r="C471" i="20"/>
  <c r="C472" i="20"/>
  <c r="C473" i="20"/>
  <c r="C474" i="20"/>
  <c r="C475" i="20"/>
  <c r="C476" i="20"/>
  <c r="C477" i="20"/>
  <c r="C478" i="20"/>
  <c r="C479" i="20"/>
  <c r="C480" i="20"/>
  <c r="C481" i="20"/>
  <c r="C482" i="20"/>
  <c r="C483" i="20"/>
  <c r="C484" i="20"/>
  <c r="C485" i="20"/>
  <c r="C486" i="20"/>
  <c r="C487" i="20"/>
  <c r="C488" i="20"/>
  <c r="C489" i="20"/>
  <c r="C490" i="20"/>
  <c r="C491" i="20"/>
  <c r="C492" i="20"/>
  <c r="C493" i="20"/>
  <c r="C494" i="20"/>
  <c r="C495" i="20"/>
  <c r="C496" i="20"/>
  <c r="C497" i="20"/>
  <c r="C498" i="20"/>
  <c r="C499" i="20"/>
  <c r="C500" i="20"/>
  <c r="C501" i="20"/>
  <c r="C502" i="20"/>
  <c r="C503" i="20"/>
  <c r="C504" i="20"/>
  <c r="C505" i="20"/>
  <c r="C506" i="20"/>
  <c r="C507" i="20"/>
  <c r="C508" i="20"/>
  <c r="C509" i="20"/>
  <c r="C510" i="20"/>
  <c r="C511" i="20"/>
  <c r="C512" i="20"/>
  <c r="C513" i="20"/>
  <c r="C514" i="20"/>
  <c r="C515" i="20"/>
  <c r="C516" i="20"/>
  <c r="C517" i="20"/>
  <c r="C518" i="20"/>
  <c r="C519" i="20"/>
  <c r="C520" i="20"/>
  <c r="C521" i="20"/>
  <c r="C522" i="20"/>
  <c r="C523" i="20"/>
  <c r="C524" i="20"/>
  <c r="C525" i="20"/>
  <c r="C526" i="20"/>
  <c r="C527" i="20"/>
  <c r="C528" i="20"/>
  <c r="C529" i="20"/>
  <c r="C530" i="20"/>
  <c r="C531" i="20"/>
  <c r="C532" i="20"/>
  <c r="C533" i="20"/>
  <c r="C534" i="20"/>
  <c r="C535" i="20"/>
  <c r="C536" i="20"/>
  <c r="C537" i="20"/>
  <c r="C538" i="20"/>
  <c r="C539" i="20"/>
  <c r="C540" i="20"/>
  <c r="C541" i="20"/>
  <c r="C542" i="20"/>
  <c r="C543" i="20"/>
  <c r="C544" i="20"/>
  <c r="C545" i="20"/>
  <c r="C546" i="20"/>
  <c r="C547" i="20"/>
  <c r="C548" i="20"/>
  <c r="C549" i="20"/>
  <c r="C550" i="20"/>
  <c r="C551" i="20"/>
  <c r="C552" i="20"/>
  <c r="C553" i="20"/>
  <c r="C554" i="20"/>
  <c r="C555" i="20"/>
  <c r="C556" i="20"/>
  <c r="C557" i="20"/>
  <c r="C558" i="20"/>
  <c r="C559" i="20"/>
  <c r="C560" i="20"/>
  <c r="C561" i="20"/>
  <c r="C562" i="20"/>
  <c r="C563" i="20"/>
  <c r="C564" i="20"/>
  <c r="C565" i="20"/>
  <c r="C566" i="20"/>
  <c r="C567" i="20"/>
  <c r="C568" i="20"/>
  <c r="C569" i="20"/>
  <c r="C570" i="20"/>
  <c r="C571" i="20"/>
  <c r="C572" i="20"/>
  <c r="C573" i="20"/>
  <c r="C574" i="20"/>
  <c r="C575" i="20"/>
  <c r="C576" i="20"/>
  <c r="C577" i="20"/>
  <c r="C578" i="20"/>
  <c r="C579" i="20"/>
  <c r="C580" i="20"/>
  <c r="C581" i="20"/>
  <c r="C582" i="20"/>
  <c r="C583" i="20"/>
  <c r="C584" i="20"/>
  <c r="C585" i="20"/>
  <c r="C586" i="20"/>
  <c r="C587" i="20"/>
  <c r="C588" i="20"/>
  <c r="C589" i="20"/>
  <c r="C590" i="20"/>
  <c r="C591" i="20"/>
  <c r="C592" i="20"/>
  <c r="C593" i="20"/>
  <c r="C594" i="20"/>
  <c r="C595" i="20"/>
  <c r="C596" i="20"/>
  <c r="C597" i="20"/>
  <c r="C598" i="20"/>
  <c r="C599" i="20"/>
  <c r="C600" i="20"/>
  <c r="C601" i="20"/>
  <c r="C602" i="20"/>
  <c r="C603" i="20"/>
  <c r="C604" i="20"/>
  <c r="C605" i="20"/>
  <c r="C606" i="20"/>
  <c r="C607" i="20"/>
  <c r="C608" i="20"/>
  <c r="C609" i="20"/>
  <c r="C610" i="20"/>
  <c r="C611" i="20"/>
  <c r="C612" i="20"/>
  <c r="C613" i="20"/>
  <c r="C614" i="20"/>
  <c r="C615" i="20"/>
  <c r="C616" i="20"/>
  <c r="C617" i="20"/>
  <c r="C618" i="20"/>
  <c r="C619" i="20"/>
  <c r="C620" i="20"/>
  <c r="C621" i="20"/>
  <c r="C622" i="20"/>
  <c r="C623" i="20"/>
  <c r="C624" i="20"/>
  <c r="C625" i="20"/>
  <c r="C626" i="20"/>
  <c r="C627" i="20"/>
  <c r="C628" i="20"/>
  <c r="C629" i="20"/>
  <c r="C630" i="20"/>
  <c r="C631" i="20"/>
  <c r="C632" i="20"/>
  <c r="C633" i="20"/>
  <c r="C634" i="20"/>
  <c r="C635" i="20"/>
  <c r="C636" i="20"/>
  <c r="C637" i="20"/>
  <c r="C638" i="20"/>
  <c r="C639" i="20"/>
  <c r="C640" i="20"/>
  <c r="C641" i="20"/>
  <c r="C642" i="20"/>
  <c r="C643" i="20"/>
  <c r="C644" i="20"/>
  <c r="C645" i="20"/>
  <c r="C646" i="20"/>
  <c r="C647" i="20"/>
  <c r="C648" i="20"/>
  <c r="C649" i="20"/>
  <c r="C650" i="20"/>
  <c r="C651" i="20"/>
  <c r="C652" i="20"/>
  <c r="C653" i="20"/>
  <c r="C654" i="20"/>
  <c r="C655" i="20"/>
  <c r="C656" i="20"/>
  <c r="C657" i="20"/>
  <c r="C658" i="20"/>
  <c r="C659" i="20"/>
  <c r="C660" i="20"/>
  <c r="C661" i="20"/>
  <c r="C662" i="20"/>
  <c r="C663" i="20"/>
  <c r="C664" i="20"/>
  <c r="C665" i="20"/>
  <c r="C666" i="20"/>
  <c r="C667" i="20"/>
  <c r="C668" i="20"/>
  <c r="C669" i="20"/>
  <c r="C670" i="20"/>
  <c r="C671" i="20"/>
  <c r="C672" i="20"/>
  <c r="C673" i="20"/>
  <c r="C674" i="20"/>
  <c r="C675" i="20"/>
  <c r="C676" i="20"/>
  <c r="C677" i="20"/>
  <c r="C678" i="20"/>
  <c r="C679" i="20"/>
  <c r="C680" i="20"/>
  <c r="C681" i="20"/>
  <c r="C682" i="20"/>
  <c r="C683" i="20"/>
  <c r="C684" i="20"/>
  <c r="C685" i="20"/>
  <c r="C686" i="20"/>
  <c r="C687" i="20"/>
  <c r="C688" i="20"/>
  <c r="C689" i="20"/>
  <c r="C690" i="20"/>
  <c r="C691" i="20"/>
  <c r="C692" i="20"/>
  <c r="C693" i="20"/>
  <c r="C694" i="20"/>
  <c r="C695" i="20"/>
  <c r="C696" i="20"/>
  <c r="C697" i="20"/>
  <c r="C698" i="20"/>
  <c r="C699" i="20"/>
  <c r="C700" i="20"/>
  <c r="C701" i="20"/>
  <c r="C702" i="20"/>
  <c r="C703" i="20"/>
  <c r="C704" i="20"/>
  <c r="C705" i="20"/>
  <c r="C706" i="20"/>
  <c r="C707" i="20"/>
  <c r="C708" i="20"/>
  <c r="C709" i="20"/>
  <c r="C710" i="20"/>
  <c r="C711" i="20"/>
  <c r="C712" i="20"/>
  <c r="C713" i="20"/>
  <c r="C714" i="20"/>
  <c r="C715" i="20"/>
  <c r="C716" i="20"/>
  <c r="C717" i="20"/>
  <c r="C718" i="20"/>
  <c r="C719" i="20"/>
  <c r="C720" i="20"/>
  <c r="C721" i="20"/>
  <c r="C722" i="20"/>
  <c r="C723" i="20"/>
  <c r="C724" i="20"/>
  <c r="C725" i="20"/>
  <c r="C726" i="20"/>
  <c r="C727" i="20"/>
  <c r="C728" i="20"/>
  <c r="C729" i="20"/>
  <c r="C730" i="20"/>
  <c r="C731" i="20"/>
  <c r="C732" i="20"/>
  <c r="C733" i="20"/>
  <c r="C734" i="20"/>
  <c r="C735" i="20"/>
  <c r="C736" i="20"/>
  <c r="C737" i="20"/>
  <c r="C738" i="20"/>
  <c r="C739" i="20"/>
  <c r="C740" i="20"/>
  <c r="C741" i="20"/>
  <c r="C742" i="20"/>
  <c r="C743" i="20"/>
  <c r="C744" i="20"/>
  <c r="C745" i="20"/>
  <c r="C746" i="20"/>
  <c r="C747" i="20"/>
  <c r="C748" i="20"/>
  <c r="C749" i="20"/>
  <c r="C750" i="20"/>
  <c r="C751" i="20"/>
  <c r="C752" i="20"/>
  <c r="C753" i="20"/>
  <c r="C754" i="20"/>
  <c r="C755" i="20"/>
  <c r="C756" i="20"/>
  <c r="C757" i="20"/>
  <c r="C758" i="20"/>
  <c r="C759" i="20"/>
  <c r="C760" i="20"/>
  <c r="C761" i="20"/>
  <c r="C762" i="20"/>
  <c r="C763" i="20"/>
  <c r="C764" i="20"/>
  <c r="C765" i="20"/>
  <c r="C766" i="20"/>
  <c r="C767" i="20"/>
  <c r="C768" i="20"/>
  <c r="C769" i="20"/>
  <c r="C770" i="20"/>
  <c r="C771" i="20"/>
  <c r="C772" i="20"/>
  <c r="C773" i="20"/>
  <c r="C774" i="20"/>
  <c r="C775" i="20"/>
  <c r="C776" i="20"/>
  <c r="C777" i="20"/>
  <c r="C778" i="20"/>
  <c r="C779" i="20"/>
  <c r="C780" i="20"/>
  <c r="C781" i="20"/>
  <c r="C782" i="20"/>
  <c r="C783" i="20"/>
  <c r="C784" i="20"/>
  <c r="C785" i="20"/>
  <c r="C786" i="20"/>
  <c r="C787" i="20"/>
  <c r="C788" i="20"/>
  <c r="C789" i="20"/>
  <c r="C790" i="20"/>
  <c r="C791" i="20"/>
  <c r="C792" i="20"/>
  <c r="C793" i="20"/>
  <c r="C794" i="20"/>
  <c r="C795" i="20"/>
  <c r="C796" i="20"/>
  <c r="C797" i="20"/>
  <c r="C798" i="20"/>
  <c r="C799" i="20"/>
  <c r="C800" i="20"/>
  <c r="C801" i="20"/>
  <c r="C802" i="20"/>
  <c r="C803" i="20"/>
  <c r="C804" i="20"/>
  <c r="C805" i="20"/>
  <c r="C806" i="20"/>
  <c r="C807" i="20"/>
  <c r="C808" i="20"/>
  <c r="C809" i="20"/>
  <c r="C810" i="20"/>
  <c r="C811" i="20"/>
  <c r="C812" i="20"/>
  <c r="C813" i="20"/>
  <c r="C814" i="20"/>
  <c r="C815" i="20"/>
  <c r="C816" i="20"/>
  <c r="C817" i="20"/>
  <c r="C818" i="20"/>
  <c r="C819" i="20"/>
  <c r="C820" i="20"/>
  <c r="C821" i="20"/>
  <c r="C822" i="20"/>
  <c r="C823" i="20"/>
  <c r="C824" i="20"/>
  <c r="C825" i="20"/>
  <c r="C826" i="20"/>
  <c r="C827" i="20"/>
  <c r="C828" i="20"/>
  <c r="C829" i="20"/>
  <c r="C830" i="20"/>
  <c r="C831" i="20"/>
  <c r="C832" i="20"/>
  <c r="C833" i="20"/>
  <c r="C834" i="20"/>
  <c r="C835" i="20"/>
  <c r="C836" i="20"/>
  <c r="C837" i="20"/>
  <c r="C838" i="20"/>
  <c r="C839" i="20"/>
  <c r="C840" i="20"/>
  <c r="C841" i="20"/>
  <c r="C842" i="20"/>
  <c r="C843" i="20"/>
  <c r="C844" i="20"/>
  <c r="C845" i="20"/>
  <c r="C846" i="20"/>
  <c r="C847" i="20"/>
  <c r="C848" i="20"/>
  <c r="C849" i="20"/>
  <c r="C850" i="20"/>
  <c r="C851" i="20"/>
  <c r="C852" i="20"/>
  <c r="C853" i="20"/>
  <c r="C854" i="20"/>
  <c r="C855" i="20"/>
  <c r="C856" i="20"/>
  <c r="C857" i="20"/>
  <c r="C858" i="20"/>
  <c r="C859" i="20"/>
  <c r="C860" i="20"/>
  <c r="C861" i="20"/>
  <c r="C862" i="20"/>
  <c r="C863" i="20"/>
  <c r="C864" i="20"/>
  <c r="C865" i="20"/>
  <c r="C866" i="20"/>
  <c r="C867" i="20"/>
  <c r="C868" i="20"/>
  <c r="C869" i="20"/>
  <c r="C870" i="20"/>
  <c r="C871" i="20"/>
  <c r="C872" i="20"/>
  <c r="C873" i="20"/>
  <c r="C874" i="20"/>
  <c r="C875" i="20"/>
  <c r="C876" i="20"/>
  <c r="C877" i="20"/>
  <c r="C878" i="20"/>
  <c r="C879" i="20"/>
  <c r="C880" i="20"/>
  <c r="C881" i="20"/>
  <c r="C882" i="20"/>
  <c r="C883" i="20"/>
  <c r="C884" i="20"/>
  <c r="C885" i="20"/>
  <c r="C886" i="20"/>
  <c r="C887" i="20"/>
  <c r="C888" i="20"/>
  <c r="C889" i="20"/>
  <c r="C890" i="20"/>
  <c r="C891" i="20"/>
  <c r="C892" i="20"/>
  <c r="C893" i="20"/>
  <c r="C894" i="20"/>
  <c r="C895" i="20"/>
  <c r="C896" i="20"/>
  <c r="C897" i="20"/>
  <c r="C898" i="20"/>
  <c r="C899" i="20"/>
  <c r="C900" i="20"/>
  <c r="C901" i="20"/>
  <c r="C902" i="20"/>
  <c r="C903" i="20"/>
  <c r="C904" i="20"/>
  <c r="C905" i="20"/>
  <c r="C906" i="20"/>
  <c r="C907" i="20"/>
  <c r="C908" i="20"/>
  <c r="C909" i="20"/>
  <c r="C910" i="20"/>
  <c r="C911" i="20"/>
  <c r="C912" i="20"/>
  <c r="C913" i="20"/>
  <c r="C914" i="20"/>
  <c r="C915" i="20"/>
  <c r="C916" i="20"/>
  <c r="C917" i="20"/>
  <c r="C918" i="20"/>
  <c r="C919" i="20"/>
  <c r="C920" i="20"/>
  <c r="C921" i="20"/>
  <c r="C922" i="20"/>
  <c r="C923" i="20"/>
  <c r="C924" i="20"/>
  <c r="C925" i="20"/>
  <c r="C926" i="20"/>
  <c r="C927" i="20"/>
  <c r="C928" i="20"/>
  <c r="C929" i="20"/>
  <c r="C930" i="20"/>
  <c r="C931" i="20"/>
  <c r="C932" i="20"/>
  <c r="C933" i="20"/>
  <c r="C934" i="20"/>
  <c r="C935" i="20"/>
  <c r="C936" i="20"/>
  <c r="C937" i="20"/>
  <c r="C938" i="20"/>
  <c r="C939" i="20"/>
  <c r="C940" i="20"/>
  <c r="C941" i="20"/>
  <c r="C942" i="20"/>
  <c r="C943" i="20"/>
  <c r="C944" i="20"/>
  <c r="C945" i="20"/>
  <c r="C946" i="20"/>
  <c r="C947" i="20"/>
  <c r="C948" i="20"/>
  <c r="C949" i="20"/>
  <c r="C950" i="20"/>
  <c r="C951" i="20"/>
  <c r="C952" i="20"/>
  <c r="C953" i="20"/>
  <c r="C954" i="20"/>
  <c r="C955" i="20"/>
  <c r="C956" i="20"/>
  <c r="C957" i="20"/>
  <c r="C958" i="20"/>
  <c r="C959" i="20"/>
  <c r="C960" i="20"/>
  <c r="C961" i="20"/>
  <c r="C962" i="20"/>
  <c r="C963" i="20"/>
  <c r="C964" i="20"/>
  <c r="C965" i="20"/>
  <c r="C966" i="20"/>
  <c r="C967" i="20"/>
  <c r="C968" i="20"/>
  <c r="C969" i="20"/>
  <c r="C970" i="20"/>
  <c r="C971" i="20"/>
  <c r="C972" i="20"/>
  <c r="C973" i="20"/>
  <c r="C974" i="20"/>
  <c r="C975" i="20"/>
  <c r="C976" i="20"/>
  <c r="C977" i="20"/>
  <c r="C978" i="20"/>
  <c r="C979" i="20"/>
  <c r="C980" i="20"/>
  <c r="C981" i="20"/>
  <c r="C982" i="20"/>
  <c r="C983" i="20"/>
  <c r="C984" i="20"/>
  <c r="C985" i="20"/>
  <c r="C986" i="20"/>
  <c r="C987" i="20"/>
  <c r="C988" i="20"/>
  <c r="C989" i="20"/>
  <c r="C990" i="20"/>
  <c r="C991" i="20"/>
  <c r="C992" i="20"/>
  <c r="C993" i="20"/>
  <c r="C994" i="20"/>
  <c r="C995" i="20"/>
  <c r="C996" i="20"/>
  <c r="C997" i="20"/>
  <c r="C998" i="20"/>
  <c r="C999" i="20"/>
  <c r="C1000" i="20"/>
  <c r="C1001" i="20"/>
  <c r="C1002" i="20"/>
  <c r="C1003" i="20"/>
  <c r="C1004" i="20"/>
  <c r="C1005" i="20"/>
  <c r="C1006" i="20"/>
  <c r="C1007" i="20"/>
  <c r="C1008" i="20"/>
  <c r="C1009" i="20"/>
  <c r="C1010" i="20"/>
  <c r="C1011" i="20"/>
  <c r="C1012" i="20"/>
  <c r="C1013" i="20"/>
  <c r="C1014" i="20"/>
  <c r="C1015" i="20"/>
  <c r="C1016" i="20"/>
  <c r="C1017" i="20"/>
  <c r="C1018" i="20"/>
  <c r="C1019" i="20"/>
  <c r="C1020" i="20"/>
  <c r="C1021" i="20"/>
  <c r="C1022" i="20"/>
  <c r="C1023" i="20"/>
  <c r="C1024" i="20"/>
  <c r="C1025" i="20"/>
  <c r="C1026" i="20"/>
  <c r="C1027" i="20"/>
  <c r="C1028" i="20"/>
  <c r="C1029" i="20"/>
  <c r="C1030" i="20"/>
  <c r="C1031" i="20"/>
  <c r="C1032" i="20"/>
  <c r="C1033" i="20"/>
  <c r="C1034" i="20"/>
  <c r="C1035" i="20"/>
  <c r="C1036" i="20"/>
  <c r="C1037" i="20"/>
  <c r="C1038" i="20"/>
  <c r="C1039" i="20"/>
  <c r="C1040" i="20"/>
  <c r="C1041" i="20"/>
  <c r="C1042" i="20"/>
  <c r="C1043" i="20"/>
  <c r="C1044" i="20"/>
  <c r="S663" i="14"/>
  <c r="AA663" i="14"/>
  <c r="C2" i="20"/>
  <c r="B3" i="20"/>
  <c r="B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B105" i="20"/>
  <c r="B106" i="20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S662" i="14"/>
  <c r="AA662" i="14"/>
  <c r="B2" i="20"/>
  <c r="G794" i="14"/>
  <c r="H794" i="14"/>
  <c r="G134" i="20"/>
  <c r="I134" i="20"/>
  <c r="H134" i="20"/>
  <c r="G795" i="14"/>
  <c r="H795" i="14"/>
  <c r="G135" i="20"/>
  <c r="I135" i="20"/>
  <c r="H135" i="20"/>
  <c r="G796" i="14"/>
  <c r="H796" i="14"/>
  <c r="G136" i="20"/>
  <c r="I136" i="20"/>
  <c r="H136" i="20"/>
  <c r="G797" i="14"/>
  <c r="H797" i="14"/>
  <c r="G137" i="20"/>
  <c r="I137" i="20"/>
  <c r="H137" i="20"/>
  <c r="G798" i="14"/>
  <c r="H798" i="14"/>
  <c r="G138" i="20"/>
  <c r="I138" i="20"/>
  <c r="H138" i="20"/>
  <c r="G799" i="14"/>
  <c r="H799" i="14"/>
  <c r="G139" i="20"/>
  <c r="I139" i="20"/>
  <c r="H139" i="20"/>
  <c r="G800" i="14"/>
  <c r="H800" i="14"/>
  <c r="G140" i="20"/>
  <c r="I140" i="20"/>
  <c r="H140" i="20"/>
  <c r="G801" i="14"/>
  <c r="H801" i="14"/>
  <c r="G141" i="20"/>
  <c r="I141" i="20"/>
  <c r="H141" i="20"/>
  <c r="G802" i="14"/>
  <c r="H802" i="14"/>
  <c r="G142" i="20"/>
  <c r="I142" i="20"/>
  <c r="H142" i="20"/>
  <c r="G803" i="14"/>
  <c r="H803" i="14"/>
  <c r="G143" i="20"/>
  <c r="I143" i="20"/>
  <c r="H143" i="20"/>
  <c r="G804" i="14"/>
  <c r="H804" i="14"/>
  <c r="G144" i="20"/>
  <c r="I144" i="20"/>
  <c r="H144" i="20"/>
  <c r="G805" i="14"/>
  <c r="H805" i="14"/>
  <c r="G145" i="20"/>
  <c r="I145" i="20"/>
  <c r="H145" i="20"/>
  <c r="G806" i="14"/>
  <c r="H806" i="14"/>
  <c r="G146" i="20"/>
  <c r="I146" i="20"/>
  <c r="H146" i="20"/>
  <c r="G807" i="14"/>
  <c r="H807" i="14"/>
  <c r="G147" i="20"/>
  <c r="I147" i="20"/>
  <c r="H147" i="20"/>
  <c r="G808" i="14"/>
  <c r="H808" i="14"/>
  <c r="G148" i="20"/>
  <c r="I148" i="20"/>
  <c r="H148" i="20"/>
  <c r="G809" i="14"/>
  <c r="H809" i="14"/>
  <c r="G149" i="20"/>
  <c r="I149" i="20"/>
  <c r="H149" i="20"/>
  <c r="G810" i="14"/>
  <c r="H810" i="14"/>
  <c r="G150" i="20"/>
  <c r="I150" i="20"/>
  <c r="H150" i="20"/>
  <c r="G811" i="14"/>
  <c r="H811" i="14"/>
  <c r="G151" i="20"/>
  <c r="I151" i="20"/>
  <c r="H151" i="20"/>
  <c r="G812" i="14"/>
  <c r="H812" i="14"/>
  <c r="G152" i="20"/>
  <c r="I152" i="20"/>
  <c r="H152" i="20"/>
  <c r="G813" i="14"/>
  <c r="H813" i="14"/>
  <c r="G153" i="20"/>
  <c r="I153" i="20"/>
  <c r="H153" i="20"/>
  <c r="G814" i="14"/>
  <c r="H814" i="14"/>
  <c r="G154" i="20"/>
  <c r="I154" i="20"/>
  <c r="H154" i="20"/>
  <c r="G815" i="14"/>
  <c r="H815" i="14"/>
  <c r="G155" i="20"/>
  <c r="I155" i="20"/>
  <c r="H155" i="20"/>
  <c r="G816" i="14"/>
  <c r="H816" i="14"/>
  <c r="G156" i="20"/>
  <c r="I156" i="20"/>
  <c r="H156" i="20"/>
  <c r="G817" i="14"/>
  <c r="H817" i="14"/>
  <c r="G157" i="20"/>
  <c r="I157" i="20"/>
  <c r="H157" i="20"/>
  <c r="G818" i="14"/>
  <c r="H818" i="14"/>
  <c r="G158" i="20"/>
  <c r="I158" i="20"/>
  <c r="H158" i="20"/>
  <c r="G819" i="14"/>
  <c r="H819" i="14"/>
  <c r="G159" i="20"/>
  <c r="I159" i="20"/>
  <c r="H159" i="20"/>
  <c r="G820" i="14"/>
  <c r="H820" i="14"/>
  <c r="G160" i="20"/>
  <c r="I160" i="20"/>
  <c r="H160" i="20"/>
  <c r="G821" i="14"/>
  <c r="H821" i="14"/>
  <c r="G161" i="20"/>
  <c r="I161" i="20"/>
  <c r="H161" i="20"/>
  <c r="G822" i="14"/>
  <c r="H822" i="14"/>
  <c r="G162" i="20"/>
  <c r="I162" i="20"/>
  <c r="H162" i="20"/>
  <c r="G823" i="14"/>
  <c r="H823" i="14"/>
  <c r="G163" i="20"/>
  <c r="I163" i="20"/>
  <c r="H163" i="20"/>
  <c r="G824" i="14"/>
  <c r="H824" i="14"/>
  <c r="G164" i="20"/>
  <c r="I164" i="20"/>
  <c r="H164" i="20"/>
  <c r="G825" i="14"/>
  <c r="H825" i="14"/>
  <c r="G165" i="20"/>
  <c r="I165" i="20"/>
  <c r="H165" i="20"/>
  <c r="G826" i="14"/>
  <c r="H826" i="14"/>
  <c r="G166" i="20"/>
  <c r="I166" i="20"/>
  <c r="H166" i="20"/>
  <c r="G827" i="14"/>
  <c r="H827" i="14"/>
  <c r="G167" i="20"/>
  <c r="I167" i="20"/>
  <c r="H167" i="20"/>
  <c r="G828" i="14"/>
  <c r="H828" i="14"/>
  <c r="G168" i="20"/>
  <c r="I168" i="20"/>
  <c r="H168" i="20"/>
  <c r="G829" i="14"/>
  <c r="H829" i="14"/>
  <c r="G169" i="20"/>
  <c r="I169" i="20"/>
  <c r="H169" i="20"/>
  <c r="G830" i="14"/>
  <c r="H830" i="14"/>
  <c r="G170" i="20"/>
  <c r="I170" i="20"/>
  <c r="H170" i="20"/>
  <c r="G831" i="14"/>
  <c r="H831" i="14"/>
  <c r="G171" i="20"/>
  <c r="I171" i="20"/>
  <c r="H171" i="20"/>
  <c r="G832" i="14"/>
  <c r="H832" i="14"/>
  <c r="G172" i="20"/>
  <c r="I172" i="20"/>
  <c r="H172" i="20"/>
  <c r="G833" i="14"/>
  <c r="H833" i="14"/>
  <c r="G173" i="20"/>
  <c r="I173" i="20"/>
  <c r="H173" i="20"/>
  <c r="G834" i="14"/>
  <c r="H834" i="14"/>
  <c r="G174" i="20"/>
  <c r="I174" i="20"/>
  <c r="H174" i="20"/>
  <c r="G835" i="14"/>
  <c r="H835" i="14"/>
  <c r="G175" i="20"/>
  <c r="I175" i="20"/>
  <c r="H175" i="20"/>
  <c r="G836" i="14"/>
  <c r="H836" i="14"/>
  <c r="G176" i="20"/>
  <c r="I176" i="20"/>
  <c r="H176" i="20"/>
  <c r="G837" i="14"/>
  <c r="H837" i="14"/>
  <c r="G177" i="20"/>
  <c r="I177" i="20"/>
  <c r="H177" i="20"/>
  <c r="G838" i="14"/>
  <c r="H838" i="14"/>
  <c r="G178" i="20"/>
  <c r="I178" i="20"/>
  <c r="H178" i="20"/>
  <c r="G839" i="14"/>
  <c r="H839" i="14"/>
  <c r="G179" i="20"/>
  <c r="I179" i="20"/>
  <c r="H179" i="20"/>
  <c r="G840" i="14"/>
  <c r="H840" i="14"/>
  <c r="G180" i="20"/>
  <c r="I180" i="20"/>
  <c r="H180" i="20"/>
  <c r="G841" i="14"/>
  <c r="H841" i="14"/>
  <c r="G181" i="20"/>
  <c r="I181" i="20"/>
  <c r="H181" i="20"/>
  <c r="G842" i="14"/>
  <c r="H842" i="14"/>
  <c r="G182" i="20"/>
  <c r="I182" i="20"/>
  <c r="H182" i="20"/>
  <c r="G843" i="14"/>
  <c r="H843" i="14"/>
  <c r="G183" i="20"/>
  <c r="I183" i="20"/>
  <c r="H183" i="20"/>
  <c r="G844" i="14"/>
  <c r="H844" i="14"/>
  <c r="G184" i="20"/>
  <c r="I184" i="20"/>
  <c r="H184" i="20"/>
  <c r="G845" i="14"/>
  <c r="H845" i="14"/>
  <c r="G185" i="20"/>
  <c r="I185" i="20"/>
  <c r="H185" i="20"/>
  <c r="G846" i="14"/>
  <c r="H846" i="14"/>
  <c r="G186" i="20"/>
  <c r="I186" i="20"/>
  <c r="H186" i="20"/>
  <c r="G847" i="14"/>
  <c r="H847" i="14"/>
  <c r="G187" i="20"/>
  <c r="I187" i="20"/>
  <c r="H187" i="20"/>
  <c r="G848" i="14"/>
  <c r="H848" i="14"/>
  <c r="G188" i="20"/>
  <c r="I188" i="20"/>
  <c r="H188" i="20"/>
  <c r="G849" i="14"/>
  <c r="H849" i="14"/>
  <c r="G189" i="20"/>
  <c r="I189" i="20"/>
  <c r="H189" i="20"/>
  <c r="G850" i="14"/>
  <c r="H850" i="14"/>
  <c r="G190" i="20"/>
  <c r="I190" i="20"/>
  <c r="H190" i="20"/>
  <c r="G851" i="14"/>
  <c r="H851" i="14"/>
  <c r="G191" i="20"/>
  <c r="I191" i="20"/>
  <c r="H191" i="20"/>
  <c r="G852" i="14"/>
  <c r="H852" i="14"/>
  <c r="G192" i="20"/>
  <c r="I192" i="20"/>
  <c r="H192" i="20"/>
  <c r="G853" i="14"/>
  <c r="H853" i="14"/>
  <c r="G193" i="20"/>
  <c r="I193" i="20"/>
  <c r="H193" i="20"/>
  <c r="G854" i="14"/>
  <c r="H854" i="14"/>
  <c r="G194" i="20"/>
  <c r="I194" i="20"/>
  <c r="H194" i="20"/>
  <c r="G855" i="14"/>
  <c r="H855" i="14"/>
  <c r="G195" i="20"/>
  <c r="I195" i="20"/>
  <c r="H195" i="20"/>
  <c r="G856" i="14"/>
  <c r="H856" i="14"/>
  <c r="G196" i="20"/>
  <c r="I196" i="20"/>
  <c r="H196" i="20"/>
  <c r="G857" i="14"/>
  <c r="H857" i="14"/>
  <c r="G197" i="20"/>
  <c r="I197" i="20"/>
  <c r="H197" i="20"/>
  <c r="G858" i="14"/>
  <c r="H858" i="14"/>
  <c r="G198" i="20"/>
  <c r="I198" i="20"/>
  <c r="H198" i="20"/>
  <c r="G859" i="14"/>
  <c r="H859" i="14"/>
  <c r="G199" i="20"/>
  <c r="I199" i="20"/>
  <c r="H199" i="20"/>
  <c r="G860" i="14"/>
  <c r="H860" i="14"/>
  <c r="G200" i="20"/>
  <c r="I200" i="20"/>
  <c r="H200" i="20"/>
  <c r="G861" i="14"/>
  <c r="H861" i="14"/>
  <c r="G201" i="20"/>
  <c r="I201" i="20"/>
  <c r="H201" i="20"/>
  <c r="G862" i="14"/>
  <c r="H862" i="14"/>
  <c r="G202" i="20"/>
  <c r="I202" i="20"/>
  <c r="H202" i="20"/>
  <c r="G863" i="14"/>
  <c r="H863" i="14"/>
  <c r="G203" i="20"/>
  <c r="I203" i="20"/>
  <c r="H203" i="20"/>
  <c r="G864" i="14"/>
  <c r="H864" i="14"/>
  <c r="G204" i="20"/>
  <c r="I204" i="20"/>
  <c r="H204" i="20"/>
  <c r="G865" i="14"/>
  <c r="H865" i="14"/>
  <c r="G205" i="20"/>
  <c r="I205" i="20"/>
  <c r="H205" i="20"/>
  <c r="G866" i="14"/>
  <c r="H866" i="14"/>
  <c r="G206" i="20"/>
  <c r="I206" i="20"/>
  <c r="H206" i="20"/>
  <c r="G867" i="14"/>
  <c r="H867" i="14"/>
  <c r="G207" i="20"/>
  <c r="I207" i="20"/>
  <c r="H207" i="20"/>
  <c r="G868" i="14"/>
  <c r="H868" i="14"/>
  <c r="G208" i="20"/>
  <c r="I208" i="20"/>
  <c r="H208" i="20"/>
  <c r="G869" i="14"/>
  <c r="H869" i="14"/>
  <c r="G209" i="20"/>
  <c r="I209" i="20"/>
  <c r="H209" i="20"/>
  <c r="G870" i="14"/>
  <c r="H870" i="14"/>
  <c r="G210" i="20"/>
  <c r="I210" i="20"/>
  <c r="H210" i="20"/>
  <c r="G871" i="14"/>
  <c r="H871" i="14"/>
  <c r="G211" i="20"/>
  <c r="I211" i="20"/>
  <c r="H211" i="20"/>
  <c r="G872" i="14"/>
  <c r="H872" i="14"/>
  <c r="G212" i="20"/>
  <c r="I212" i="20"/>
  <c r="H212" i="20"/>
  <c r="G873" i="14"/>
  <c r="H873" i="14"/>
  <c r="G213" i="20"/>
  <c r="I213" i="20"/>
  <c r="H213" i="20"/>
  <c r="G874" i="14"/>
  <c r="H874" i="14"/>
  <c r="G214" i="20"/>
  <c r="I214" i="20"/>
  <c r="H214" i="20"/>
  <c r="G875" i="14"/>
  <c r="H875" i="14"/>
  <c r="G215" i="20"/>
  <c r="I215" i="20"/>
  <c r="H215" i="20"/>
  <c r="G876" i="14"/>
  <c r="H876" i="14"/>
  <c r="G216" i="20"/>
  <c r="I216" i="20"/>
  <c r="H216" i="20"/>
  <c r="G877" i="14"/>
  <c r="H877" i="14"/>
  <c r="G217" i="20"/>
  <c r="I217" i="20"/>
  <c r="H217" i="20"/>
  <c r="G878" i="14"/>
  <c r="H878" i="14"/>
  <c r="G218" i="20"/>
  <c r="I218" i="20"/>
  <c r="H218" i="20"/>
  <c r="G879" i="14"/>
  <c r="H879" i="14"/>
  <c r="G219" i="20"/>
  <c r="I219" i="20"/>
  <c r="H219" i="20"/>
  <c r="G880" i="14"/>
  <c r="H880" i="14"/>
  <c r="G220" i="20"/>
  <c r="I220" i="20"/>
  <c r="H220" i="20"/>
  <c r="G881" i="14"/>
  <c r="H881" i="14"/>
  <c r="G221" i="20"/>
  <c r="I221" i="20"/>
  <c r="H221" i="20"/>
  <c r="G882" i="14"/>
  <c r="H882" i="14"/>
  <c r="G222" i="20"/>
  <c r="I222" i="20"/>
  <c r="H222" i="20"/>
  <c r="G883" i="14"/>
  <c r="H883" i="14"/>
  <c r="G223" i="20"/>
  <c r="I223" i="20"/>
  <c r="H223" i="20"/>
  <c r="G884" i="14"/>
  <c r="H884" i="14"/>
  <c r="G224" i="20"/>
  <c r="I224" i="20"/>
  <c r="H224" i="20"/>
  <c r="G885" i="14"/>
  <c r="H885" i="14"/>
  <c r="G225" i="20"/>
  <c r="I225" i="20"/>
  <c r="H225" i="20"/>
  <c r="G886" i="14"/>
  <c r="H886" i="14"/>
  <c r="G226" i="20"/>
  <c r="I226" i="20"/>
  <c r="H226" i="20"/>
  <c r="G887" i="14"/>
  <c r="H887" i="14"/>
  <c r="G227" i="20"/>
  <c r="I227" i="20"/>
  <c r="H227" i="20"/>
  <c r="G888" i="14"/>
  <c r="H888" i="14"/>
  <c r="G228" i="20"/>
  <c r="I228" i="20"/>
  <c r="H228" i="20"/>
  <c r="G889" i="14"/>
  <c r="H889" i="14"/>
  <c r="G229" i="20"/>
  <c r="I229" i="20"/>
  <c r="H229" i="20"/>
  <c r="G890" i="14"/>
  <c r="H890" i="14"/>
  <c r="G230" i="20"/>
  <c r="I230" i="20"/>
  <c r="H230" i="20"/>
  <c r="G891" i="14"/>
  <c r="H891" i="14"/>
  <c r="G231" i="20"/>
  <c r="I231" i="20"/>
  <c r="H231" i="20"/>
  <c r="G892" i="14"/>
  <c r="H892" i="14"/>
  <c r="G232" i="20"/>
  <c r="I232" i="20"/>
  <c r="H232" i="20"/>
  <c r="G893" i="14"/>
  <c r="H893" i="14"/>
  <c r="G233" i="20"/>
  <c r="I233" i="20"/>
  <c r="H233" i="20"/>
  <c r="G894" i="14"/>
  <c r="H894" i="14"/>
  <c r="G234" i="20"/>
  <c r="I234" i="20"/>
  <c r="H234" i="20"/>
  <c r="G895" i="14"/>
  <c r="H895" i="14"/>
  <c r="G235" i="20"/>
  <c r="I235" i="20"/>
  <c r="H235" i="20"/>
  <c r="G896" i="14"/>
  <c r="H896" i="14"/>
  <c r="G236" i="20"/>
  <c r="I236" i="20"/>
  <c r="H236" i="20"/>
  <c r="G897" i="14"/>
  <c r="H897" i="14"/>
  <c r="G237" i="20"/>
  <c r="I237" i="20"/>
  <c r="H237" i="20"/>
  <c r="G898" i="14"/>
  <c r="H898" i="14"/>
  <c r="G238" i="20"/>
  <c r="I238" i="20"/>
  <c r="H238" i="20"/>
  <c r="G899" i="14"/>
  <c r="H899" i="14"/>
  <c r="G239" i="20"/>
  <c r="I239" i="20"/>
  <c r="H239" i="20"/>
  <c r="G900" i="14"/>
  <c r="H900" i="14"/>
  <c r="G240" i="20"/>
  <c r="I240" i="20"/>
  <c r="H240" i="20"/>
  <c r="G901" i="14"/>
  <c r="H901" i="14"/>
  <c r="G241" i="20"/>
  <c r="I241" i="20"/>
  <c r="H241" i="20"/>
  <c r="G902" i="14"/>
  <c r="H902" i="14"/>
  <c r="G242" i="20"/>
  <c r="I242" i="20"/>
  <c r="H242" i="20"/>
  <c r="G903" i="14"/>
  <c r="H903" i="14"/>
  <c r="G243" i="20"/>
  <c r="I243" i="20"/>
  <c r="H243" i="20"/>
  <c r="G904" i="14"/>
  <c r="H904" i="14"/>
  <c r="G244" i="20"/>
  <c r="I244" i="20"/>
  <c r="H244" i="20"/>
  <c r="G905" i="14"/>
  <c r="H905" i="14"/>
  <c r="G245" i="20"/>
  <c r="I245" i="20"/>
  <c r="H245" i="20"/>
  <c r="G906" i="14"/>
  <c r="H906" i="14"/>
  <c r="G246" i="20"/>
  <c r="I246" i="20"/>
  <c r="H246" i="20"/>
  <c r="G907" i="14"/>
  <c r="H907" i="14"/>
  <c r="G247" i="20"/>
  <c r="I247" i="20"/>
  <c r="H247" i="20"/>
  <c r="G908" i="14"/>
  <c r="H908" i="14"/>
  <c r="G248" i="20"/>
  <c r="I248" i="20"/>
  <c r="H248" i="20"/>
  <c r="G909" i="14"/>
  <c r="H909" i="14"/>
  <c r="G249" i="20"/>
  <c r="I249" i="20"/>
  <c r="H249" i="20"/>
  <c r="G910" i="14"/>
  <c r="H910" i="14"/>
  <c r="G250" i="20"/>
  <c r="I250" i="20"/>
  <c r="H250" i="20"/>
  <c r="G911" i="14"/>
  <c r="H911" i="14"/>
  <c r="G251" i="20"/>
  <c r="I251" i="20"/>
  <c r="H251" i="20"/>
  <c r="G912" i="14"/>
  <c r="H912" i="14"/>
  <c r="G252" i="20"/>
  <c r="I252" i="20"/>
  <c r="H252" i="20"/>
  <c r="G913" i="14"/>
  <c r="H913" i="14"/>
  <c r="G253" i="20"/>
  <c r="I253" i="20"/>
  <c r="H253" i="20"/>
  <c r="G914" i="14"/>
  <c r="H914" i="14"/>
  <c r="G254" i="20"/>
  <c r="I254" i="20"/>
  <c r="H254" i="20"/>
  <c r="G915" i="14"/>
  <c r="H915" i="14"/>
  <c r="G255" i="20"/>
  <c r="I255" i="20"/>
  <c r="H255" i="20"/>
  <c r="G916" i="14"/>
  <c r="H916" i="14"/>
  <c r="G256" i="20"/>
  <c r="I256" i="20"/>
  <c r="H256" i="20"/>
  <c r="G917" i="14"/>
  <c r="H917" i="14"/>
  <c r="G257" i="20"/>
  <c r="I257" i="20"/>
  <c r="H257" i="20"/>
  <c r="G918" i="14"/>
  <c r="H918" i="14"/>
  <c r="G258" i="20"/>
  <c r="I258" i="20"/>
  <c r="H258" i="20"/>
  <c r="G919" i="14"/>
  <c r="H919" i="14"/>
  <c r="G259" i="20"/>
  <c r="I259" i="20"/>
  <c r="H259" i="20"/>
  <c r="G920" i="14"/>
  <c r="H920" i="14"/>
  <c r="G260" i="20"/>
  <c r="I260" i="20"/>
  <c r="H260" i="20"/>
  <c r="G921" i="14"/>
  <c r="H921" i="14"/>
  <c r="G261" i="20"/>
  <c r="I261" i="20"/>
  <c r="H261" i="20"/>
  <c r="G922" i="14"/>
  <c r="H922" i="14"/>
  <c r="G262" i="20"/>
  <c r="I262" i="20"/>
  <c r="H262" i="20"/>
  <c r="G923" i="14"/>
  <c r="H923" i="14"/>
  <c r="G263" i="20"/>
  <c r="I263" i="20"/>
  <c r="H263" i="20"/>
  <c r="G924" i="14"/>
  <c r="H924" i="14"/>
  <c r="G264" i="20"/>
  <c r="I264" i="20"/>
  <c r="H264" i="20"/>
  <c r="G925" i="14"/>
  <c r="H925" i="14"/>
  <c r="G265" i="20"/>
  <c r="I265" i="20"/>
  <c r="H265" i="20"/>
  <c r="G926" i="14"/>
  <c r="H926" i="14"/>
  <c r="G266" i="20"/>
  <c r="I266" i="20"/>
  <c r="H266" i="20"/>
  <c r="G927" i="14"/>
  <c r="H927" i="14"/>
  <c r="G267" i="20"/>
  <c r="I267" i="20"/>
  <c r="H267" i="20"/>
  <c r="G928" i="14"/>
  <c r="H928" i="14"/>
  <c r="G268" i="20"/>
  <c r="I268" i="20"/>
  <c r="H268" i="20"/>
  <c r="G929" i="14"/>
  <c r="H929" i="14"/>
  <c r="G269" i="20"/>
  <c r="I269" i="20"/>
  <c r="H269" i="20"/>
  <c r="G930" i="14"/>
  <c r="H930" i="14"/>
  <c r="G270" i="20"/>
  <c r="I270" i="20"/>
  <c r="H270" i="20"/>
  <c r="G931" i="14"/>
  <c r="H931" i="14"/>
  <c r="G271" i="20"/>
  <c r="I271" i="20"/>
  <c r="H271" i="20"/>
  <c r="G932" i="14"/>
  <c r="H932" i="14"/>
  <c r="G272" i="20"/>
  <c r="I272" i="20"/>
  <c r="H272" i="20"/>
  <c r="G933" i="14"/>
  <c r="H933" i="14"/>
  <c r="G273" i="20"/>
  <c r="I273" i="20"/>
  <c r="H273" i="20"/>
  <c r="G934" i="14"/>
  <c r="H934" i="14"/>
  <c r="G274" i="20"/>
  <c r="I274" i="20"/>
  <c r="H274" i="20"/>
  <c r="G935" i="14"/>
  <c r="H935" i="14"/>
  <c r="G275" i="20"/>
  <c r="I275" i="20"/>
  <c r="H275" i="20"/>
  <c r="G936" i="14"/>
  <c r="H936" i="14"/>
  <c r="G276" i="20"/>
  <c r="I276" i="20"/>
  <c r="H276" i="20"/>
  <c r="G937" i="14"/>
  <c r="H937" i="14"/>
  <c r="G277" i="20"/>
  <c r="I277" i="20"/>
  <c r="H277" i="20"/>
  <c r="G938" i="14"/>
  <c r="H938" i="14"/>
  <c r="G278" i="20"/>
  <c r="I278" i="20"/>
  <c r="H278" i="20"/>
  <c r="G939" i="14"/>
  <c r="H939" i="14"/>
  <c r="G279" i="20"/>
  <c r="I279" i="20"/>
  <c r="H279" i="20"/>
  <c r="G940" i="14"/>
  <c r="H940" i="14"/>
  <c r="G280" i="20"/>
  <c r="I280" i="20"/>
  <c r="H280" i="20"/>
  <c r="G941" i="14"/>
  <c r="H941" i="14"/>
  <c r="G281" i="20"/>
  <c r="I281" i="20"/>
  <c r="H281" i="20"/>
  <c r="G942" i="14"/>
  <c r="H942" i="14"/>
  <c r="G282" i="20"/>
  <c r="I282" i="20"/>
  <c r="H282" i="20"/>
  <c r="G943" i="14"/>
  <c r="H943" i="14"/>
  <c r="G283" i="20"/>
  <c r="I283" i="20"/>
  <c r="H283" i="20"/>
  <c r="G944" i="14"/>
  <c r="H944" i="14"/>
  <c r="G284" i="20"/>
  <c r="I284" i="20"/>
  <c r="H284" i="20"/>
  <c r="G945" i="14"/>
  <c r="H945" i="14"/>
  <c r="G285" i="20"/>
  <c r="I285" i="20"/>
  <c r="H285" i="20"/>
  <c r="G946" i="14"/>
  <c r="H946" i="14"/>
  <c r="G286" i="20"/>
  <c r="I286" i="20"/>
  <c r="H286" i="20"/>
  <c r="G947" i="14"/>
  <c r="H947" i="14"/>
  <c r="G287" i="20"/>
  <c r="I287" i="20"/>
  <c r="H287" i="20"/>
  <c r="G948" i="14"/>
  <c r="H948" i="14"/>
  <c r="G288" i="20"/>
  <c r="I288" i="20"/>
  <c r="H288" i="20"/>
  <c r="G949" i="14"/>
  <c r="H949" i="14"/>
  <c r="G289" i="20"/>
  <c r="I289" i="20"/>
  <c r="H289" i="20"/>
  <c r="G950" i="14"/>
  <c r="H950" i="14"/>
  <c r="G290" i="20"/>
  <c r="I290" i="20"/>
  <c r="H290" i="20"/>
  <c r="G951" i="14"/>
  <c r="H951" i="14"/>
  <c r="G291" i="20"/>
  <c r="I291" i="20"/>
  <c r="H291" i="20"/>
  <c r="G952" i="14"/>
  <c r="H952" i="14"/>
  <c r="G292" i="20"/>
  <c r="I292" i="20"/>
  <c r="H292" i="20"/>
  <c r="G953" i="14"/>
  <c r="H953" i="14"/>
  <c r="G293" i="20"/>
  <c r="I293" i="20"/>
  <c r="H293" i="20"/>
  <c r="G954" i="14"/>
  <c r="H954" i="14"/>
  <c r="G294" i="20"/>
  <c r="I294" i="20"/>
  <c r="H294" i="20"/>
  <c r="G955" i="14"/>
  <c r="H955" i="14"/>
  <c r="G295" i="20"/>
  <c r="I295" i="20"/>
  <c r="H295" i="20"/>
  <c r="G956" i="14"/>
  <c r="H956" i="14"/>
  <c r="G296" i="20"/>
  <c r="I296" i="20"/>
  <c r="H296" i="20"/>
  <c r="G957" i="14"/>
  <c r="H957" i="14"/>
  <c r="G297" i="20"/>
  <c r="I297" i="20"/>
  <c r="H297" i="20"/>
  <c r="G958" i="14"/>
  <c r="H958" i="14"/>
  <c r="G298" i="20"/>
  <c r="I298" i="20"/>
  <c r="H298" i="20"/>
  <c r="G959" i="14"/>
  <c r="H959" i="14"/>
  <c r="G299" i="20"/>
  <c r="I299" i="20"/>
  <c r="H299" i="20"/>
  <c r="G960" i="14"/>
  <c r="H960" i="14"/>
  <c r="G300" i="20"/>
  <c r="I300" i="20"/>
  <c r="H300" i="20"/>
  <c r="G961" i="14"/>
  <c r="H961" i="14"/>
  <c r="G301" i="20"/>
  <c r="I301" i="20"/>
  <c r="H301" i="20"/>
  <c r="G962" i="14"/>
  <c r="H962" i="14"/>
  <c r="G302" i="20"/>
  <c r="I302" i="20"/>
  <c r="H302" i="20"/>
  <c r="G963" i="14"/>
  <c r="H963" i="14"/>
  <c r="G303" i="20"/>
  <c r="I303" i="20"/>
  <c r="H303" i="20"/>
  <c r="G964" i="14"/>
  <c r="H964" i="14"/>
  <c r="G304" i="20"/>
  <c r="I304" i="20"/>
  <c r="H304" i="20"/>
  <c r="G965" i="14"/>
  <c r="H965" i="14"/>
  <c r="G305" i="20"/>
  <c r="I305" i="20"/>
  <c r="H305" i="20"/>
  <c r="G966" i="14"/>
  <c r="H966" i="14"/>
  <c r="G306" i="20"/>
  <c r="I306" i="20"/>
  <c r="H306" i="20"/>
  <c r="G967" i="14"/>
  <c r="H967" i="14"/>
  <c r="G307" i="20"/>
  <c r="I307" i="20"/>
  <c r="H307" i="20"/>
  <c r="G968" i="14"/>
  <c r="H968" i="14"/>
  <c r="G308" i="20"/>
  <c r="I308" i="20"/>
  <c r="H308" i="20"/>
  <c r="G969" i="14"/>
  <c r="H969" i="14"/>
  <c r="G309" i="20"/>
  <c r="I309" i="20"/>
  <c r="H309" i="20"/>
  <c r="G970" i="14"/>
  <c r="H970" i="14"/>
  <c r="G310" i="20"/>
  <c r="I310" i="20"/>
  <c r="H310" i="20"/>
  <c r="G971" i="14"/>
  <c r="H971" i="14"/>
  <c r="G311" i="20"/>
  <c r="I311" i="20"/>
  <c r="H311" i="20"/>
  <c r="G972" i="14"/>
  <c r="H972" i="14"/>
  <c r="G312" i="20"/>
  <c r="I312" i="20"/>
  <c r="H312" i="20"/>
  <c r="G973" i="14"/>
  <c r="H973" i="14"/>
  <c r="G313" i="20"/>
  <c r="I313" i="20"/>
  <c r="H313" i="20"/>
  <c r="G974" i="14"/>
  <c r="H974" i="14"/>
  <c r="G314" i="20"/>
  <c r="I314" i="20"/>
  <c r="H314" i="20"/>
  <c r="G975" i="14"/>
  <c r="H975" i="14"/>
  <c r="G315" i="20"/>
  <c r="I315" i="20"/>
  <c r="H315" i="20"/>
  <c r="G976" i="14"/>
  <c r="H976" i="14"/>
  <c r="G316" i="20"/>
  <c r="I316" i="20"/>
  <c r="H316" i="20"/>
  <c r="G977" i="14"/>
  <c r="H977" i="14"/>
  <c r="G317" i="20"/>
  <c r="I317" i="20"/>
  <c r="H317" i="20"/>
  <c r="G978" i="14"/>
  <c r="H978" i="14"/>
  <c r="G318" i="20"/>
  <c r="I318" i="20"/>
  <c r="H318" i="20"/>
  <c r="G979" i="14"/>
  <c r="H979" i="14"/>
  <c r="G319" i="20"/>
  <c r="I319" i="20"/>
  <c r="H319" i="20"/>
  <c r="G980" i="14"/>
  <c r="H980" i="14"/>
  <c r="G320" i="20"/>
  <c r="I320" i="20"/>
  <c r="H320" i="20"/>
  <c r="G981" i="14"/>
  <c r="H981" i="14"/>
  <c r="G321" i="20"/>
  <c r="I321" i="20"/>
  <c r="H321" i="20"/>
  <c r="G982" i="14"/>
  <c r="H982" i="14"/>
  <c r="G322" i="20"/>
  <c r="I322" i="20"/>
  <c r="H322" i="20"/>
  <c r="G983" i="14"/>
  <c r="H983" i="14"/>
  <c r="G323" i="20"/>
  <c r="I323" i="20"/>
  <c r="H323" i="20"/>
  <c r="G984" i="14"/>
  <c r="H984" i="14"/>
  <c r="G324" i="20"/>
  <c r="I324" i="20"/>
  <c r="H324" i="20"/>
  <c r="G985" i="14"/>
  <c r="H985" i="14"/>
  <c r="G325" i="20"/>
  <c r="I325" i="20"/>
  <c r="H325" i="20"/>
  <c r="G986" i="14"/>
  <c r="H986" i="14"/>
  <c r="G326" i="20"/>
  <c r="I326" i="20"/>
  <c r="H326" i="20"/>
  <c r="G987" i="14"/>
  <c r="H987" i="14"/>
  <c r="G327" i="20"/>
  <c r="I327" i="20"/>
  <c r="H327" i="20"/>
  <c r="G988" i="14"/>
  <c r="H988" i="14"/>
  <c r="G328" i="20"/>
  <c r="I328" i="20"/>
  <c r="H328" i="20"/>
  <c r="G989" i="14"/>
  <c r="H989" i="14"/>
  <c r="G329" i="20"/>
  <c r="I329" i="20"/>
  <c r="H329" i="20"/>
  <c r="G990" i="14"/>
  <c r="H990" i="14"/>
  <c r="G330" i="20"/>
  <c r="I330" i="20"/>
  <c r="H330" i="20"/>
  <c r="G991" i="14"/>
  <c r="H991" i="14"/>
  <c r="G331" i="20"/>
  <c r="I331" i="20"/>
  <c r="H331" i="20"/>
  <c r="G992" i="14"/>
  <c r="H992" i="14"/>
  <c r="G332" i="20"/>
  <c r="I332" i="20"/>
  <c r="H332" i="20"/>
  <c r="G993" i="14"/>
  <c r="H993" i="14"/>
  <c r="G333" i="20"/>
  <c r="I333" i="20"/>
  <c r="H333" i="20"/>
  <c r="G994" i="14"/>
  <c r="H994" i="14"/>
  <c r="G334" i="20"/>
  <c r="I334" i="20"/>
  <c r="H334" i="20"/>
  <c r="G995" i="14"/>
  <c r="H995" i="14"/>
  <c r="G335" i="20"/>
  <c r="I335" i="20"/>
  <c r="H335" i="20"/>
  <c r="G996" i="14"/>
  <c r="H996" i="14"/>
  <c r="G336" i="20"/>
  <c r="I336" i="20"/>
  <c r="H336" i="20"/>
  <c r="G997" i="14"/>
  <c r="H997" i="14"/>
  <c r="G337" i="20"/>
  <c r="I337" i="20"/>
  <c r="H337" i="20"/>
  <c r="G998" i="14"/>
  <c r="H998" i="14"/>
  <c r="G338" i="20"/>
  <c r="I338" i="20"/>
  <c r="H338" i="20"/>
  <c r="G999" i="14"/>
  <c r="H999" i="14"/>
  <c r="G339" i="20"/>
  <c r="I339" i="20"/>
  <c r="H339" i="20"/>
  <c r="G1000" i="14"/>
  <c r="H1000" i="14"/>
  <c r="G340" i="20"/>
  <c r="I340" i="20"/>
  <c r="H340" i="20"/>
  <c r="G1001" i="14"/>
  <c r="H1001" i="14"/>
  <c r="G341" i="20"/>
  <c r="I341" i="20"/>
  <c r="H341" i="20"/>
  <c r="G1002" i="14"/>
  <c r="H1002" i="14"/>
  <c r="G342" i="20"/>
  <c r="I342" i="20"/>
  <c r="H342" i="20"/>
  <c r="G1003" i="14"/>
  <c r="H1003" i="14"/>
  <c r="G343" i="20"/>
  <c r="I343" i="20"/>
  <c r="H343" i="20"/>
  <c r="G1004" i="14"/>
  <c r="H1004" i="14"/>
  <c r="G344" i="20"/>
  <c r="I344" i="20"/>
  <c r="H344" i="20"/>
  <c r="G1005" i="14"/>
  <c r="H1005" i="14"/>
  <c r="G345" i="20"/>
  <c r="I345" i="20"/>
  <c r="H345" i="20"/>
  <c r="G1006" i="14"/>
  <c r="H1006" i="14"/>
  <c r="G346" i="20"/>
  <c r="I346" i="20"/>
  <c r="H346" i="20"/>
  <c r="G1007" i="14"/>
  <c r="H1007" i="14"/>
  <c r="G347" i="20"/>
  <c r="I347" i="20"/>
  <c r="H347" i="20"/>
  <c r="G1008" i="14"/>
  <c r="H1008" i="14"/>
  <c r="G348" i="20"/>
  <c r="I348" i="20"/>
  <c r="H348" i="20"/>
  <c r="G1009" i="14"/>
  <c r="H1009" i="14"/>
  <c r="G349" i="20"/>
  <c r="I349" i="20"/>
  <c r="H349" i="20"/>
  <c r="G1010" i="14"/>
  <c r="H1010" i="14"/>
  <c r="G350" i="20"/>
  <c r="I350" i="20"/>
  <c r="H350" i="20"/>
  <c r="G1011" i="14"/>
  <c r="H1011" i="14"/>
  <c r="G351" i="20"/>
  <c r="I351" i="20"/>
  <c r="H351" i="20"/>
  <c r="G1012" i="14"/>
  <c r="H1012" i="14"/>
  <c r="G352" i="20"/>
  <c r="I352" i="20"/>
  <c r="H352" i="20"/>
  <c r="G1013" i="14"/>
  <c r="H1013" i="14"/>
  <c r="G353" i="20"/>
  <c r="I353" i="20"/>
  <c r="H353" i="20"/>
  <c r="G1014" i="14"/>
  <c r="H1014" i="14"/>
  <c r="G354" i="20"/>
  <c r="I354" i="20"/>
  <c r="H354" i="20"/>
  <c r="G1015" i="14"/>
  <c r="H1015" i="14"/>
  <c r="G355" i="20"/>
  <c r="I355" i="20"/>
  <c r="H355" i="20"/>
  <c r="G1016" i="14"/>
  <c r="H1016" i="14"/>
  <c r="G356" i="20"/>
  <c r="I356" i="20"/>
  <c r="H356" i="20"/>
  <c r="G1017" i="14"/>
  <c r="H1017" i="14"/>
  <c r="G357" i="20"/>
  <c r="I357" i="20"/>
  <c r="H357" i="20"/>
  <c r="G1018" i="14"/>
  <c r="H1018" i="14"/>
  <c r="G358" i="20"/>
  <c r="I358" i="20"/>
  <c r="H358" i="20"/>
  <c r="G1019" i="14"/>
  <c r="H1019" i="14"/>
  <c r="G359" i="20"/>
  <c r="I359" i="20"/>
  <c r="H359" i="20"/>
  <c r="G1020" i="14"/>
  <c r="H1020" i="14"/>
  <c r="G360" i="20"/>
  <c r="I360" i="20"/>
  <c r="H360" i="20"/>
  <c r="G1021" i="14"/>
  <c r="H1021" i="14"/>
  <c r="G361" i="20"/>
  <c r="I361" i="20"/>
  <c r="H361" i="20"/>
  <c r="G1022" i="14"/>
  <c r="H1022" i="14"/>
  <c r="G362" i="20"/>
  <c r="I362" i="20"/>
  <c r="H362" i="20"/>
  <c r="G1023" i="14"/>
  <c r="H1023" i="14"/>
  <c r="G363" i="20"/>
  <c r="I363" i="20"/>
  <c r="H363" i="20"/>
  <c r="G1024" i="14"/>
  <c r="H1024" i="14"/>
  <c r="G364" i="20"/>
  <c r="I364" i="20"/>
  <c r="H364" i="20"/>
  <c r="G1025" i="14"/>
  <c r="H1025" i="14"/>
  <c r="G365" i="20"/>
  <c r="I365" i="20"/>
  <c r="H365" i="20"/>
  <c r="G1026" i="14"/>
  <c r="H1026" i="14"/>
  <c r="G366" i="20"/>
  <c r="I366" i="20"/>
  <c r="H366" i="20"/>
  <c r="G1027" i="14"/>
  <c r="H1027" i="14"/>
  <c r="G367" i="20"/>
  <c r="I367" i="20"/>
  <c r="H367" i="20"/>
  <c r="G1028" i="14"/>
  <c r="H1028" i="14"/>
  <c r="G368" i="20"/>
  <c r="I368" i="20"/>
  <c r="H368" i="20"/>
  <c r="G1029" i="14"/>
  <c r="H1029" i="14"/>
  <c r="G369" i="20"/>
  <c r="I369" i="20"/>
  <c r="H369" i="20"/>
  <c r="G1030" i="14"/>
  <c r="H1030" i="14"/>
  <c r="G370" i="20"/>
  <c r="I370" i="20"/>
  <c r="H370" i="20"/>
  <c r="G1031" i="14"/>
  <c r="H1031" i="14"/>
  <c r="G371" i="20"/>
  <c r="I371" i="20"/>
  <c r="H371" i="20"/>
  <c r="G1032" i="14"/>
  <c r="H1032" i="14"/>
  <c r="G372" i="20"/>
  <c r="I372" i="20"/>
  <c r="H372" i="20"/>
  <c r="G1033" i="14"/>
  <c r="H1033" i="14"/>
  <c r="G373" i="20"/>
  <c r="I373" i="20"/>
  <c r="H373" i="20"/>
  <c r="G1034" i="14"/>
  <c r="H1034" i="14"/>
  <c r="G374" i="20"/>
  <c r="I374" i="20"/>
  <c r="H374" i="20"/>
  <c r="G1035" i="14"/>
  <c r="H1035" i="14"/>
  <c r="G375" i="20"/>
  <c r="I375" i="20"/>
  <c r="H375" i="20"/>
  <c r="G1036" i="14"/>
  <c r="H1036" i="14"/>
  <c r="G376" i="20"/>
  <c r="I376" i="20"/>
  <c r="H376" i="20"/>
  <c r="G1037" i="14"/>
  <c r="H1037" i="14"/>
  <c r="G377" i="20"/>
  <c r="I377" i="20"/>
  <c r="H377" i="20"/>
  <c r="G1038" i="14"/>
  <c r="H1038" i="14"/>
  <c r="G378" i="20"/>
  <c r="I378" i="20"/>
  <c r="H378" i="20"/>
  <c r="G1039" i="14"/>
  <c r="H1039" i="14"/>
  <c r="G379" i="20"/>
  <c r="I379" i="20"/>
  <c r="H379" i="20"/>
  <c r="G1040" i="14"/>
  <c r="H1040" i="14"/>
  <c r="G380" i="20"/>
  <c r="I380" i="20"/>
  <c r="H380" i="20"/>
  <c r="G1041" i="14"/>
  <c r="H1041" i="14"/>
  <c r="G381" i="20"/>
  <c r="I381" i="20"/>
  <c r="H381" i="20"/>
  <c r="G1042" i="14"/>
  <c r="H1042" i="14"/>
  <c r="G382" i="20"/>
  <c r="I382" i="20"/>
  <c r="H382" i="20"/>
  <c r="G1043" i="14"/>
  <c r="H1043" i="14"/>
  <c r="G383" i="20"/>
  <c r="I383" i="20"/>
  <c r="H383" i="20"/>
  <c r="G1044" i="14"/>
  <c r="H1044" i="14"/>
  <c r="G384" i="20"/>
  <c r="I384" i="20"/>
  <c r="H384" i="20"/>
  <c r="G1045" i="14"/>
  <c r="H1045" i="14"/>
  <c r="G385" i="20"/>
  <c r="I385" i="20"/>
  <c r="H385" i="20"/>
  <c r="G1046" i="14"/>
  <c r="H1046" i="14"/>
  <c r="G386" i="20"/>
  <c r="I386" i="20"/>
  <c r="H386" i="20"/>
  <c r="G1047" i="14"/>
  <c r="H1047" i="14"/>
  <c r="G387" i="20"/>
  <c r="I387" i="20"/>
  <c r="H387" i="20"/>
  <c r="G1048" i="14"/>
  <c r="H1048" i="14"/>
  <c r="G388" i="20"/>
  <c r="I388" i="20"/>
  <c r="H388" i="20"/>
  <c r="G1049" i="14"/>
  <c r="H1049" i="14"/>
  <c r="G389" i="20"/>
  <c r="I389" i="20"/>
  <c r="H389" i="20"/>
  <c r="G1050" i="14"/>
  <c r="H1050" i="14"/>
  <c r="G390" i="20"/>
  <c r="I390" i="20"/>
  <c r="H390" i="20"/>
  <c r="G1051" i="14"/>
  <c r="H1051" i="14"/>
  <c r="G391" i="20"/>
  <c r="I391" i="20"/>
  <c r="H391" i="20"/>
  <c r="G1052" i="14"/>
  <c r="H1052" i="14"/>
  <c r="G392" i="20"/>
  <c r="I392" i="20"/>
  <c r="H392" i="20"/>
  <c r="G1053" i="14"/>
  <c r="H1053" i="14"/>
  <c r="G393" i="20"/>
  <c r="I393" i="20"/>
  <c r="H393" i="20"/>
  <c r="G1054" i="14"/>
  <c r="H1054" i="14"/>
  <c r="G394" i="20"/>
  <c r="I394" i="20"/>
  <c r="H394" i="20"/>
  <c r="G1055" i="14"/>
  <c r="H1055" i="14"/>
  <c r="G395" i="20"/>
  <c r="I395" i="20"/>
  <c r="H395" i="20"/>
  <c r="G1056" i="14"/>
  <c r="H1056" i="14"/>
  <c r="G396" i="20"/>
  <c r="I396" i="20"/>
  <c r="H396" i="20"/>
  <c r="G1057" i="14"/>
  <c r="H1057" i="14"/>
  <c r="G397" i="20"/>
  <c r="I397" i="20"/>
  <c r="H397" i="20"/>
  <c r="G1058" i="14"/>
  <c r="H1058" i="14"/>
  <c r="G398" i="20"/>
  <c r="I398" i="20"/>
  <c r="H398" i="20"/>
  <c r="G1059" i="14"/>
  <c r="H1059" i="14"/>
  <c r="G399" i="20"/>
  <c r="I399" i="20"/>
  <c r="H399" i="20"/>
  <c r="G1060" i="14"/>
  <c r="H1060" i="14"/>
  <c r="G400" i="20"/>
  <c r="I400" i="20"/>
  <c r="H400" i="20"/>
  <c r="G1061" i="14"/>
  <c r="H1061" i="14"/>
  <c r="G401" i="20"/>
  <c r="I401" i="20"/>
  <c r="H401" i="20"/>
  <c r="G1062" i="14"/>
  <c r="H1062" i="14"/>
  <c r="G402" i="20"/>
  <c r="I402" i="20"/>
  <c r="H402" i="20"/>
  <c r="G1063" i="14"/>
  <c r="H1063" i="14"/>
  <c r="G403" i="20"/>
  <c r="I403" i="20"/>
  <c r="H403" i="20"/>
  <c r="G1064" i="14"/>
  <c r="H1064" i="14"/>
  <c r="G404" i="20"/>
  <c r="I404" i="20"/>
  <c r="H404" i="20"/>
  <c r="G1065" i="14"/>
  <c r="H1065" i="14"/>
  <c r="G405" i="20"/>
  <c r="I405" i="20"/>
  <c r="H405" i="20"/>
  <c r="G1066" i="14"/>
  <c r="H1066" i="14"/>
  <c r="G406" i="20"/>
  <c r="I406" i="20"/>
  <c r="H406" i="20"/>
  <c r="G1067" i="14"/>
  <c r="H1067" i="14"/>
  <c r="G407" i="20"/>
  <c r="I407" i="20"/>
  <c r="H407" i="20"/>
  <c r="G1068" i="14"/>
  <c r="H1068" i="14"/>
  <c r="G408" i="20"/>
  <c r="I408" i="20"/>
  <c r="H408" i="20"/>
  <c r="G1069" i="14"/>
  <c r="H1069" i="14"/>
  <c r="G409" i="20"/>
  <c r="I409" i="20"/>
  <c r="H409" i="20"/>
  <c r="G1070" i="14"/>
  <c r="H1070" i="14"/>
  <c r="G410" i="20"/>
  <c r="I410" i="20"/>
  <c r="H410" i="20"/>
  <c r="G1071" i="14"/>
  <c r="H1071" i="14"/>
  <c r="G411" i="20"/>
  <c r="I411" i="20"/>
  <c r="H411" i="20"/>
  <c r="G1072" i="14"/>
  <c r="H1072" i="14"/>
  <c r="G412" i="20"/>
  <c r="I412" i="20"/>
  <c r="H412" i="20"/>
  <c r="G1073" i="14"/>
  <c r="H1073" i="14"/>
  <c r="G413" i="20"/>
  <c r="I413" i="20"/>
  <c r="H413" i="20"/>
  <c r="G1074" i="14"/>
  <c r="H1074" i="14"/>
  <c r="G414" i="20"/>
  <c r="I414" i="20"/>
  <c r="H414" i="20"/>
  <c r="G1075" i="14"/>
  <c r="H1075" i="14"/>
  <c r="G415" i="20"/>
  <c r="I415" i="20"/>
  <c r="H415" i="20"/>
  <c r="G1076" i="14"/>
  <c r="H1076" i="14"/>
  <c r="G416" i="20"/>
  <c r="I416" i="20"/>
  <c r="H416" i="20"/>
  <c r="G1077" i="14"/>
  <c r="H1077" i="14"/>
  <c r="G417" i="20"/>
  <c r="I417" i="20"/>
  <c r="H417" i="20"/>
  <c r="G1078" i="14"/>
  <c r="H1078" i="14"/>
  <c r="G418" i="20"/>
  <c r="I418" i="20"/>
  <c r="H418" i="20"/>
  <c r="G1079" i="14"/>
  <c r="H1079" i="14"/>
  <c r="G419" i="20"/>
  <c r="I419" i="20"/>
  <c r="H419" i="20"/>
  <c r="G1080" i="14"/>
  <c r="H1080" i="14"/>
  <c r="G420" i="20"/>
  <c r="I420" i="20"/>
  <c r="H420" i="20"/>
  <c r="G1081" i="14"/>
  <c r="H1081" i="14"/>
  <c r="G421" i="20"/>
  <c r="I421" i="20"/>
  <c r="H421" i="20"/>
  <c r="G1082" i="14"/>
  <c r="H1082" i="14"/>
  <c r="G422" i="20"/>
  <c r="I422" i="20"/>
  <c r="H422" i="20"/>
  <c r="G1083" i="14"/>
  <c r="H1083" i="14"/>
  <c r="G423" i="20"/>
  <c r="I423" i="20"/>
  <c r="H423" i="20"/>
  <c r="G1084" i="14"/>
  <c r="H1084" i="14"/>
  <c r="G424" i="20"/>
  <c r="I424" i="20"/>
  <c r="H424" i="20"/>
  <c r="G1085" i="14"/>
  <c r="H1085" i="14"/>
  <c r="G425" i="20"/>
  <c r="I425" i="20"/>
  <c r="H425" i="20"/>
  <c r="G1086" i="14"/>
  <c r="H1086" i="14"/>
  <c r="G426" i="20"/>
  <c r="I426" i="20"/>
  <c r="H426" i="20"/>
  <c r="G1087" i="14"/>
  <c r="H1087" i="14"/>
  <c r="G427" i="20"/>
  <c r="I427" i="20"/>
  <c r="H427" i="20"/>
  <c r="G1088" i="14"/>
  <c r="H1088" i="14"/>
  <c r="G428" i="20"/>
  <c r="I428" i="20"/>
  <c r="H428" i="20"/>
  <c r="G1089" i="14"/>
  <c r="H1089" i="14"/>
  <c r="G429" i="20"/>
  <c r="I429" i="20"/>
  <c r="H429" i="20"/>
  <c r="G1090" i="14"/>
  <c r="H1090" i="14"/>
  <c r="G430" i="20"/>
  <c r="I430" i="20"/>
  <c r="H430" i="20"/>
  <c r="G1091" i="14"/>
  <c r="H1091" i="14"/>
  <c r="G431" i="20"/>
  <c r="I431" i="20"/>
  <c r="H431" i="20"/>
  <c r="G1092" i="14"/>
  <c r="H1092" i="14"/>
  <c r="G432" i="20"/>
  <c r="I432" i="20"/>
  <c r="H432" i="20"/>
  <c r="G1093" i="14"/>
  <c r="H1093" i="14"/>
  <c r="G433" i="20"/>
  <c r="I433" i="20"/>
  <c r="H433" i="20"/>
  <c r="G1094" i="14"/>
  <c r="H1094" i="14"/>
  <c r="G434" i="20"/>
  <c r="I434" i="20"/>
  <c r="H434" i="20"/>
  <c r="G1095" i="14"/>
  <c r="H1095" i="14"/>
  <c r="G435" i="20"/>
  <c r="I435" i="20"/>
  <c r="H435" i="20"/>
  <c r="G1096" i="14"/>
  <c r="H1096" i="14"/>
  <c r="G436" i="20"/>
  <c r="I436" i="20"/>
  <c r="H436" i="20"/>
  <c r="G1097" i="14"/>
  <c r="H1097" i="14"/>
  <c r="G437" i="20"/>
  <c r="I437" i="20"/>
  <c r="H437" i="20"/>
  <c r="G1098" i="14"/>
  <c r="H1098" i="14"/>
  <c r="G438" i="20"/>
  <c r="I438" i="20"/>
  <c r="H438" i="20"/>
  <c r="G1099" i="14"/>
  <c r="H1099" i="14"/>
  <c r="G439" i="20"/>
  <c r="I439" i="20"/>
  <c r="H439" i="20"/>
  <c r="G1100" i="14"/>
  <c r="H1100" i="14"/>
  <c r="G440" i="20"/>
  <c r="I440" i="20"/>
  <c r="H440" i="20"/>
  <c r="G1101" i="14"/>
  <c r="H1101" i="14"/>
  <c r="G441" i="20"/>
  <c r="I441" i="20"/>
  <c r="H441" i="20"/>
  <c r="G1102" i="14"/>
  <c r="H1102" i="14"/>
  <c r="G442" i="20"/>
  <c r="I442" i="20"/>
  <c r="H442" i="20"/>
  <c r="G1103" i="14"/>
  <c r="H1103" i="14"/>
  <c r="G443" i="20"/>
  <c r="I443" i="20"/>
  <c r="H443" i="20"/>
  <c r="G1104" i="14"/>
  <c r="H1104" i="14"/>
  <c r="G444" i="20"/>
  <c r="I444" i="20"/>
  <c r="H444" i="20"/>
  <c r="G1105" i="14"/>
  <c r="H1105" i="14"/>
  <c r="G445" i="20"/>
  <c r="I445" i="20"/>
  <c r="H445" i="20"/>
  <c r="G1106" i="14"/>
  <c r="H1106" i="14"/>
  <c r="G446" i="20"/>
  <c r="I446" i="20"/>
  <c r="H446" i="20"/>
  <c r="G1107" i="14"/>
  <c r="H1107" i="14"/>
  <c r="G447" i="20"/>
  <c r="I447" i="20"/>
  <c r="H447" i="20"/>
  <c r="G1108" i="14"/>
  <c r="H1108" i="14"/>
  <c r="G448" i="20"/>
  <c r="I448" i="20"/>
  <c r="H448" i="20"/>
  <c r="G1109" i="14"/>
  <c r="H1109" i="14"/>
  <c r="G449" i="20"/>
  <c r="I449" i="20"/>
  <c r="H449" i="20"/>
  <c r="G1110" i="14"/>
  <c r="H1110" i="14"/>
  <c r="G450" i="20"/>
  <c r="I450" i="20"/>
  <c r="H450" i="20"/>
  <c r="G1111" i="14"/>
  <c r="H1111" i="14"/>
  <c r="G451" i="20"/>
  <c r="I451" i="20"/>
  <c r="H451" i="20"/>
  <c r="G1112" i="14"/>
  <c r="H1112" i="14"/>
  <c r="G452" i="20"/>
  <c r="I452" i="20"/>
  <c r="H452" i="20"/>
  <c r="G1113" i="14"/>
  <c r="H1113" i="14"/>
  <c r="G453" i="20"/>
  <c r="I453" i="20"/>
  <c r="H453" i="20"/>
  <c r="G1114" i="14"/>
  <c r="H1114" i="14"/>
  <c r="G454" i="20"/>
  <c r="I454" i="20"/>
  <c r="H454" i="20"/>
  <c r="G1115" i="14"/>
  <c r="H1115" i="14"/>
  <c r="G455" i="20"/>
  <c r="I455" i="20"/>
  <c r="H455" i="20"/>
  <c r="G1116" i="14"/>
  <c r="H1116" i="14"/>
  <c r="G456" i="20"/>
  <c r="I456" i="20"/>
  <c r="H456" i="20"/>
  <c r="G1117" i="14"/>
  <c r="H1117" i="14"/>
  <c r="G457" i="20"/>
  <c r="I457" i="20"/>
  <c r="H457" i="20"/>
  <c r="G1118" i="14"/>
  <c r="H1118" i="14"/>
  <c r="G458" i="20"/>
  <c r="I458" i="20"/>
  <c r="H458" i="20"/>
  <c r="G1119" i="14"/>
  <c r="H1119" i="14"/>
  <c r="G459" i="20"/>
  <c r="I459" i="20"/>
  <c r="H459" i="20"/>
  <c r="G1120" i="14"/>
  <c r="H1120" i="14"/>
  <c r="G460" i="20"/>
  <c r="I460" i="20"/>
  <c r="H460" i="20"/>
  <c r="G1121" i="14"/>
  <c r="H1121" i="14"/>
  <c r="G461" i="20"/>
  <c r="I461" i="20"/>
  <c r="H461" i="20"/>
  <c r="G1122" i="14"/>
  <c r="H1122" i="14"/>
  <c r="G462" i="20"/>
  <c r="I462" i="20"/>
  <c r="H462" i="20"/>
  <c r="G1123" i="14"/>
  <c r="H1123" i="14"/>
  <c r="G463" i="20"/>
  <c r="I463" i="20"/>
  <c r="H463" i="20"/>
  <c r="G1124" i="14"/>
  <c r="H1124" i="14"/>
  <c r="G464" i="20"/>
  <c r="I464" i="20"/>
  <c r="H464" i="20"/>
  <c r="G1125" i="14"/>
  <c r="H1125" i="14"/>
  <c r="G465" i="20"/>
  <c r="I465" i="20"/>
  <c r="H465" i="20"/>
  <c r="G1126" i="14"/>
  <c r="H1126" i="14"/>
  <c r="G466" i="20"/>
  <c r="I466" i="20"/>
  <c r="H466" i="20"/>
  <c r="G1127" i="14"/>
  <c r="H1127" i="14"/>
  <c r="G467" i="20"/>
  <c r="I467" i="20"/>
  <c r="H467" i="20"/>
  <c r="G1128" i="14"/>
  <c r="H1128" i="14"/>
  <c r="G468" i="20"/>
  <c r="I468" i="20"/>
  <c r="H468" i="20"/>
  <c r="G1129" i="14"/>
  <c r="H1129" i="14"/>
  <c r="G469" i="20"/>
  <c r="I469" i="20"/>
  <c r="H469" i="20"/>
  <c r="G1130" i="14"/>
  <c r="H1130" i="14"/>
  <c r="G470" i="20"/>
  <c r="I470" i="20"/>
  <c r="H470" i="20"/>
  <c r="G1131" i="14"/>
  <c r="H1131" i="14"/>
  <c r="G471" i="20"/>
  <c r="I471" i="20"/>
  <c r="H471" i="20"/>
  <c r="G1132" i="14"/>
  <c r="H1132" i="14"/>
  <c r="G472" i="20"/>
  <c r="I472" i="20"/>
  <c r="H472" i="20"/>
  <c r="G1133" i="14"/>
  <c r="H1133" i="14"/>
  <c r="G473" i="20"/>
  <c r="I473" i="20"/>
  <c r="H473" i="20"/>
  <c r="G1134" i="14"/>
  <c r="H1134" i="14"/>
  <c r="G474" i="20"/>
  <c r="I474" i="20"/>
  <c r="H474" i="20"/>
  <c r="G1135" i="14"/>
  <c r="H1135" i="14"/>
  <c r="G475" i="20"/>
  <c r="I475" i="20"/>
  <c r="H475" i="20"/>
  <c r="G1136" i="14"/>
  <c r="H1136" i="14"/>
  <c r="G476" i="20"/>
  <c r="I476" i="20"/>
  <c r="H476" i="20"/>
  <c r="G1137" i="14"/>
  <c r="H1137" i="14"/>
  <c r="G477" i="20"/>
  <c r="I477" i="20"/>
  <c r="H477" i="20"/>
  <c r="G1138" i="14"/>
  <c r="H1138" i="14"/>
  <c r="G478" i="20"/>
  <c r="I478" i="20"/>
  <c r="H478" i="20"/>
  <c r="G1139" i="14"/>
  <c r="H1139" i="14"/>
  <c r="G479" i="20"/>
  <c r="I479" i="20"/>
  <c r="H479" i="20"/>
  <c r="G1140" i="14"/>
  <c r="H1140" i="14"/>
  <c r="G480" i="20"/>
  <c r="I480" i="20"/>
  <c r="H480" i="20"/>
  <c r="G1141" i="14"/>
  <c r="H1141" i="14"/>
  <c r="G481" i="20"/>
  <c r="I481" i="20"/>
  <c r="H481" i="20"/>
  <c r="G1142" i="14"/>
  <c r="H1142" i="14"/>
  <c r="G482" i="20"/>
  <c r="I482" i="20"/>
  <c r="H482" i="20"/>
  <c r="G1143" i="14"/>
  <c r="H1143" i="14"/>
  <c r="G483" i="20"/>
  <c r="I483" i="20"/>
  <c r="H483" i="20"/>
  <c r="G1144" i="14"/>
  <c r="H1144" i="14"/>
  <c r="G484" i="20"/>
  <c r="I484" i="20"/>
  <c r="H484" i="20"/>
  <c r="G1145" i="14"/>
  <c r="H1145" i="14"/>
  <c r="G485" i="20"/>
  <c r="I485" i="20"/>
  <c r="H485" i="20"/>
  <c r="G1146" i="14"/>
  <c r="H1146" i="14"/>
  <c r="G486" i="20"/>
  <c r="I486" i="20"/>
  <c r="H486" i="20"/>
  <c r="G1147" i="14"/>
  <c r="H1147" i="14"/>
  <c r="G487" i="20"/>
  <c r="I487" i="20"/>
  <c r="H487" i="20"/>
  <c r="G1148" i="14"/>
  <c r="H1148" i="14"/>
  <c r="G488" i="20"/>
  <c r="I488" i="20"/>
  <c r="H488" i="20"/>
  <c r="G1149" i="14"/>
  <c r="H1149" i="14"/>
  <c r="G489" i="20"/>
  <c r="I489" i="20"/>
  <c r="H489" i="20"/>
  <c r="G1150" i="14"/>
  <c r="H1150" i="14"/>
  <c r="G490" i="20"/>
  <c r="I490" i="20"/>
  <c r="H490" i="20"/>
  <c r="G1151" i="14"/>
  <c r="H1151" i="14"/>
  <c r="G491" i="20"/>
  <c r="I491" i="20"/>
  <c r="H491" i="20"/>
  <c r="G1152" i="14"/>
  <c r="H1152" i="14"/>
  <c r="G492" i="20"/>
  <c r="I492" i="20"/>
  <c r="H492" i="20"/>
  <c r="G1153" i="14"/>
  <c r="H1153" i="14"/>
  <c r="G493" i="20"/>
  <c r="I493" i="20"/>
  <c r="H493" i="20"/>
  <c r="G1154" i="14"/>
  <c r="H1154" i="14"/>
  <c r="G494" i="20"/>
  <c r="I494" i="20"/>
  <c r="H494" i="20"/>
  <c r="G1155" i="14"/>
  <c r="H1155" i="14"/>
  <c r="G495" i="20"/>
  <c r="I495" i="20"/>
  <c r="H495" i="20"/>
  <c r="G1156" i="14"/>
  <c r="H1156" i="14"/>
  <c r="G496" i="20"/>
  <c r="I496" i="20"/>
  <c r="H496" i="20"/>
  <c r="G1157" i="14"/>
  <c r="H1157" i="14"/>
  <c r="G497" i="20"/>
  <c r="I497" i="20"/>
  <c r="H497" i="20"/>
  <c r="G1158" i="14"/>
  <c r="H1158" i="14"/>
  <c r="G498" i="20"/>
  <c r="I498" i="20"/>
  <c r="H498" i="20"/>
  <c r="G1159" i="14"/>
  <c r="H1159" i="14"/>
  <c r="G499" i="20"/>
  <c r="I499" i="20"/>
  <c r="H499" i="20"/>
  <c r="G1160" i="14"/>
  <c r="H1160" i="14"/>
  <c r="G500" i="20"/>
  <c r="I500" i="20"/>
  <c r="H500" i="20"/>
  <c r="G1161" i="14"/>
  <c r="H1161" i="14"/>
  <c r="G501" i="20"/>
  <c r="I501" i="20"/>
  <c r="H501" i="20"/>
  <c r="G1162" i="14"/>
  <c r="H1162" i="14"/>
  <c r="G502" i="20"/>
  <c r="I502" i="20"/>
  <c r="H502" i="20"/>
  <c r="G1163" i="14"/>
  <c r="H1163" i="14"/>
  <c r="G503" i="20"/>
  <c r="I503" i="20"/>
  <c r="H503" i="20"/>
  <c r="G1164" i="14"/>
  <c r="H1164" i="14"/>
  <c r="G504" i="20"/>
  <c r="I504" i="20"/>
  <c r="H504" i="20"/>
  <c r="G1165" i="14"/>
  <c r="H1165" i="14"/>
  <c r="G505" i="20"/>
  <c r="I505" i="20"/>
  <c r="H505" i="20"/>
  <c r="G1166" i="14"/>
  <c r="H1166" i="14"/>
  <c r="G506" i="20"/>
  <c r="I506" i="20"/>
  <c r="H506" i="20"/>
  <c r="G1167" i="14"/>
  <c r="H1167" i="14"/>
  <c r="G507" i="20"/>
  <c r="I507" i="20"/>
  <c r="H507" i="20"/>
  <c r="G1168" i="14"/>
  <c r="H1168" i="14"/>
  <c r="G508" i="20"/>
  <c r="I508" i="20"/>
  <c r="H508" i="20"/>
  <c r="G1169" i="14"/>
  <c r="H1169" i="14"/>
  <c r="G509" i="20"/>
  <c r="I509" i="20"/>
  <c r="H509" i="20"/>
  <c r="G1170" i="14"/>
  <c r="H1170" i="14"/>
  <c r="G510" i="20"/>
  <c r="I510" i="20"/>
  <c r="H510" i="20"/>
  <c r="G1171" i="14"/>
  <c r="H1171" i="14"/>
  <c r="G511" i="20"/>
  <c r="I511" i="20"/>
  <c r="H511" i="20"/>
  <c r="G1172" i="14"/>
  <c r="H1172" i="14"/>
  <c r="G512" i="20"/>
  <c r="I512" i="20"/>
  <c r="H512" i="20"/>
  <c r="G1173" i="14"/>
  <c r="H1173" i="14"/>
  <c r="G513" i="20"/>
  <c r="I513" i="20"/>
  <c r="H513" i="20"/>
  <c r="G1174" i="14"/>
  <c r="H1174" i="14"/>
  <c r="G514" i="20"/>
  <c r="I514" i="20"/>
  <c r="H514" i="20"/>
  <c r="G1175" i="14"/>
  <c r="H1175" i="14"/>
  <c r="G515" i="20"/>
  <c r="I515" i="20"/>
  <c r="H515" i="20"/>
  <c r="G1176" i="14"/>
  <c r="H1176" i="14"/>
  <c r="G516" i="20"/>
  <c r="I516" i="20"/>
  <c r="H516" i="20"/>
  <c r="G1177" i="14"/>
  <c r="H1177" i="14"/>
  <c r="G517" i="20"/>
  <c r="I517" i="20"/>
  <c r="H517" i="20"/>
  <c r="G1178" i="14"/>
  <c r="H1178" i="14"/>
  <c r="G518" i="20"/>
  <c r="I518" i="20"/>
  <c r="H518" i="20"/>
  <c r="G1179" i="14"/>
  <c r="H1179" i="14"/>
  <c r="G519" i="20"/>
  <c r="I519" i="20"/>
  <c r="H519" i="20"/>
  <c r="G1180" i="14"/>
  <c r="H1180" i="14"/>
  <c r="G520" i="20"/>
  <c r="I520" i="20"/>
  <c r="H520" i="20"/>
  <c r="G1181" i="14"/>
  <c r="H1181" i="14"/>
  <c r="G521" i="20"/>
  <c r="I521" i="20"/>
  <c r="H521" i="20"/>
  <c r="G1182" i="14"/>
  <c r="H1182" i="14"/>
  <c r="G522" i="20"/>
  <c r="I522" i="20"/>
  <c r="H522" i="20"/>
  <c r="G1183" i="14"/>
  <c r="H1183" i="14"/>
  <c r="G523" i="20"/>
  <c r="I523" i="20"/>
  <c r="H523" i="20"/>
  <c r="G1184" i="14"/>
  <c r="H1184" i="14"/>
  <c r="G524" i="20"/>
  <c r="I524" i="20"/>
  <c r="H524" i="20"/>
  <c r="G1185" i="14"/>
  <c r="H1185" i="14"/>
  <c r="G525" i="20"/>
  <c r="I525" i="20"/>
  <c r="H525" i="20"/>
  <c r="G1186" i="14"/>
  <c r="H1186" i="14"/>
  <c r="G526" i="20"/>
  <c r="I526" i="20"/>
  <c r="H526" i="20"/>
  <c r="G1187" i="14"/>
  <c r="H1187" i="14"/>
  <c r="G527" i="20"/>
  <c r="I527" i="20"/>
  <c r="H527" i="20"/>
  <c r="G1188" i="14"/>
  <c r="H1188" i="14"/>
  <c r="G528" i="20"/>
  <c r="I528" i="20"/>
  <c r="H528" i="20"/>
  <c r="G1189" i="14"/>
  <c r="H1189" i="14"/>
  <c r="G529" i="20"/>
  <c r="I529" i="20"/>
  <c r="H529" i="20"/>
  <c r="G1190" i="14"/>
  <c r="H1190" i="14"/>
  <c r="G530" i="20"/>
  <c r="I530" i="20"/>
  <c r="H530" i="20"/>
  <c r="G1191" i="14"/>
  <c r="H1191" i="14"/>
  <c r="G531" i="20"/>
  <c r="I531" i="20"/>
  <c r="H531" i="20"/>
  <c r="G1192" i="14"/>
  <c r="H1192" i="14"/>
  <c r="G532" i="20"/>
  <c r="I532" i="20"/>
  <c r="H532" i="20"/>
  <c r="G1193" i="14"/>
  <c r="H1193" i="14"/>
  <c r="G533" i="20"/>
  <c r="I533" i="20"/>
  <c r="H533" i="20"/>
  <c r="G1194" i="14"/>
  <c r="H1194" i="14"/>
  <c r="G534" i="20"/>
  <c r="I534" i="20"/>
  <c r="H534" i="20"/>
  <c r="G1195" i="14"/>
  <c r="H1195" i="14"/>
  <c r="G535" i="20"/>
  <c r="I535" i="20"/>
  <c r="H535" i="20"/>
  <c r="G1196" i="14"/>
  <c r="H1196" i="14"/>
  <c r="G536" i="20"/>
  <c r="I536" i="20"/>
  <c r="H536" i="20"/>
  <c r="G1197" i="14"/>
  <c r="H1197" i="14"/>
  <c r="G537" i="20"/>
  <c r="I537" i="20"/>
  <c r="H537" i="20"/>
  <c r="G1198" i="14"/>
  <c r="H1198" i="14"/>
  <c r="G538" i="20"/>
  <c r="I538" i="20"/>
  <c r="H538" i="20"/>
  <c r="G1199" i="14"/>
  <c r="H1199" i="14"/>
  <c r="G539" i="20"/>
  <c r="I539" i="20"/>
  <c r="H539" i="20"/>
  <c r="G1200" i="14"/>
  <c r="H1200" i="14"/>
  <c r="G540" i="20"/>
  <c r="I540" i="20"/>
  <c r="H540" i="20"/>
  <c r="G1201" i="14"/>
  <c r="H1201" i="14"/>
  <c r="G541" i="20"/>
  <c r="I541" i="20"/>
  <c r="H541" i="20"/>
  <c r="G1202" i="14"/>
  <c r="H1202" i="14"/>
  <c r="G542" i="20"/>
  <c r="I542" i="20"/>
  <c r="H542" i="20"/>
  <c r="G1203" i="14"/>
  <c r="H1203" i="14"/>
  <c r="G543" i="20"/>
  <c r="I543" i="20"/>
  <c r="H543" i="20"/>
  <c r="G1204" i="14"/>
  <c r="H1204" i="14"/>
  <c r="G544" i="20"/>
  <c r="I544" i="20"/>
  <c r="H544" i="20"/>
  <c r="G1205" i="14"/>
  <c r="H1205" i="14"/>
  <c r="G545" i="20"/>
  <c r="I545" i="20"/>
  <c r="H545" i="20"/>
  <c r="G1206" i="14"/>
  <c r="H1206" i="14"/>
  <c r="G546" i="20"/>
  <c r="I546" i="20"/>
  <c r="H546" i="20"/>
  <c r="G1207" i="14"/>
  <c r="H1207" i="14"/>
  <c r="G547" i="20"/>
  <c r="I547" i="20"/>
  <c r="H547" i="20"/>
  <c r="G1208" i="14"/>
  <c r="H1208" i="14"/>
  <c r="G548" i="20"/>
  <c r="I548" i="20"/>
  <c r="H548" i="20"/>
  <c r="G1209" i="14"/>
  <c r="H1209" i="14"/>
  <c r="G549" i="20"/>
  <c r="I549" i="20"/>
  <c r="H549" i="20"/>
  <c r="G1210" i="14"/>
  <c r="H1210" i="14"/>
  <c r="G550" i="20"/>
  <c r="I550" i="20"/>
  <c r="H550" i="20"/>
  <c r="G1211" i="14"/>
  <c r="H1211" i="14"/>
  <c r="G551" i="20"/>
  <c r="I551" i="20"/>
  <c r="H551" i="20"/>
  <c r="G1212" i="14"/>
  <c r="H1212" i="14"/>
  <c r="G552" i="20"/>
  <c r="I552" i="20"/>
  <c r="H552" i="20"/>
  <c r="G1213" i="14"/>
  <c r="H1213" i="14"/>
  <c r="G553" i="20"/>
  <c r="I553" i="20"/>
  <c r="H553" i="20"/>
  <c r="G1214" i="14"/>
  <c r="H1214" i="14"/>
  <c r="G554" i="20"/>
  <c r="I554" i="20"/>
  <c r="H554" i="20"/>
  <c r="G1215" i="14"/>
  <c r="H1215" i="14"/>
  <c r="G555" i="20"/>
  <c r="I555" i="20"/>
  <c r="H555" i="20"/>
  <c r="G1216" i="14"/>
  <c r="H1216" i="14"/>
  <c r="G556" i="20"/>
  <c r="I556" i="20"/>
  <c r="H556" i="20"/>
  <c r="G1217" i="14"/>
  <c r="H1217" i="14"/>
  <c r="G557" i="20"/>
  <c r="I557" i="20"/>
  <c r="H557" i="20"/>
  <c r="G1218" i="14"/>
  <c r="H1218" i="14"/>
  <c r="G558" i="20"/>
  <c r="I558" i="20"/>
  <c r="H558" i="20"/>
  <c r="G1219" i="14"/>
  <c r="H1219" i="14"/>
  <c r="G559" i="20"/>
  <c r="I559" i="20"/>
  <c r="H559" i="20"/>
  <c r="G1220" i="14"/>
  <c r="H1220" i="14"/>
  <c r="G560" i="20"/>
  <c r="I560" i="20"/>
  <c r="H560" i="20"/>
  <c r="G1221" i="14"/>
  <c r="H1221" i="14"/>
  <c r="G561" i="20"/>
  <c r="I561" i="20"/>
  <c r="H561" i="20"/>
  <c r="G1222" i="14"/>
  <c r="H1222" i="14"/>
  <c r="G562" i="20"/>
  <c r="I562" i="20"/>
  <c r="H562" i="20"/>
  <c r="G1223" i="14"/>
  <c r="H1223" i="14"/>
  <c r="G563" i="20"/>
  <c r="I563" i="20"/>
  <c r="H563" i="20"/>
  <c r="G1224" i="14"/>
  <c r="H1224" i="14"/>
  <c r="G564" i="20"/>
  <c r="I564" i="20"/>
  <c r="H564" i="20"/>
  <c r="G1225" i="14"/>
  <c r="H1225" i="14"/>
  <c r="G565" i="20"/>
  <c r="I565" i="20"/>
  <c r="H565" i="20"/>
  <c r="G1226" i="14"/>
  <c r="H1226" i="14"/>
  <c r="G566" i="20"/>
  <c r="I566" i="20"/>
  <c r="H566" i="20"/>
  <c r="G1227" i="14"/>
  <c r="H1227" i="14"/>
  <c r="G567" i="20"/>
  <c r="I567" i="20"/>
  <c r="H567" i="20"/>
  <c r="G1228" i="14"/>
  <c r="H1228" i="14"/>
  <c r="G568" i="20"/>
  <c r="I568" i="20"/>
  <c r="H568" i="20"/>
  <c r="G1229" i="14"/>
  <c r="H1229" i="14"/>
  <c r="G569" i="20"/>
  <c r="I569" i="20"/>
  <c r="H569" i="20"/>
  <c r="G1230" i="14"/>
  <c r="H1230" i="14"/>
  <c r="G570" i="20"/>
  <c r="I570" i="20"/>
  <c r="H570" i="20"/>
  <c r="G1231" i="14"/>
  <c r="H1231" i="14"/>
  <c r="G571" i="20"/>
  <c r="I571" i="20"/>
  <c r="H571" i="20"/>
  <c r="G1232" i="14"/>
  <c r="H1232" i="14"/>
  <c r="G572" i="20"/>
  <c r="I572" i="20"/>
  <c r="H572" i="20"/>
  <c r="G1233" i="14"/>
  <c r="H1233" i="14"/>
  <c r="G573" i="20"/>
  <c r="I573" i="20"/>
  <c r="H573" i="20"/>
  <c r="G1234" i="14"/>
  <c r="H1234" i="14"/>
  <c r="G574" i="20"/>
  <c r="I574" i="20"/>
  <c r="H574" i="20"/>
  <c r="G1235" i="14"/>
  <c r="H1235" i="14"/>
  <c r="G575" i="20"/>
  <c r="I575" i="20"/>
  <c r="H575" i="20"/>
  <c r="G1236" i="14"/>
  <c r="H1236" i="14"/>
  <c r="G576" i="20"/>
  <c r="I576" i="20"/>
  <c r="H576" i="20"/>
  <c r="G1237" i="14"/>
  <c r="H1237" i="14"/>
  <c r="G577" i="20"/>
  <c r="I577" i="20"/>
  <c r="H577" i="20"/>
  <c r="G1238" i="14"/>
  <c r="H1238" i="14"/>
  <c r="G578" i="20"/>
  <c r="I578" i="20"/>
  <c r="H578" i="20"/>
  <c r="G1239" i="14"/>
  <c r="H1239" i="14"/>
  <c r="G579" i="20"/>
  <c r="I579" i="20"/>
  <c r="H579" i="20"/>
  <c r="G1240" i="14"/>
  <c r="H1240" i="14"/>
  <c r="G580" i="20"/>
  <c r="I580" i="20"/>
  <c r="H580" i="20"/>
  <c r="G1241" i="14"/>
  <c r="H1241" i="14"/>
  <c r="G581" i="20"/>
  <c r="I581" i="20"/>
  <c r="H581" i="20"/>
  <c r="G1242" i="14"/>
  <c r="H1242" i="14"/>
  <c r="G582" i="20"/>
  <c r="I582" i="20"/>
  <c r="H582" i="20"/>
  <c r="G1243" i="14"/>
  <c r="H1243" i="14"/>
  <c r="G583" i="20"/>
  <c r="I583" i="20"/>
  <c r="H583" i="20"/>
  <c r="G1244" i="14"/>
  <c r="H1244" i="14"/>
  <c r="G584" i="20"/>
  <c r="I584" i="20"/>
  <c r="H584" i="20"/>
  <c r="G1245" i="14"/>
  <c r="H1245" i="14"/>
  <c r="G585" i="20"/>
  <c r="I585" i="20"/>
  <c r="H585" i="20"/>
  <c r="G1246" i="14"/>
  <c r="H1246" i="14"/>
  <c r="G586" i="20"/>
  <c r="I586" i="20"/>
  <c r="H586" i="20"/>
  <c r="G1247" i="14"/>
  <c r="H1247" i="14"/>
  <c r="G587" i="20"/>
  <c r="I587" i="20"/>
  <c r="H587" i="20"/>
  <c r="G1248" i="14"/>
  <c r="H1248" i="14"/>
  <c r="G588" i="20"/>
  <c r="I588" i="20"/>
  <c r="H588" i="20"/>
  <c r="G1249" i="14"/>
  <c r="H1249" i="14"/>
  <c r="G589" i="20"/>
  <c r="I589" i="20"/>
  <c r="H589" i="20"/>
  <c r="G1250" i="14"/>
  <c r="H1250" i="14"/>
  <c r="G590" i="20"/>
  <c r="I590" i="20"/>
  <c r="H590" i="20"/>
  <c r="G1251" i="14"/>
  <c r="H1251" i="14"/>
  <c r="G591" i="20"/>
  <c r="I591" i="20"/>
  <c r="H591" i="20"/>
  <c r="G1252" i="14"/>
  <c r="H1252" i="14"/>
  <c r="G592" i="20"/>
  <c r="I592" i="20"/>
  <c r="H592" i="20"/>
  <c r="G1253" i="14"/>
  <c r="H1253" i="14"/>
  <c r="G593" i="20"/>
  <c r="I593" i="20"/>
  <c r="H593" i="20"/>
  <c r="G1254" i="14"/>
  <c r="H1254" i="14"/>
  <c r="G594" i="20"/>
  <c r="I594" i="20"/>
  <c r="H594" i="20"/>
  <c r="G1255" i="14"/>
  <c r="H1255" i="14"/>
  <c r="G595" i="20"/>
  <c r="I595" i="20"/>
  <c r="H595" i="20"/>
  <c r="G1256" i="14"/>
  <c r="H1256" i="14"/>
  <c r="G596" i="20"/>
  <c r="I596" i="20"/>
  <c r="H596" i="20"/>
  <c r="G1257" i="14"/>
  <c r="H1257" i="14"/>
  <c r="G597" i="20"/>
  <c r="I597" i="20"/>
  <c r="H597" i="20"/>
  <c r="G1258" i="14"/>
  <c r="H1258" i="14"/>
  <c r="G598" i="20"/>
  <c r="I598" i="20"/>
  <c r="H598" i="20"/>
  <c r="G1259" i="14"/>
  <c r="H1259" i="14"/>
  <c r="G599" i="20"/>
  <c r="I599" i="20"/>
  <c r="H599" i="20"/>
  <c r="G1260" i="14"/>
  <c r="H1260" i="14"/>
  <c r="G600" i="20"/>
  <c r="I600" i="20"/>
  <c r="H600" i="20"/>
  <c r="G1261" i="14"/>
  <c r="H1261" i="14"/>
  <c r="G601" i="20"/>
  <c r="I601" i="20"/>
  <c r="H601" i="20"/>
  <c r="G1262" i="14"/>
  <c r="H1262" i="14"/>
  <c r="G602" i="20"/>
  <c r="I602" i="20"/>
  <c r="H602" i="20"/>
  <c r="G1263" i="14"/>
  <c r="H1263" i="14"/>
  <c r="G603" i="20"/>
  <c r="I603" i="20"/>
  <c r="H603" i="20"/>
  <c r="G1264" i="14"/>
  <c r="H1264" i="14"/>
  <c r="G604" i="20"/>
  <c r="I604" i="20"/>
  <c r="H604" i="20"/>
  <c r="G1265" i="14"/>
  <c r="H1265" i="14"/>
  <c r="G605" i="20"/>
  <c r="I605" i="20"/>
  <c r="H605" i="20"/>
  <c r="G1266" i="14"/>
  <c r="H1266" i="14"/>
  <c r="G606" i="20"/>
  <c r="I606" i="20"/>
  <c r="H606" i="20"/>
  <c r="G1267" i="14"/>
  <c r="H1267" i="14"/>
  <c r="G607" i="20"/>
  <c r="I607" i="20"/>
  <c r="H607" i="20"/>
  <c r="G1268" i="14"/>
  <c r="H1268" i="14"/>
  <c r="G608" i="20"/>
  <c r="I608" i="20"/>
  <c r="H608" i="20"/>
  <c r="G1269" i="14"/>
  <c r="H1269" i="14"/>
  <c r="G609" i="20"/>
  <c r="I609" i="20"/>
  <c r="H609" i="20"/>
  <c r="G1270" i="14"/>
  <c r="H1270" i="14"/>
  <c r="G610" i="20"/>
  <c r="I610" i="20"/>
  <c r="H610" i="20"/>
  <c r="G1271" i="14"/>
  <c r="H1271" i="14"/>
  <c r="G611" i="20"/>
  <c r="I611" i="20"/>
  <c r="H611" i="20"/>
  <c r="G1272" i="14"/>
  <c r="H1272" i="14"/>
  <c r="G612" i="20"/>
  <c r="I612" i="20"/>
  <c r="H612" i="20"/>
  <c r="G1273" i="14"/>
  <c r="H1273" i="14"/>
  <c r="G613" i="20"/>
  <c r="I613" i="20"/>
  <c r="H613" i="20"/>
  <c r="G1274" i="14"/>
  <c r="H1274" i="14"/>
  <c r="G614" i="20"/>
  <c r="I614" i="20"/>
  <c r="H614" i="20"/>
  <c r="G1275" i="14"/>
  <c r="H1275" i="14"/>
  <c r="G615" i="20"/>
  <c r="I615" i="20"/>
  <c r="H615" i="20"/>
  <c r="G1276" i="14"/>
  <c r="H1276" i="14"/>
  <c r="G616" i="20"/>
  <c r="I616" i="20"/>
  <c r="H616" i="20"/>
  <c r="G1277" i="14"/>
  <c r="H1277" i="14"/>
  <c r="G617" i="20"/>
  <c r="I617" i="20"/>
  <c r="H617" i="20"/>
  <c r="G1278" i="14"/>
  <c r="H1278" i="14"/>
  <c r="G618" i="20"/>
  <c r="I618" i="20"/>
  <c r="H618" i="20"/>
  <c r="G1279" i="14"/>
  <c r="H1279" i="14"/>
  <c r="G619" i="20"/>
  <c r="I619" i="20"/>
  <c r="H619" i="20"/>
  <c r="G1280" i="14"/>
  <c r="H1280" i="14"/>
  <c r="G620" i="20"/>
  <c r="I620" i="20"/>
  <c r="H620" i="20"/>
  <c r="G1281" i="14"/>
  <c r="H1281" i="14"/>
  <c r="G621" i="20"/>
  <c r="I621" i="20"/>
  <c r="H621" i="20"/>
  <c r="G1282" i="14"/>
  <c r="H1282" i="14"/>
  <c r="G622" i="20"/>
  <c r="I622" i="20"/>
  <c r="H622" i="20"/>
  <c r="G1283" i="14"/>
  <c r="H1283" i="14"/>
  <c r="G623" i="20"/>
  <c r="I623" i="20"/>
  <c r="H623" i="20"/>
  <c r="G1284" i="14"/>
  <c r="H1284" i="14"/>
  <c r="G624" i="20"/>
  <c r="I624" i="20"/>
  <c r="H624" i="20"/>
  <c r="G1285" i="14"/>
  <c r="H1285" i="14"/>
  <c r="G625" i="20"/>
  <c r="I625" i="20"/>
  <c r="H625" i="20"/>
  <c r="G1286" i="14"/>
  <c r="H1286" i="14"/>
  <c r="G626" i="20"/>
  <c r="I626" i="20"/>
  <c r="H626" i="20"/>
  <c r="G1287" i="14"/>
  <c r="H1287" i="14"/>
  <c r="G627" i="20"/>
  <c r="I627" i="20"/>
  <c r="H627" i="20"/>
  <c r="G1288" i="14"/>
  <c r="H1288" i="14"/>
  <c r="G628" i="20"/>
  <c r="I628" i="20"/>
  <c r="H628" i="20"/>
  <c r="G1289" i="14"/>
  <c r="H1289" i="14"/>
  <c r="G629" i="20"/>
  <c r="I629" i="20"/>
  <c r="H629" i="20"/>
  <c r="G1290" i="14"/>
  <c r="H1290" i="14"/>
  <c r="G630" i="20"/>
  <c r="I630" i="20"/>
  <c r="H630" i="20"/>
  <c r="G1291" i="14"/>
  <c r="H1291" i="14"/>
  <c r="G631" i="20"/>
  <c r="I631" i="20"/>
  <c r="H631" i="20"/>
  <c r="G1292" i="14"/>
  <c r="H1292" i="14"/>
  <c r="G632" i="20"/>
  <c r="I632" i="20"/>
  <c r="H632" i="20"/>
  <c r="G1293" i="14"/>
  <c r="H1293" i="14"/>
  <c r="G633" i="20"/>
  <c r="I633" i="20"/>
  <c r="H633" i="20"/>
  <c r="G1294" i="14"/>
  <c r="H1294" i="14"/>
  <c r="G634" i="20"/>
  <c r="I634" i="20"/>
  <c r="H634" i="20"/>
  <c r="G1295" i="14"/>
  <c r="H1295" i="14"/>
  <c r="G635" i="20"/>
  <c r="I635" i="20"/>
  <c r="H635" i="20"/>
  <c r="G1296" i="14"/>
  <c r="H1296" i="14"/>
  <c r="G636" i="20"/>
  <c r="I636" i="20"/>
  <c r="H636" i="20"/>
  <c r="G1297" i="14"/>
  <c r="H1297" i="14"/>
  <c r="G637" i="20"/>
  <c r="I637" i="20"/>
  <c r="H637" i="20"/>
  <c r="G1298" i="14"/>
  <c r="H1298" i="14"/>
  <c r="G638" i="20"/>
  <c r="I638" i="20"/>
  <c r="H638" i="20"/>
  <c r="G1299" i="14"/>
  <c r="H1299" i="14"/>
  <c r="G639" i="20"/>
  <c r="I639" i="20"/>
  <c r="H639" i="20"/>
  <c r="G1300" i="14"/>
  <c r="H1300" i="14"/>
  <c r="G640" i="20"/>
  <c r="I640" i="20"/>
  <c r="H640" i="20"/>
  <c r="G1301" i="14"/>
  <c r="H1301" i="14"/>
  <c r="G641" i="20"/>
  <c r="I641" i="20"/>
  <c r="H641" i="20"/>
  <c r="G1302" i="14"/>
  <c r="H1302" i="14"/>
  <c r="G642" i="20"/>
  <c r="I642" i="20"/>
  <c r="H642" i="20"/>
  <c r="G1303" i="14"/>
  <c r="H1303" i="14"/>
  <c r="G643" i="20"/>
  <c r="I643" i="20"/>
  <c r="H643" i="20"/>
  <c r="G1304" i="14"/>
  <c r="H1304" i="14"/>
  <c r="G644" i="20"/>
  <c r="I644" i="20"/>
  <c r="H644" i="20"/>
  <c r="G1305" i="14"/>
  <c r="H1305" i="14"/>
  <c r="G645" i="20"/>
  <c r="I645" i="20"/>
  <c r="H645" i="20"/>
  <c r="G1306" i="14"/>
  <c r="H1306" i="14"/>
  <c r="G646" i="20"/>
  <c r="I646" i="20"/>
  <c r="H646" i="20"/>
  <c r="G1307" i="14"/>
  <c r="H1307" i="14"/>
  <c r="G647" i="20"/>
  <c r="I647" i="20"/>
  <c r="H647" i="20"/>
  <c r="G1308" i="14"/>
  <c r="H1308" i="14"/>
  <c r="G648" i="20"/>
  <c r="I648" i="20"/>
  <c r="H648" i="20"/>
  <c r="G1309" i="14"/>
  <c r="H1309" i="14"/>
  <c r="G649" i="20"/>
  <c r="I649" i="20"/>
  <c r="H649" i="20"/>
  <c r="G1310" i="14"/>
  <c r="H1310" i="14"/>
  <c r="G650" i="20"/>
  <c r="I650" i="20"/>
  <c r="H650" i="20"/>
  <c r="G1311" i="14"/>
  <c r="H1311" i="14"/>
  <c r="G651" i="20"/>
  <c r="I651" i="20"/>
  <c r="H651" i="20"/>
  <c r="G1312" i="14"/>
  <c r="H1312" i="14"/>
  <c r="G652" i="20"/>
  <c r="I652" i="20"/>
  <c r="H652" i="20"/>
  <c r="G1313" i="14"/>
  <c r="H1313" i="14"/>
  <c r="G653" i="20"/>
  <c r="I653" i="20"/>
  <c r="H653" i="20"/>
  <c r="G1314" i="14"/>
  <c r="H1314" i="14"/>
  <c r="G654" i="20"/>
  <c r="I654" i="20"/>
  <c r="H654" i="20"/>
  <c r="G1315" i="14"/>
  <c r="H1315" i="14"/>
  <c r="G655" i="20"/>
  <c r="I655" i="20"/>
  <c r="H655" i="20"/>
  <c r="G1316" i="14"/>
  <c r="H1316" i="14"/>
  <c r="G656" i="20"/>
  <c r="I656" i="20"/>
  <c r="H656" i="20"/>
  <c r="G1317" i="14"/>
  <c r="H1317" i="14"/>
  <c r="G657" i="20"/>
  <c r="I657" i="20"/>
  <c r="H657" i="20"/>
  <c r="G1318" i="14"/>
  <c r="H1318" i="14"/>
  <c r="G658" i="20"/>
  <c r="I658" i="20"/>
  <c r="H658" i="20"/>
  <c r="G1319" i="14"/>
  <c r="H1319" i="14"/>
  <c r="G659" i="20"/>
  <c r="I659" i="20"/>
  <c r="H659" i="20"/>
  <c r="G1320" i="14"/>
  <c r="H1320" i="14"/>
  <c r="G660" i="20"/>
  <c r="I660" i="20"/>
  <c r="H660" i="20"/>
  <c r="G1321" i="14"/>
  <c r="H1321" i="14"/>
  <c r="G661" i="20"/>
  <c r="I661" i="20"/>
  <c r="H661" i="20"/>
  <c r="G1322" i="14"/>
  <c r="H1322" i="14"/>
  <c r="G662" i="20"/>
  <c r="I662" i="20"/>
  <c r="H662" i="20"/>
  <c r="G1323" i="14"/>
  <c r="H1323" i="14"/>
  <c r="G663" i="20"/>
  <c r="I663" i="20"/>
  <c r="H663" i="20"/>
  <c r="G1324" i="14"/>
  <c r="H1324" i="14"/>
  <c r="G664" i="20"/>
  <c r="I664" i="20"/>
  <c r="H664" i="20"/>
  <c r="G1325" i="14"/>
  <c r="H1325" i="14"/>
  <c r="G665" i="20"/>
  <c r="I665" i="20"/>
  <c r="H665" i="20"/>
  <c r="G1326" i="14"/>
  <c r="H1326" i="14"/>
  <c r="G666" i="20"/>
  <c r="I666" i="20"/>
  <c r="H666" i="20"/>
  <c r="G1327" i="14"/>
  <c r="H1327" i="14"/>
  <c r="G667" i="20"/>
  <c r="I667" i="20"/>
  <c r="H667" i="20"/>
  <c r="G1328" i="14"/>
  <c r="H1328" i="14"/>
  <c r="G668" i="20"/>
  <c r="I668" i="20"/>
  <c r="H668" i="20"/>
  <c r="G1329" i="14"/>
  <c r="H1329" i="14"/>
  <c r="G669" i="20"/>
  <c r="I669" i="20"/>
  <c r="H669" i="20"/>
  <c r="G1330" i="14"/>
  <c r="H1330" i="14"/>
  <c r="G670" i="20"/>
  <c r="I670" i="20"/>
  <c r="H670" i="20"/>
  <c r="G1331" i="14"/>
  <c r="H1331" i="14"/>
  <c r="G671" i="20"/>
  <c r="I671" i="20"/>
  <c r="H671" i="20"/>
  <c r="G1332" i="14"/>
  <c r="H1332" i="14"/>
  <c r="G672" i="20"/>
  <c r="I672" i="20"/>
  <c r="H672" i="20"/>
  <c r="G1333" i="14"/>
  <c r="H1333" i="14"/>
  <c r="G673" i="20"/>
  <c r="I673" i="20"/>
  <c r="H673" i="20"/>
  <c r="G1334" i="14"/>
  <c r="H1334" i="14"/>
  <c r="G674" i="20"/>
  <c r="I674" i="20"/>
  <c r="H674" i="20"/>
  <c r="G1335" i="14"/>
  <c r="H1335" i="14"/>
  <c r="G675" i="20"/>
  <c r="I675" i="20"/>
  <c r="H675" i="20"/>
  <c r="G1336" i="14"/>
  <c r="H1336" i="14"/>
  <c r="G676" i="20"/>
  <c r="I676" i="20"/>
  <c r="H676" i="20"/>
  <c r="G1337" i="14"/>
  <c r="H1337" i="14"/>
  <c r="G677" i="20"/>
  <c r="I677" i="20"/>
  <c r="H677" i="20"/>
  <c r="G1338" i="14"/>
  <c r="H1338" i="14"/>
  <c r="G678" i="20"/>
  <c r="I678" i="20"/>
  <c r="H678" i="20"/>
  <c r="G1339" i="14"/>
  <c r="H1339" i="14"/>
  <c r="G679" i="20"/>
  <c r="I679" i="20"/>
  <c r="H679" i="20"/>
  <c r="G1340" i="14"/>
  <c r="H1340" i="14"/>
  <c r="G680" i="20"/>
  <c r="I680" i="20"/>
  <c r="H680" i="20"/>
  <c r="G1341" i="14"/>
  <c r="H1341" i="14"/>
  <c r="G681" i="20"/>
  <c r="I681" i="20"/>
  <c r="H681" i="20"/>
  <c r="G1342" i="14"/>
  <c r="H1342" i="14"/>
  <c r="G682" i="20"/>
  <c r="I682" i="20"/>
  <c r="H682" i="20"/>
  <c r="G1343" i="14"/>
  <c r="H1343" i="14"/>
  <c r="G683" i="20"/>
  <c r="I683" i="20"/>
  <c r="H683" i="20"/>
  <c r="G1344" i="14"/>
  <c r="H1344" i="14"/>
  <c r="G684" i="20"/>
  <c r="I684" i="20"/>
  <c r="H684" i="20"/>
  <c r="G1345" i="14"/>
  <c r="H1345" i="14"/>
  <c r="G685" i="20"/>
  <c r="I685" i="20"/>
  <c r="H685" i="20"/>
  <c r="G1346" i="14"/>
  <c r="H1346" i="14"/>
  <c r="G686" i="20"/>
  <c r="I686" i="20"/>
  <c r="H686" i="20"/>
  <c r="G1347" i="14"/>
  <c r="H1347" i="14"/>
  <c r="G687" i="20"/>
  <c r="I687" i="20"/>
  <c r="H687" i="20"/>
  <c r="G1348" i="14"/>
  <c r="H1348" i="14"/>
  <c r="G688" i="20"/>
  <c r="I688" i="20"/>
  <c r="H688" i="20"/>
  <c r="G1349" i="14"/>
  <c r="H1349" i="14"/>
  <c r="G689" i="20"/>
  <c r="I689" i="20"/>
  <c r="H689" i="20"/>
  <c r="G1350" i="14"/>
  <c r="H1350" i="14"/>
  <c r="G690" i="20"/>
  <c r="I690" i="20"/>
  <c r="H690" i="20"/>
  <c r="G1351" i="14"/>
  <c r="H1351" i="14"/>
  <c r="G691" i="20"/>
  <c r="I691" i="20"/>
  <c r="H691" i="20"/>
  <c r="G1352" i="14"/>
  <c r="H1352" i="14"/>
  <c r="G692" i="20"/>
  <c r="I692" i="20"/>
  <c r="H692" i="20"/>
  <c r="G1353" i="14"/>
  <c r="H1353" i="14"/>
  <c r="G693" i="20"/>
  <c r="I693" i="20"/>
  <c r="H693" i="20"/>
  <c r="G1354" i="14"/>
  <c r="H1354" i="14"/>
  <c r="G694" i="20"/>
  <c r="I694" i="20"/>
  <c r="H694" i="20"/>
  <c r="G1355" i="14"/>
  <c r="H1355" i="14"/>
  <c r="G695" i="20"/>
  <c r="I695" i="20"/>
  <c r="H695" i="20"/>
  <c r="G1356" i="14"/>
  <c r="H1356" i="14"/>
  <c r="G696" i="20"/>
  <c r="I696" i="20"/>
  <c r="H696" i="20"/>
  <c r="G1357" i="14"/>
  <c r="H1357" i="14"/>
  <c r="G697" i="20"/>
  <c r="I697" i="20"/>
  <c r="H697" i="20"/>
  <c r="G1358" i="14"/>
  <c r="H1358" i="14"/>
  <c r="G698" i="20"/>
  <c r="I698" i="20"/>
  <c r="H698" i="20"/>
  <c r="G1359" i="14"/>
  <c r="H1359" i="14"/>
  <c r="G699" i="20"/>
  <c r="I699" i="20"/>
  <c r="H699" i="20"/>
  <c r="G1360" i="14"/>
  <c r="H1360" i="14"/>
  <c r="G700" i="20"/>
  <c r="I700" i="20"/>
  <c r="H700" i="20"/>
  <c r="G1361" i="14"/>
  <c r="H1361" i="14"/>
  <c r="G701" i="20"/>
  <c r="I701" i="20"/>
  <c r="H701" i="20"/>
  <c r="G1362" i="14"/>
  <c r="H1362" i="14"/>
  <c r="G702" i="20"/>
  <c r="I702" i="20"/>
  <c r="H702" i="20"/>
  <c r="G1363" i="14"/>
  <c r="H1363" i="14"/>
  <c r="G703" i="20"/>
  <c r="I703" i="20"/>
  <c r="H703" i="20"/>
  <c r="G1364" i="14"/>
  <c r="H1364" i="14"/>
  <c r="G704" i="20"/>
  <c r="I704" i="20"/>
  <c r="H704" i="20"/>
  <c r="G1365" i="14"/>
  <c r="H1365" i="14"/>
  <c r="G705" i="20"/>
  <c r="I705" i="20"/>
  <c r="H705" i="20"/>
  <c r="G1366" i="14"/>
  <c r="H1366" i="14"/>
  <c r="G706" i="20"/>
  <c r="I706" i="20"/>
  <c r="H706" i="20"/>
  <c r="G1367" i="14"/>
  <c r="H1367" i="14"/>
  <c r="G707" i="20"/>
  <c r="I707" i="20"/>
  <c r="H707" i="20"/>
  <c r="G1368" i="14"/>
  <c r="H1368" i="14"/>
  <c r="G708" i="20"/>
  <c r="I708" i="20"/>
  <c r="H708" i="20"/>
  <c r="G1369" i="14"/>
  <c r="H1369" i="14"/>
  <c r="G709" i="20"/>
  <c r="I709" i="20"/>
  <c r="H709" i="20"/>
  <c r="G1370" i="14"/>
  <c r="H1370" i="14"/>
  <c r="G710" i="20"/>
  <c r="I710" i="20"/>
  <c r="H710" i="20"/>
  <c r="G1371" i="14"/>
  <c r="H1371" i="14"/>
  <c r="G711" i="20"/>
  <c r="I711" i="20"/>
  <c r="H711" i="20"/>
  <c r="G1372" i="14"/>
  <c r="H1372" i="14"/>
  <c r="G712" i="20"/>
  <c r="I712" i="20"/>
  <c r="H712" i="20"/>
  <c r="G1373" i="14"/>
  <c r="H1373" i="14"/>
  <c r="G713" i="20"/>
  <c r="I713" i="20"/>
  <c r="H713" i="20"/>
  <c r="G1374" i="14"/>
  <c r="H1374" i="14"/>
  <c r="G714" i="20"/>
  <c r="I714" i="20"/>
  <c r="H714" i="20"/>
  <c r="G1375" i="14"/>
  <c r="H1375" i="14"/>
  <c r="G715" i="20"/>
  <c r="I715" i="20"/>
  <c r="H715" i="20"/>
  <c r="G1376" i="14"/>
  <c r="H1376" i="14"/>
  <c r="G716" i="20"/>
  <c r="I716" i="20"/>
  <c r="H716" i="20"/>
  <c r="G1377" i="14"/>
  <c r="H1377" i="14"/>
  <c r="G717" i="20"/>
  <c r="I717" i="20"/>
  <c r="H717" i="20"/>
  <c r="G1378" i="14"/>
  <c r="H1378" i="14"/>
  <c r="G718" i="20"/>
  <c r="I718" i="20"/>
  <c r="H718" i="20"/>
  <c r="G1379" i="14"/>
  <c r="H1379" i="14"/>
  <c r="G719" i="20"/>
  <c r="I719" i="20"/>
  <c r="H719" i="20"/>
  <c r="G1380" i="14"/>
  <c r="H1380" i="14"/>
  <c r="G720" i="20"/>
  <c r="I720" i="20"/>
  <c r="H720" i="20"/>
  <c r="G1381" i="14"/>
  <c r="H1381" i="14"/>
  <c r="G721" i="20"/>
  <c r="I721" i="20"/>
  <c r="H721" i="20"/>
  <c r="G1382" i="14"/>
  <c r="H1382" i="14"/>
  <c r="G722" i="20"/>
  <c r="I722" i="20"/>
  <c r="H722" i="20"/>
  <c r="G1383" i="14"/>
  <c r="H1383" i="14"/>
  <c r="G723" i="20"/>
  <c r="I723" i="20"/>
  <c r="H723" i="20"/>
  <c r="G1384" i="14"/>
  <c r="H1384" i="14"/>
  <c r="G724" i="20"/>
  <c r="I724" i="20"/>
  <c r="H724" i="20"/>
  <c r="G1385" i="14"/>
  <c r="H1385" i="14"/>
  <c r="G725" i="20"/>
  <c r="I725" i="20"/>
  <c r="H725" i="20"/>
  <c r="G1386" i="14"/>
  <c r="H1386" i="14"/>
  <c r="G726" i="20"/>
  <c r="I726" i="20"/>
  <c r="H726" i="20"/>
  <c r="G1387" i="14"/>
  <c r="H1387" i="14"/>
  <c r="G727" i="20"/>
  <c r="I727" i="20"/>
  <c r="H727" i="20"/>
  <c r="G1388" i="14"/>
  <c r="H1388" i="14"/>
  <c r="G728" i="20"/>
  <c r="I728" i="20"/>
  <c r="H728" i="20"/>
  <c r="G1389" i="14"/>
  <c r="H1389" i="14"/>
  <c r="G729" i="20"/>
  <c r="I729" i="20"/>
  <c r="H729" i="20"/>
  <c r="G1390" i="14"/>
  <c r="H1390" i="14"/>
  <c r="G730" i="20"/>
  <c r="I730" i="20"/>
  <c r="H730" i="20"/>
  <c r="G1391" i="14"/>
  <c r="H1391" i="14"/>
  <c r="G731" i="20"/>
  <c r="I731" i="20"/>
  <c r="H731" i="20"/>
  <c r="G1392" i="14"/>
  <c r="H1392" i="14"/>
  <c r="G732" i="20"/>
  <c r="I732" i="20"/>
  <c r="H732" i="20"/>
  <c r="G1393" i="14"/>
  <c r="H1393" i="14"/>
  <c r="G733" i="20"/>
  <c r="I733" i="20"/>
  <c r="H733" i="20"/>
  <c r="G1394" i="14"/>
  <c r="H1394" i="14"/>
  <c r="G734" i="20"/>
  <c r="I734" i="20"/>
  <c r="H734" i="20"/>
  <c r="G1395" i="14"/>
  <c r="H1395" i="14"/>
  <c r="G735" i="20"/>
  <c r="I735" i="20"/>
  <c r="H735" i="20"/>
  <c r="G1396" i="14"/>
  <c r="H1396" i="14"/>
  <c r="G736" i="20"/>
  <c r="I736" i="20"/>
  <c r="H736" i="20"/>
  <c r="G1397" i="14"/>
  <c r="H1397" i="14"/>
  <c r="G737" i="20"/>
  <c r="I737" i="20"/>
  <c r="H737" i="20"/>
  <c r="G1398" i="14"/>
  <c r="H1398" i="14"/>
  <c r="G738" i="20"/>
  <c r="I738" i="20"/>
  <c r="H738" i="20"/>
  <c r="G1399" i="14"/>
  <c r="H1399" i="14"/>
  <c r="G739" i="20"/>
  <c r="I739" i="20"/>
  <c r="H739" i="20"/>
  <c r="G1400" i="14"/>
  <c r="H1400" i="14"/>
  <c r="G740" i="20"/>
  <c r="I740" i="20"/>
  <c r="H740" i="20"/>
  <c r="G1401" i="14"/>
  <c r="H1401" i="14"/>
  <c r="G741" i="20"/>
  <c r="I741" i="20"/>
  <c r="H741" i="20"/>
  <c r="G1402" i="14"/>
  <c r="H1402" i="14"/>
  <c r="G742" i="20"/>
  <c r="I742" i="20"/>
  <c r="H742" i="20"/>
  <c r="G1403" i="14"/>
  <c r="H1403" i="14"/>
  <c r="G743" i="20"/>
  <c r="I743" i="20"/>
  <c r="H743" i="20"/>
  <c r="G1404" i="14"/>
  <c r="H1404" i="14"/>
  <c r="G744" i="20"/>
  <c r="I744" i="20"/>
  <c r="H744" i="20"/>
  <c r="G1405" i="14"/>
  <c r="H1405" i="14"/>
  <c r="G745" i="20"/>
  <c r="I745" i="20"/>
  <c r="H745" i="20"/>
  <c r="G1406" i="14"/>
  <c r="H1406" i="14"/>
  <c r="G746" i="20"/>
  <c r="I746" i="20"/>
  <c r="H746" i="20"/>
  <c r="G1407" i="14"/>
  <c r="H1407" i="14"/>
  <c r="G747" i="20"/>
  <c r="I747" i="20"/>
  <c r="H747" i="20"/>
  <c r="G1408" i="14"/>
  <c r="H1408" i="14"/>
  <c r="G748" i="20"/>
  <c r="I748" i="20"/>
  <c r="H748" i="20"/>
  <c r="G1409" i="14"/>
  <c r="H1409" i="14"/>
  <c r="G749" i="20"/>
  <c r="I749" i="20"/>
  <c r="H749" i="20"/>
  <c r="G1410" i="14"/>
  <c r="H1410" i="14"/>
  <c r="G750" i="20"/>
  <c r="I750" i="20"/>
  <c r="H750" i="20"/>
  <c r="G1411" i="14"/>
  <c r="H1411" i="14"/>
  <c r="G751" i="20"/>
  <c r="I751" i="20"/>
  <c r="H751" i="20"/>
  <c r="G1412" i="14"/>
  <c r="H1412" i="14"/>
  <c r="G752" i="20"/>
  <c r="I752" i="20"/>
  <c r="H752" i="20"/>
  <c r="G1413" i="14"/>
  <c r="H1413" i="14"/>
  <c r="G753" i="20"/>
  <c r="I753" i="20"/>
  <c r="H753" i="20"/>
  <c r="G1414" i="14"/>
  <c r="H1414" i="14"/>
  <c r="G754" i="20"/>
  <c r="I754" i="20"/>
  <c r="H754" i="20"/>
  <c r="G1415" i="14"/>
  <c r="H1415" i="14"/>
  <c r="G755" i="20"/>
  <c r="I755" i="20"/>
  <c r="H755" i="20"/>
  <c r="G1416" i="14"/>
  <c r="H1416" i="14"/>
  <c r="G756" i="20"/>
  <c r="I756" i="20"/>
  <c r="H756" i="20"/>
  <c r="G1417" i="14"/>
  <c r="H1417" i="14"/>
  <c r="G757" i="20"/>
  <c r="I757" i="20"/>
  <c r="H757" i="20"/>
  <c r="G1418" i="14"/>
  <c r="H1418" i="14"/>
  <c r="G758" i="20"/>
  <c r="I758" i="20"/>
  <c r="H758" i="20"/>
  <c r="G1419" i="14"/>
  <c r="H1419" i="14"/>
  <c r="G759" i="20"/>
  <c r="I759" i="20"/>
  <c r="H759" i="20"/>
  <c r="G1420" i="14"/>
  <c r="H1420" i="14"/>
  <c r="G760" i="20"/>
  <c r="I760" i="20"/>
  <c r="H760" i="20"/>
  <c r="G1421" i="14"/>
  <c r="H1421" i="14"/>
  <c r="G761" i="20"/>
  <c r="I761" i="20"/>
  <c r="H761" i="20"/>
  <c r="G1422" i="14"/>
  <c r="H1422" i="14"/>
  <c r="G762" i="20"/>
  <c r="I762" i="20"/>
  <c r="H762" i="20"/>
  <c r="G1423" i="14"/>
  <c r="H1423" i="14"/>
  <c r="G763" i="20"/>
  <c r="I763" i="20"/>
  <c r="H763" i="20"/>
  <c r="G1424" i="14"/>
  <c r="H1424" i="14"/>
  <c r="G764" i="20"/>
  <c r="I764" i="20"/>
  <c r="H764" i="20"/>
  <c r="G1425" i="14"/>
  <c r="H1425" i="14"/>
  <c r="G765" i="20"/>
  <c r="I765" i="20"/>
  <c r="H765" i="20"/>
  <c r="G1426" i="14"/>
  <c r="H1426" i="14"/>
  <c r="G766" i="20"/>
  <c r="I766" i="20"/>
  <c r="H766" i="20"/>
  <c r="G1427" i="14"/>
  <c r="H1427" i="14"/>
  <c r="G767" i="20"/>
  <c r="I767" i="20"/>
  <c r="H767" i="20"/>
  <c r="G1428" i="14"/>
  <c r="H1428" i="14"/>
  <c r="G768" i="20"/>
  <c r="I768" i="20"/>
  <c r="H768" i="20"/>
  <c r="G1429" i="14"/>
  <c r="H1429" i="14"/>
  <c r="G769" i="20"/>
  <c r="I769" i="20"/>
  <c r="H769" i="20"/>
  <c r="G1430" i="14"/>
  <c r="H1430" i="14"/>
  <c r="G770" i="20"/>
  <c r="I770" i="20"/>
  <c r="H770" i="20"/>
  <c r="G1431" i="14"/>
  <c r="H1431" i="14"/>
  <c r="G771" i="20"/>
  <c r="I771" i="20"/>
  <c r="H771" i="20"/>
  <c r="G1432" i="14"/>
  <c r="H1432" i="14"/>
  <c r="G772" i="20"/>
  <c r="I772" i="20"/>
  <c r="H772" i="20"/>
  <c r="G1433" i="14"/>
  <c r="H1433" i="14"/>
  <c r="G773" i="20"/>
  <c r="I773" i="20"/>
  <c r="H773" i="20"/>
  <c r="G1434" i="14"/>
  <c r="H1434" i="14"/>
  <c r="G774" i="20"/>
  <c r="I774" i="20"/>
  <c r="H774" i="20"/>
  <c r="G1435" i="14"/>
  <c r="H1435" i="14"/>
  <c r="G775" i="20"/>
  <c r="I775" i="20"/>
  <c r="H775" i="20"/>
  <c r="G1436" i="14"/>
  <c r="H1436" i="14"/>
  <c r="G776" i="20"/>
  <c r="I776" i="20"/>
  <c r="H776" i="20"/>
  <c r="G1437" i="14"/>
  <c r="H1437" i="14"/>
  <c r="G777" i="20"/>
  <c r="I777" i="20"/>
  <c r="H777" i="20"/>
  <c r="G1438" i="14"/>
  <c r="H1438" i="14"/>
  <c r="G778" i="20"/>
  <c r="I778" i="20"/>
  <c r="H778" i="20"/>
  <c r="G1439" i="14"/>
  <c r="H1439" i="14"/>
  <c r="G779" i="20"/>
  <c r="I779" i="20"/>
  <c r="H779" i="20"/>
  <c r="G1440" i="14"/>
  <c r="H1440" i="14"/>
  <c r="G780" i="20"/>
  <c r="I780" i="20"/>
  <c r="H780" i="20"/>
  <c r="G1441" i="14"/>
  <c r="H1441" i="14"/>
  <c r="G781" i="20"/>
  <c r="I781" i="20"/>
  <c r="H781" i="20"/>
  <c r="G1442" i="14"/>
  <c r="H1442" i="14"/>
  <c r="G782" i="20"/>
  <c r="I782" i="20"/>
  <c r="H782" i="20"/>
  <c r="G1443" i="14"/>
  <c r="H1443" i="14"/>
  <c r="G783" i="20"/>
  <c r="I783" i="20"/>
  <c r="H783" i="20"/>
  <c r="G1444" i="14"/>
  <c r="H1444" i="14"/>
  <c r="G784" i="20"/>
  <c r="I784" i="20"/>
  <c r="H784" i="20"/>
  <c r="G1445" i="14"/>
  <c r="H1445" i="14"/>
  <c r="G785" i="20"/>
  <c r="I785" i="20"/>
  <c r="H785" i="20"/>
  <c r="G1446" i="14"/>
  <c r="H1446" i="14"/>
  <c r="G786" i="20"/>
  <c r="I786" i="20"/>
  <c r="H786" i="20"/>
  <c r="G1447" i="14"/>
  <c r="H1447" i="14"/>
  <c r="G787" i="20"/>
  <c r="I787" i="20"/>
  <c r="H787" i="20"/>
  <c r="G1448" i="14"/>
  <c r="H1448" i="14"/>
  <c r="G788" i="20"/>
  <c r="I788" i="20"/>
  <c r="H788" i="20"/>
  <c r="G1449" i="14"/>
  <c r="H1449" i="14"/>
  <c r="G789" i="20"/>
  <c r="I789" i="20"/>
  <c r="H789" i="20"/>
  <c r="G1450" i="14"/>
  <c r="H1450" i="14"/>
  <c r="G790" i="20"/>
  <c r="I790" i="20"/>
  <c r="H790" i="20"/>
  <c r="G1451" i="14"/>
  <c r="H1451" i="14"/>
  <c r="G791" i="20"/>
  <c r="I791" i="20"/>
  <c r="H791" i="20"/>
  <c r="G1452" i="14"/>
  <c r="H1452" i="14"/>
  <c r="G792" i="20"/>
  <c r="I792" i="20"/>
  <c r="H792" i="20"/>
  <c r="G1453" i="14"/>
  <c r="H1453" i="14"/>
  <c r="G793" i="20"/>
  <c r="I793" i="20"/>
  <c r="H793" i="20"/>
  <c r="G1454" i="14"/>
  <c r="H1454" i="14"/>
  <c r="G794" i="20"/>
  <c r="I794" i="20"/>
  <c r="H794" i="20"/>
  <c r="G1455" i="14"/>
  <c r="H1455" i="14"/>
  <c r="G795" i="20"/>
  <c r="I795" i="20"/>
  <c r="H795" i="20"/>
  <c r="G1456" i="14"/>
  <c r="H1456" i="14"/>
  <c r="G796" i="20"/>
  <c r="I796" i="20"/>
  <c r="H796" i="20"/>
  <c r="G1457" i="14"/>
  <c r="H1457" i="14"/>
  <c r="G797" i="20"/>
  <c r="I797" i="20"/>
  <c r="H797" i="20"/>
  <c r="G1458" i="14"/>
  <c r="H1458" i="14"/>
  <c r="G798" i="20"/>
  <c r="I798" i="20"/>
  <c r="H798" i="20"/>
  <c r="G1459" i="14"/>
  <c r="H1459" i="14"/>
  <c r="G799" i="20"/>
  <c r="I799" i="20"/>
  <c r="H799" i="20"/>
  <c r="G1460" i="14"/>
  <c r="H1460" i="14"/>
  <c r="G800" i="20"/>
  <c r="I800" i="20"/>
  <c r="H800" i="20"/>
  <c r="G1461" i="14"/>
  <c r="H1461" i="14"/>
  <c r="G801" i="20"/>
  <c r="I801" i="20"/>
  <c r="H801" i="20"/>
  <c r="G1462" i="14"/>
  <c r="H1462" i="14"/>
  <c r="G802" i="20"/>
  <c r="I802" i="20"/>
  <c r="H802" i="20"/>
  <c r="G1463" i="14"/>
  <c r="H1463" i="14"/>
  <c r="G803" i="20"/>
  <c r="I803" i="20"/>
  <c r="H803" i="20"/>
  <c r="G1464" i="14"/>
  <c r="H1464" i="14"/>
  <c r="G804" i="20"/>
  <c r="I804" i="20"/>
  <c r="H804" i="20"/>
  <c r="G1465" i="14"/>
  <c r="H1465" i="14"/>
  <c r="G805" i="20"/>
  <c r="I805" i="20"/>
  <c r="H805" i="20"/>
  <c r="G1466" i="14"/>
  <c r="H1466" i="14"/>
  <c r="G806" i="20"/>
  <c r="I806" i="20"/>
  <c r="H806" i="20"/>
  <c r="G1467" i="14"/>
  <c r="H1467" i="14"/>
  <c r="G807" i="20"/>
  <c r="I807" i="20"/>
  <c r="H807" i="20"/>
  <c r="G1468" i="14"/>
  <c r="H1468" i="14"/>
  <c r="G808" i="20"/>
  <c r="I808" i="20"/>
  <c r="H808" i="20"/>
  <c r="G1469" i="14"/>
  <c r="H1469" i="14"/>
  <c r="G809" i="20"/>
  <c r="I809" i="20"/>
  <c r="H809" i="20"/>
  <c r="G1470" i="14"/>
  <c r="H1470" i="14"/>
  <c r="G810" i="20"/>
  <c r="I810" i="20"/>
  <c r="H810" i="20"/>
  <c r="G1471" i="14"/>
  <c r="H1471" i="14"/>
  <c r="G811" i="20"/>
  <c r="I811" i="20"/>
  <c r="H811" i="20"/>
  <c r="G1472" i="14"/>
  <c r="H1472" i="14"/>
  <c r="G812" i="20"/>
  <c r="I812" i="20"/>
  <c r="H812" i="20"/>
  <c r="G1473" i="14"/>
  <c r="H1473" i="14"/>
  <c r="G813" i="20"/>
  <c r="I813" i="20"/>
  <c r="H813" i="20"/>
  <c r="G1474" i="14"/>
  <c r="H1474" i="14"/>
  <c r="G814" i="20"/>
  <c r="I814" i="20"/>
  <c r="H814" i="20"/>
  <c r="G1475" i="14"/>
  <c r="H1475" i="14"/>
  <c r="G815" i="20"/>
  <c r="I815" i="20"/>
  <c r="H815" i="20"/>
  <c r="G1476" i="14"/>
  <c r="H1476" i="14"/>
  <c r="G816" i="20"/>
  <c r="I816" i="20"/>
  <c r="H816" i="20"/>
  <c r="G1477" i="14"/>
  <c r="H1477" i="14"/>
  <c r="G817" i="20"/>
  <c r="I817" i="20"/>
  <c r="H817" i="20"/>
  <c r="G1478" i="14"/>
  <c r="H1478" i="14"/>
  <c r="G818" i="20"/>
  <c r="I818" i="20"/>
  <c r="H818" i="20"/>
  <c r="G1479" i="14"/>
  <c r="H1479" i="14"/>
  <c r="G819" i="20"/>
  <c r="I819" i="20"/>
  <c r="H819" i="20"/>
  <c r="G1480" i="14"/>
  <c r="H1480" i="14"/>
  <c r="G820" i="20"/>
  <c r="I820" i="20"/>
  <c r="H820" i="20"/>
  <c r="G1481" i="14"/>
  <c r="H1481" i="14"/>
  <c r="G821" i="20"/>
  <c r="I821" i="20"/>
  <c r="H821" i="20"/>
  <c r="G1482" i="14"/>
  <c r="H1482" i="14"/>
  <c r="G822" i="20"/>
  <c r="I822" i="20"/>
  <c r="H822" i="20"/>
  <c r="G1483" i="14"/>
  <c r="H1483" i="14"/>
  <c r="G823" i="20"/>
  <c r="I823" i="20"/>
  <c r="H823" i="20"/>
  <c r="G1484" i="14"/>
  <c r="H1484" i="14"/>
  <c r="G824" i="20"/>
  <c r="I824" i="20"/>
  <c r="H824" i="20"/>
  <c r="G1485" i="14"/>
  <c r="H1485" i="14"/>
  <c r="G825" i="20"/>
  <c r="I825" i="20"/>
  <c r="H825" i="20"/>
  <c r="G1486" i="14"/>
  <c r="H1486" i="14"/>
  <c r="G826" i="20"/>
  <c r="I826" i="20"/>
  <c r="H826" i="20"/>
  <c r="G1487" i="14"/>
  <c r="H1487" i="14"/>
  <c r="G827" i="20"/>
  <c r="I827" i="20"/>
  <c r="H827" i="20"/>
  <c r="G1488" i="14"/>
  <c r="H1488" i="14"/>
  <c r="G828" i="20"/>
  <c r="I828" i="20"/>
  <c r="H828" i="20"/>
  <c r="G1489" i="14"/>
  <c r="H1489" i="14"/>
  <c r="G829" i="20"/>
  <c r="I829" i="20"/>
  <c r="H829" i="20"/>
  <c r="G1490" i="14"/>
  <c r="H1490" i="14"/>
  <c r="G830" i="20"/>
  <c r="I830" i="20"/>
  <c r="H830" i="20"/>
  <c r="G1491" i="14"/>
  <c r="H1491" i="14"/>
  <c r="G831" i="20"/>
  <c r="I831" i="20"/>
  <c r="H831" i="20"/>
  <c r="G1492" i="14"/>
  <c r="H1492" i="14"/>
  <c r="G832" i="20"/>
  <c r="I832" i="20"/>
  <c r="H832" i="20"/>
  <c r="G1493" i="14"/>
  <c r="H1493" i="14"/>
  <c r="G833" i="20"/>
  <c r="I833" i="20"/>
  <c r="H833" i="20"/>
  <c r="G1494" i="14"/>
  <c r="H1494" i="14"/>
  <c r="G834" i="20"/>
  <c r="I834" i="20"/>
  <c r="H834" i="20"/>
  <c r="G1495" i="14"/>
  <c r="H1495" i="14"/>
  <c r="G835" i="20"/>
  <c r="I835" i="20"/>
  <c r="H835" i="20"/>
  <c r="G1496" i="14"/>
  <c r="H1496" i="14"/>
  <c r="G836" i="20"/>
  <c r="I836" i="20"/>
  <c r="H836" i="20"/>
  <c r="G1497" i="14"/>
  <c r="H1497" i="14"/>
  <c r="G837" i="20"/>
  <c r="I837" i="20"/>
  <c r="H837" i="20"/>
  <c r="G1498" i="14"/>
  <c r="H1498" i="14"/>
  <c r="G838" i="20"/>
  <c r="I838" i="20"/>
  <c r="H838" i="20"/>
  <c r="G1499" i="14"/>
  <c r="H1499" i="14"/>
  <c r="G839" i="20"/>
  <c r="I839" i="20"/>
  <c r="H839" i="20"/>
  <c r="G1500" i="14"/>
  <c r="H1500" i="14"/>
  <c r="G840" i="20"/>
  <c r="I840" i="20"/>
  <c r="H840" i="20"/>
  <c r="G1501" i="14"/>
  <c r="H1501" i="14"/>
  <c r="G841" i="20"/>
  <c r="I841" i="20"/>
  <c r="H841" i="20"/>
  <c r="G1502" i="14"/>
  <c r="H1502" i="14"/>
  <c r="G842" i="20"/>
  <c r="I842" i="20"/>
  <c r="H842" i="20"/>
  <c r="G1503" i="14"/>
  <c r="H1503" i="14"/>
  <c r="G843" i="20"/>
  <c r="I843" i="20"/>
  <c r="H843" i="20"/>
  <c r="G1504" i="14"/>
  <c r="H1504" i="14"/>
  <c r="G844" i="20"/>
  <c r="I844" i="20"/>
  <c r="H844" i="20"/>
  <c r="G1505" i="14"/>
  <c r="H1505" i="14"/>
  <c r="G845" i="20"/>
  <c r="I845" i="20"/>
  <c r="H845" i="20"/>
  <c r="G1506" i="14"/>
  <c r="H1506" i="14"/>
  <c r="G846" i="20"/>
  <c r="I846" i="20"/>
  <c r="H846" i="20"/>
  <c r="G1507" i="14"/>
  <c r="H1507" i="14"/>
  <c r="G847" i="20"/>
  <c r="I847" i="20"/>
  <c r="H847" i="20"/>
  <c r="G1508" i="14"/>
  <c r="H1508" i="14"/>
  <c r="G848" i="20"/>
  <c r="I848" i="20"/>
  <c r="H848" i="20"/>
  <c r="G1509" i="14"/>
  <c r="H1509" i="14"/>
  <c r="G849" i="20"/>
  <c r="I849" i="20"/>
  <c r="H849" i="20"/>
  <c r="G1510" i="14"/>
  <c r="H1510" i="14"/>
  <c r="G850" i="20"/>
  <c r="I850" i="20"/>
  <c r="H850" i="20"/>
  <c r="G1511" i="14"/>
  <c r="H1511" i="14"/>
  <c r="G851" i="20"/>
  <c r="I851" i="20"/>
  <c r="H851" i="20"/>
  <c r="G1512" i="14"/>
  <c r="H1512" i="14"/>
  <c r="G852" i="20"/>
  <c r="I852" i="20"/>
  <c r="H852" i="20"/>
  <c r="G1513" i="14"/>
  <c r="H1513" i="14"/>
  <c r="G853" i="20"/>
  <c r="I853" i="20"/>
  <c r="H853" i="20"/>
  <c r="G1514" i="14"/>
  <c r="H1514" i="14"/>
  <c r="G854" i="20"/>
  <c r="I854" i="20"/>
  <c r="H854" i="20"/>
  <c r="G1515" i="14"/>
  <c r="H1515" i="14"/>
  <c r="G855" i="20"/>
  <c r="I855" i="20"/>
  <c r="H855" i="20"/>
  <c r="G1516" i="14"/>
  <c r="H1516" i="14"/>
  <c r="G856" i="20"/>
  <c r="I856" i="20"/>
  <c r="H856" i="20"/>
  <c r="G1517" i="14"/>
  <c r="H1517" i="14"/>
  <c r="G857" i="20"/>
  <c r="I857" i="20"/>
  <c r="H857" i="20"/>
  <c r="G1518" i="14"/>
  <c r="H1518" i="14"/>
  <c r="G858" i="20"/>
  <c r="I858" i="20"/>
  <c r="H858" i="20"/>
  <c r="G1519" i="14"/>
  <c r="H1519" i="14"/>
  <c r="G859" i="20"/>
  <c r="I859" i="20"/>
  <c r="H859" i="20"/>
  <c r="G1520" i="14"/>
  <c r="H1520" i="14"/>
  <c r="G860" i="20"/>
  <c r="I860" i="20"/>
  <c r="H860" i="20"/>
  <c r="G1521" i="14"/>
  <c r="H1521" i="14"/>
  <c r="G861" i="20"/>
  <c r="I861" i="20"/>
  <c r="H861" i="20"/>
  <c r="G1522" i="14"/>
  <c r="H1522" i="14"/>
  <c r="G862" i="20"/>
  <c r="I862" i="20"/>
  <c r="H862" i="20"/>
  <c r="G1523" i="14"/>
  <c r="H1523" i="14"/>
  <c r="G863" i="20"/>
  <c r="I863" i="20"/>
  <c r="H863" i="20"/>
  <c r="G1524" i="14"/>
  <c r="H1524" i="14"/>
  <c r="G864" i="20"/>
  <c r="I864" i="20"/>
  <c r="H864" i="20"/>
  <c r="G1525" i="14"/>
  <c r="H1525" i="14"/>
  <c r="G865" i="20"/>
  <c r="I865" i="20"/>
  <c r="H865" i="20"/>
  <c r="G1526" i="14"/>
  <c r="H1526" i="14"/>
  <c r="G866" i="20"/>
  <c r="I866" i="20"/>
  <c r="H866" i="20"/>
  <c r="G1527" i="14"/>
  <c r="H1527" i="14"/>
  <c r="G867" i="20"/>
  <c r="I867" i="20"/>
  <c r="H867" i="20"/>
  <c r="G1528" i="14"/>
  <c r="H1528" i="14"/>
  <c r="G868" i="20"/>
  <c r="I868" i="20"/>
  <c r="H868" i="20"/>
  <c r="G1529" i="14"/>
  <c r="H1529" i="14"/>
  <c r="G869" i="20"/>
  <c r="I869" i="20"/>
  <c r="H869" i="20"/>
  <c r="G1530" i="14"/>
  <c r="H1530" i="14"/>
  <c r="G870" i="20"/>
  <c r="I870" i="20"/>
  <c r="H870" i="20"/>
  <c r="G1531" i="14"/>
  <c r="H1531" i="14"/>
  <c r="G871" i="20"/>
  <c r="I871" i="20"/>
  <c r="H871" i="20"/>
  <c r="G1532" i="14"/>
  <c r="H1532" i="14"/>
  <c r="G872" i="20"/>
  <c r="I872" i="20"/>
  <c r="H872" i="20"/>
  <c r="G1533" i="14"/>
  <c r="H1533" i="14"/>
  <c r="G873" i="20"/>
  <c r="I873" i="20"/>
  <c r="H873" i="20"/>
  <c r="G1534" i="14"/>
  <c r="H1534" i="14"/>
  <c r="G874" i="20"/>
  <c r="I874" i="20"/>
  <c r="H874" i="20"/>
  <c r="G1535" i="14"/>
  <c r="H1535" i="14"/>
  <c r="G875" i="20"/>
  <c r="I875" i="20"/>
  <c r="H875" i="20"/>
  <c r="G1536" i="14"/>
  <c r="H1536" i="14"/>
  <c r="G876" i="20"/>
  <c r="I876" i="20"/>
  <c r="H876" i="20"/>
  <c r="G1537" i="14"/>
  <c r="H1537" i="14"/>
  <c r="G877" i="20"/>
  <c r="I877" i="20"/>
  <c r="H877" i="20"/>
  <c r="G1538" i="14"/>
  <c r="H1538" i="14"/>
  <c r="G878" i="20"/>
  <c r="I878" i="20"/>
  <c r="H878" i="20"/>
  <c r="G1539" i="14"/>
  <c r="H1539" i="14"/>
  <c r="G879" i="20"/>
  <c r="I879" i="20"/>
  <c r="H879" i="20"/>
  <c r="G1540" i="14"/>
  <c r="H1540" i="14"/>
  <c r="G880" i="20"/>
  <c r="I880" i="20"/>
  <c r="H880" i="20"/>
  <c r="G1541" i="14"/>
  <c r="H1541" i="14"/>
  <c r="G881" i="20"/>
  <c r="I881" i="20"/>
  <c r="H881" i="20"/>
  <c r="G1542" i="14"/>
  <c r="H1542" i="14"/>
  <c r="G882" i="20"/>
  <c r="I882" i="20"/>
  <c r="H882" i="20"/>
  <c r="G1543" i="14"/>
  <c r="H1543" i="14"/>
  <c r="G883" i="20"/>
  <c r="I883" i="20"/>
  <c r="H883" i="20"/>
  <c r="G1544" i="14"/>
  <c r="H1544" i="14"/>
  <c r="G884" i="20"/>
  <c r="I884" i="20"/>
  <c r="H884" i="20"/>
  <c r="G1545" i="14"/>
  <c r="H1545" i="14"/>
  <c r="G885" i="20"/>
  <c r="I885" i="20"/>
  <c r="H885" i="20"/>
  <c r="G1546" i="14"/>
  <c r="H1546" i="14"/>
  <c r="G886" i="20"/>
  <c r="I886" i="20"/>
  <c r="H886" i="20"/>
  <c r="G1547" i="14"/>
  <c r="H1547" i="14"/>
  <c r="G887" i="20"/>
  <c r="I887" i="20"/>
  <c r="H887" i="20"/>
  <c r="G1548" i="14"/>
  <c r="H1548" i="14"/>
  <c r="G888" i="20"/>
  <c r="I888" i="20"/>
  <c r="H888" i="20"/>
  <c r="G1549" i="14"/>
  <c r="H1549" i="14"/>
  <c r="G889" i="20"/>
  <c r="I889" i="20"/>
  <c r="H889" i="20"/>
  <c r="G1550" i="14"/>
  <c r="H1550" i="14"/>
  <c r="G890" i="20"/>
  <c r="I890" i="20"/>
  <c r="H890" i="20"/>
  <c r="G1551" i="14"/>
  <c r="H1551" i="14"/>
  <c r="G891" i="20"/>
  <c r="I891" i="20"/>
  <c r="H891" i="20"/>
  <c r="G1552" i="14"/>
  <c r="H1552" i="14"/>
  <c r="G892" i="20"/>
  <c r="I892" i="20"/>
  <c r="H892" i="20"/>
  <c r="G1553" i="14"/>
  <c r="H1553" i="14"/>
  <c r="G893" i="20"/>
  <c r="I893" i="20"/>
  <c r="H893" i="20"/>
  <c r="G1554" i="14"/>
  <c r="H1554" i="14"/>
  <c r="G894" i="20"/>
  <c r="I894" i="20"/>
  <c r="H894" i="20"/>
  <c r="G1555" i="14"/>
  <c r="H1555" i="14"/>
  <c r="G895" i="20"/>
  <c r="I895" i="20"/>
  <c r="H895" i="20"/>
  <c r="G1556" i="14"/>
  <c r="H1556" i="14"/>
  <c r="G896" i="20"/>
  <c r="I896" i="20"/>
  <c r="H896" i="20"/>
  <c r="G1557" i="14"/>
  <c r="H1557" i="14"/>
  <c r="G897" i="20"/>
  <c r="I897" i="20"/>
  <c r="H897" i="20"/>
  <c r="G1558" i="14"/>
  <c r="H1558" i="14"/>
  <c r="G898" i="20"/>
  <c r="I898" i="20"/>
  <c r="H898" i="20"/>
  <c r="G1559" i="14"/>
  <c r="H1559" i="14"/>
  <c r="G899" i="20"/>
  <c r="I899" i="20"/>
  <c r="H899" i="20"/>
  <c r="G1560" i="14"/>
  <c r="H1560" i="14"/>
  <c r="G900" i="20"/>
  <c r="I900" i="20"/>
  <c r="H900" i="20"/>
  <c r="G1561" i="14"/>
  <c r="H1561" i="14"/>
  <c r="G901" i="20"/>
  <c r="I901" i="20"/>
  <c r="H901" i="20"/>
  <c r="G1562" i="14"/>
  <c r="H1562" i="14"/>
  <c r="G902" i="20"/>
  <c r="I902" i="20"/>
  <c r="H902" i="20"/>
  <c r="G1563" i="14"/>
  <c r="H1563" i="14"/>
  <c r="G903" i="20"/>
  <c r="I903" i="20"/>
  <c r="H903" i="20"/>
  <c r="G1564" i="14"/>
  <c r="H1564" i="14"/>
  <c r="G904" i="20"/>
  <c r="I904" i="20"/>
  <c r="H904" i="20"/>
  <c r="G1565" i="14"/>
  <c r="H1565" i="14"/>
  <c r="G905" i="20"/>
  <c r="I905" i="20"/>
  <c r="H905" i="20"/>
  <c r="G1566" i="14"/>
  <c r="H1566" i="14"/>
  <c r="G906" i="20"/>
  <c r="I906" i="20"/>
  <c r="H906" i="20"/>
  <c r="G1567" i="14"/>
  <c r="H1567" i="14"/>
  <c r="G907" i="20"/>
  <c r="I907" i="20"/>
  <c r="H907" i="20"/>
  <c r="G1568" i="14"/>
  <c r="H1568" i="14"/>
  <c r="G908" i="20"/>
  <c r="I908" i="20"/>
  <c r="H908" i="20"/>
  <c r="G1569" i="14"/>
  <c r="H1569" i="14"/>
  <c r="G909" i="20"/>
  <c r="I909" i="20"/>
  <c r="H909" i="20"/>
  <c r="G1570" i="14"/>
  <c r="H1570" i="14"/>
  <c r="G910" i="20"/>
  <c r="I910" i="20"/>
  <c r="H910" i="20"/>
  <c r="G1571" i="14"/>
  <c r="H1571" i="14"/>
  <c r="G911" i="20"/>
  <c r="I911" i="20"/>
  <c r="H911" i="20"/>
  <c r="G1572" i="14"/>
  <c r="H1572" i="14"/>
  <c r="G912" i="20"/>
  <c r="I912" i="20"/>
  <c r="H912" i="20"/>
  <c r="G1573" i="14"/>
  <c r="H1573" i="14"/>
  <c r="G913" i="20"/>
  <c r="I913" i="20"/>
  <c r="H913" i="20"/>
  <c r="G1574" i="14"/>
  <c r="H1574" i="14"/>
  <c r="G914" i="20"/>
  <c r="I914" i="20"/>
  <c r="H914" i="20"/>
  <c r="G1575" i="14"/>
  <c r="H1575" i="14"/>
  <c r="G915" i="20"/>
  <c r="I915" i="20"/>
  <c r="H915" i="20"/>
  <c r="G1576" i="14"/>
  <c r="H1576" i="14"/>
  <c r="G916" i="20"/>
  <c r="I916" i="20"/>
  <c r="H916" i="20"/>
  <c r="G1577" i="14"/>
  <c r="H1577" i="14"/>
  <c r="G917" i="20"/>
  <c r="I917" i="20"/>
  <c r="H917" i="20"/>
  <c r="G1578" i="14"/>
  <c r="H1578" i="14"/>
  <c r="G918" i="20"/>
  <c r="I918" i="20"/>
  <c r="H918" i="20"/>
  <c r="G1579" i="14"/>
  <c r="H1579" i="14"/>
  <c r="G919" i="20"/>
  <c r="I919" i="20"/>
  <c r="H919" i="20"/>
  <c r="G1580" i="14"/>
  <c r="H1580" i="14"/>
  <c r="G920" i="20"/>
  <c r="I920" i="20"/>
  <c r="H920" i="20"/>
  <c r="G1581" i="14"/>
  <c r="H1581" i="14"/>
  <c r="G921" i="20"/>
  <c r="I921" i="20"/>
  <c r="H921" i="20"/>
  <c r="G1582" i="14"/>
  <c r="H1582" i="14"/>
  <c r="G922" i="20"/>
  <c r="I922" i="20"/>
  <c r="H922" i="20"/>
  <c r="G1583" i="14"/>
  <c r="H1583" i="14"/>
  <c r="G923" i="20"/>
  <c r="I923" i="20"/>
  <c r="H923" i="20"/>
  <c r="G1584" i="14"/>
  <c r="H1584" i="14"/>
  <c r="G924" i="20"/>
  <c r="I924" i="20"/>
  <c r="H924" i="20"/>
  <c r="G1585" i="14"/>
  <c r="H1585" i="14"/>
  <c r="G925" i="20"/>
  <c r="I925" i="20"/>
  <c r="H925" i="20"/>
  <c r="G1586" i="14"/>
  <c r="H1586" i="14"/>
  <c r="G926" i="20"/>
  <c r="I926" i="20"/>
  <c r="H926" i="20"/>
  <c r="G1587" i="14"/>
  <c r="H1587" i="14"/>
  <c r="G927" i="20"/>
  <c r="I927" i="20"/>
  <c r="H927" i="20"/>
  <c r="G1588" i="14"/>
  <c r="H1588" i="14"/>
  <c r="G928" i="20"/>
  <c r="I928" i="20"/>
  <c r="H928" i="20"/>
  <c r="G1589" i="14"/>
  <c r="H1589" i="14"/>
  <c r="G929" i="20"/>
  <c r="I929" i="20"/>
  <c r="H929" i="20"/>
  <c r="G1590" i="14"/>
  <c r="H1590" i="14"/>
  <c r="G930" i="20"/>
  <c r="I930" i="20"/>
  <c r="H930" i="20"/>
  <c r="G1591" i="14"/>
  <c r="H1591" i="14"/>
  <c r="G931" i="20"/>
  <c r="I931" i="20"/>
  <c r="H931" i="20"/>
  <c r="G1592" i="14"/>
  <c r="H1592" i="14"/>
  <c r="G932" i="20"/>
  <c r="I932" i="20"/>
  <c r="H932" i="20"/>
  <c r="G1593" i="14"/>
  <c r="H1593" i="14"/>
  <c r="G933" i="20"/>
  <c r="I933" i="20"/>
  <c r="H933" i="20"/>
  <c r="G1594" i="14"/>
  <c r="H1594" i="14"/>
  <c r="G934" i="20"/>
  <c r="I934" i="20"/>
  <c r="H934" i="20"/>
  <c r="G1595" i="14"/>
  <c r="H1595" i="14"/>
  <c r="G935" i="20"/>
  <c r="I935" i="20"/>
  <c r="H935" i="20"/>
  <c r="G1596" i="14"/>
  <c r="H1596" i="14"/>
  <c r="G936" i="20"/>
  <c r="I936" i="20"/>
  <c r="H936" i="20"/>
  <c r="G1597" i="14"/>
  <c r="H1597" i="14"/>
  <c r="G937" i="20"/>
  <c r="I937" i="20"/>
  <c r="H937" i="20"/>
  <c r="G1598" i="14"/>
  <c r="H1598" i="14"/>
  <c r="G938" i="20"/>
  <c r="I938" i="20"/>
  <c r="H938" i="20"/>
  <c r="G1599" i="14"/>
  <c r="H1599" i="14"/>
  <c r="G939" i="20"/>
  <c r="I939" i="20"/>
  <c r="H939" i="20"/>
  <c r="G1600" i="14"/>
  <c r="H1600" i="14"/>
  <c r="G940" i="20"/>
  <c r="I940" i="20"/>
  <c r="H940" i="20"/>
  <c r="G1601" i="14"/>
  <c r="H1601" i="14"/>
  <c r="G941" i="20"/>
  <c r="I941" i="20"/>
  <c r="H941" i="20"/>
  <c r="G1602" i="14"/>
  <c r="H1602" i="14"/>
  <c r="G942" i="20"/>
  <c r="I942" i="20"/>
  <c r="H942" i="20"/>
  <c r="G1603" i="14"/>
  <c r="H1603" i="14"/>
  <c r="G943" i="20"/>
  <c r="I943" i="20"/>
  <c r="H943" i="20"/>
  <c r="G1604" i="14"/>
  <c r="H1604" i="14"/>
  <c r="G944" i="20"/>
  <c r="I944" i="20"/>
  <c r="H944" i="20"/>
  <c r="G1605" i="14"/>
  <c r="H1605" i="14"/>
  <c r="G945" i="20"/>
  <c r="I945" i="20"/>
  <c r="H945" i="20"/>
  <c r="G1606" i="14"/>
  <c r="H1606" i="14"/>
  <c r="G946" i="20"/>
  <c r="I946" i="20"/>
  <c r="H946" i="20"/>
  <c r="G1607" i="14"/>
  <c r="H1607" i="14"/>
  <c r="G947" i="20"/>
  <c r="I947" i="20"/>
  <c r="H947" i="20"/>
  <c r="G1608" i="14"/>
  <c r="H1608" i="14"/>
  <c r="G948" i="20"/>
  <c r="I948" i="20"/>
  <c r="H948" i="20"/>
  <c r="G1609" i="14"/>
  <c r="H1609" i="14"/>
  <c r="G949" i="20"/>
  <c r="I949" i="20"/>
  <c r="H949" i="20"/>
  <c r="G1610" i="14"/>
  <c r="H1610" i="14"/>
  <c r="G950" i="20"/>
  <c r="I950" i="20"/>
  <c r="H950" i="20"/>
  <c r="G1611" i="14"/>
  <c r="H1611" i="14"/>
  <c r="G951" i="20"/>
  <c r="I951" i="20"/>
  <c r="H951" i="20"/>
  <c r="G1612" i="14"/>
  <c r="H1612" i="14"/>
  <c r="G952" i="20"/>
  <c r="I952" i="20"/>
  <c r="H952" i="20"/>
  <c r="G1613" i="14"/>
  <c r="H1613" i="14"/>
  <c r="G953" i="20"/>
  <c r="I953" i="20"/>
  <c r="H953" i="20"/>
  <c r="G1614" i="14"/>
  <c r="H1614" i="14"/>
  <c r="G954" i="20"/>
  <c r="I954" i="20"/>
  <c r="H954" i="20"/>
  <c r="G1615" i="14"/>
  <c r="H1615" i="14"/>
  <c r="G955" i="20"/>
  <c r="I955" i="20"/>
  <c r="H955" i="20"/>
  <c r="G1616" i="14"/>
  <c r="H1616" i="14"/>
  <c r="G956" i="20"/>
  <c r="I956" i="20"/>
  <c r="H956" i="20"/>
  <c r="G1617" i="14"/>
  <c r="H1617" i="14"/>
  <c r="G957" i="20"/>
  <c r="I957" i="20"/>
  <c r="H957" i="20"/>
  <c r="G1618" i="14"/>
  <c r="H1618" i="14"/>
  <c r="G958" i="20"/>
  <c r="I958" i="20"/>
  <c r="H958" i="20"/>
  <c r="G1619" i="14"/>
  <c r="H1619" i="14"/>
  <c r="G959" i="20"/>
  <c r="I959" i="20"/>
  <c r="H959" i="20"/>
  <c r="G1620" i="14"/>
  <c r="H1620" i="14"/>
  <c r="G960" i="20"/>
  <c r="I960" i="20"/>
  <c r="H960" i="20"/>
  <c r="G1621" i="14"/>
  <c r="H1621" i="14"/>
  <c r="G961" i="20"/>
  <c r="I961" i="20"/>
  <c r="H961" i="20"/>
  <c r="G1622" i="14"/>
  <c r="H1622" i="14"/>
  <c r="G962" i="20"/>
  <c r="I962" i="20"/>
  <c r="H962" i="20"/>
  <c r="G1623" i="14"/>
  <c r="H1623" i="14"/>
  <c r="G963" i="20"/>
  <c r="I963" i="20"/>
  <c r="H963" i="20"/>
  <c r="G1624" i="14"/>
  <c r="H1624" i="14"/>
  <c r="G964" i="20"/>
  <c r="I964" i="20"/>
  <c r="H964" i="20"/>
  <c r="G1625" i="14"/>
  <c r="H1625" i="14"/>
  <c r="G965" i="20"/>
  <c r="I965" i="20"/>
  <c r="H965" i="20"/>
  <c r="G1626" i="14"/>
  <c r="H1626" i="14"/>
  <c r="G966" i="20"/>
  <c r="I966" i="20"/>
  <c r="H966" i="20"/>
  <c r="G1627" i="14"/>
  <c r="H1627" i="14"/>
  <c r="G967" i="20"/>
  <c r="I967" i="20"/>
  <c r="H967" i="20"/>
  <c r="G1628" i="14"/>
  <c r="H1628" i="14"/>
  <c r="G968" i="20"/>
  <c r="I968" i="20"/>
  <c r="H968" i="20"/>
  <c r="G1629" i="14"/>
  <c r="H1629" i="14"/>
  <c r="G969" i="20"/>
  <c r="I969" i="20"/>
  <c r="H969" i="20"/>
  <c r="G1630" i="14"/>
  <c r="H1630" i="14"/>
  <c r="G970" i="20"/>
  <c r="I970" i="20"/>
  <c r="H970" i="20"/>
  <c r="G1631" i="14"/>
  <c r="H1631" i="14"/>
  <c r="G971" i="20"/>
  <c r="I971" i="20"/>
  <c r="H971" i="20"/>
  <c r="G1632" i="14"/>
  <c r="H1632" i="14"/>
  <c r="G972" i="20"/>
  <c r="I972" i="20"/>
  <c r="H972" i="20"/>
  <c r="G1633" i="14"/>
  <c r="H1633" i="14"/>
  <c r="G973" i="20"/>
  <c r="I973" i="20"/>
  <c r="H973" i="20"/>
  <c r="G1634" i="14"/>
  <c r="H1634" i="14"/>
  <c r="G974" i="20"/>
  <c r="I974" i="20"/>
  <c r="H974" i="20"/>
  <c r="G1635" i="14"/>
  <c r="H1635" i="14"/>
  <c r="G975" i="20"/>
  <c r="I975" i="20"/>
  <c r="H975" i="20"/>
  <c r="G1636" i="14"/>
  <c r="H1636" i="14"/>
  <c r="G976" i="20"/>
  <c r="I976" i="20"/>
  <c r="H976" i="20"/>
  <c r="G1637" i="14"/>
  <c r="H1637" i="14"/>
  <c r="G977" i="20"/>
  <c r="I977" i="20"/>
  <c r="H977" i="20"/>
  <c r="G1638" i="14"/>
  <c r="H1638" i="14"/>
  <c r="G978" i="20"/>
  <c r="I978" i="20"/>
  <c r="H978" i="20"/>
  <c r="G1639" i="14"/>
  <c r="H1639" i="14"/>
  <c r="G979" i="20"/>
  <c r="I979" i="20"/>
  <c r="H979" i="20"/>
  <c r="G1640" i="14"/>
  <c r="H1640" i="14"/>
  <c r="G980" i="20"/>
  <c r="I980" i="20"/>
  <c r="H980" i="20"/>
  <c r="G1641" i="14"/>
  <c r="H1641" i="14"/>
  <c r="G981" i="20"/>
  <c r="I981" i="20"/>
  <c r="H981" i="20"/>
  <c r="G1642" i="14"/>
  <c r="H1642" i="14"/>
  <c r="G982" i="20"/>
  <c r="I982" i="20"/>
  <c r="H982" i="20"/>
  <c r="G1643" i="14"/>
  <c r="H1643" i="14"/>
  <c r="G983" i="20"/>
  <c r="I983" i="20"/>
  <c r="H983" i="20"/>
  <c r="G1644" i="14"/>
  <c r="H1644" i="14"/>
  <c r="G984" i="20"/>
  <c r="I984" i="20"/>
  <c r="H984" i="20"/>
  <c r="G1645" i="14"/>
  <c r="H1645" i="14"/>
  <c r="G985" i="20"/>
  <c r="I985" i="20"/>
  <c r="H985" i="20"/>
  <c r="G1646" i="14"/>
  <c r="H1646" i="14"/>
  <c r="G986" i="20"/>
  <c r="I986" i="20"/>
  <c r="H986" i="20"/>
  <c r="G1647" i="14"/>
  <c r="H1647" i="14"/>
  <c r="G987" i="20"/>
  <c r="I987" i="20"/>
  <c r="H987" i="20"/>
  <c r="G1648" i="14"/>
  <c r="H1648" i="14"/>
  <c r="G988" i="20"/>
  <c r="I988" i="20"/>
  <c r="H988" i="20"/>
  <c r="G1649" i="14"/>
  <c r="H1649" i="14"/>
  <c r="G989" i="20"/>
  <c r="I989" i="20"/>
  <c r="H989" i="20"/>
  <c r="G1650" i="14"/>
  <c r="H1650" i="14"/>
  <c r="G990" i="20"/>
  <c r="I990" i="20"/>
  <c r="H990" i="20"/>
  <c r="G1651" i="14"/>
  <c r="H1651" i="14"/>
  <c r="G991" i="20"/>
  <c r="I991" i="20"/>
  <c r="H991" i="20"/>
  <c r="G1652" i="14"/>
  <c r="H1652" i="14"/>
  <c r="G992" i="20"/>
  <c r="I992" i="20"/>
  <c r="H992" i="20"/>
  <c r="G1653" i="14"/>
  <c r="H1653" i="14"/>
  <c r="G993" i="20"/>
  <c r="I993" i="20"/>
  <c r="H993" i="20"/>
  <c r="G1654" i="14"/>
  <c r="H1654" i="14"/>
  <c r="G994" i="20"/>
  <c r="I994" i="20"/>
  <c r="H994" i="20"/>
  <c r="G1655" i="14"/>
  <c r="H1655" i="14"/>
  <c r="G995" i="20"/>
  <c r="I995" i="20"/>
  <c r="H995" i="20"/>
  <c r="G1656" i="14"/>
  <c r="H1656" i="14"/>
  <c r="G996" i="20"/>
  <c r="I996" i="20"/>
  <c r="H996" i="20"/>
  <c r="G1657" i="14"/>
  <c r="H1657" i="14"/>
  <c r="G997" i="20"/>
  <c r="I997" i="20"/>
  <c r="H997" i="20"/>
  <c r="G1658" i="14"/>
  <c r="H1658" i="14"/>
  <c r="G998" i="20"/>
  <c r="I998" i="20"/>
  <c r="H998" i="20"/>
  <c r="G1659" i="14"/>
  <c r="H1659" i="14"/>
  <c r="G999" i="20"/>
  <c r="I999" i="20"/>
  <c r="H999" i="20"/>
  <c r="G1660" i="14"/>
  <c r="H1660" i="14"/>
  <c r="G1000" i="20"/>
  <c r="I1000" i="20"/>
  <c r="H1000" i="20"/>
  <c r="G1661" i="14"/>
  <c r="H1661" i="14"/>
  <c r="G1001" i="20"/>
  <c r="I1001" i="20"/>
  <c r="H1001" i="20"/>
  <c r="G1662" i="14"/>
  <c r="H1662" i="14"/>
  <c r="G1002" i="20"/>
  <c r="I1002" i="20"/>
  <c r="H1002" i="20"/>
  <c r="G1663" i="14"/>
  <c r="H1663" i="14"/>
  <c r="G1003" i="20"/>
  <c r="I1003" i="20"/>
  <c r="H1003" i="20"/>
  <c r="G1664" i="14"/>
  <c r="H1664" i="14"/>
  <c r="G1004" i="20"/>
  <c r="I1004" i="20"/>
  <c r="H1004" i="20"/>
  <c r="G1665" i="14"/>
  <c r="H1665" i="14"/>
  <c r="G1005" i="20"/>
  <c r="I1005" i="20"/>
  <c r="H1005" i="20"/>
  <c r="G1666" i="14"/>
  <c r="H1666" i="14"/>
  <c r="G1006" i="20"/>
  <c r="I1006" i="20"/>
  <c r="H1006" i="20"/>
  <c r="G1667" i="14"/>
  <c r="H1667" i="14"/>
  <c r="G1007" i="20"/>
  <c r="I1007" i="20"/>
  <c r="H1007" i="20"/>
  <c r="G1668" i="14"/>
  <c r="H1668" i="14"/>
  <c r="G1008" i="20"/>
  <c r="I1008" i="20"/>
  <c r="H1008" i="20"/>
  <c r="G1669" i="14"/>
  <c r="H1669" i="14"/>
  <c r="G1009" i="20"/>
  <c r="I1009" i="20"/>
  <c r="H1009" i="20"/>
  <c r="G1670" i="14"/>
  <c r="H1670" i="14"/>
  <c r="G1010" i="20"/>
  <c r="I1010" i="20"/>
  <c r="H1010" i="20"/>
  <c r="G1671" i="14"/>
  <c r="H1671" i="14"/>
  <c r="G1011" i="20"/>
  <c r="I1011" i="20"/>
  <c r="H1011" i="20"/>
  <c r="G1672" i="14"/>
  <c r="H1672" i="14"/>
  <c r="G1012" i="20"/>
  <c r="I1012" i="20"/>
  <c r="H1012" i="20"/>
  <c r="G1673" i="14"/>
  <c r="H1673" i="14"/>
  <c r="G1013" i="20"/>
  <c r="I1013" i="20"/>
  <c r="H1013" i="20"/>
  <c r="G1674" i="14"/>
  <c r="H1674" i="14"/>
  <c r="G1014" i="20"/>
  <c r="I1014" i="20"/>
  <c r="H1014" i="20"/>
  <c r="G1675" i="14"/>
  <c r="H1675" i="14"/>
  <c r="G1015" i="20"/>
  <c r="I1015" i="20"/>
  <c r="H1015" i="20"/>
  <c r="G1676" i="14"/>
  <c r="H1676" i="14"/>
  <c r="G1016" i="20"/>
  <c r="I1016" i="20"/>
  <c r="H1016" i="20"/>
  <c r="G1677" i="14"/>
  <c r="H1677" i="14"/>
  <c r="G1017" i="20"/>
  <c r="I1017" i="20"/>
  <c r="H1017" i="20"/>
  <c r="G1678" i="14"/>
  <c r="H1678" i="14"/>
  <c r="G1018" i="20"/>
  <c r="I1018" i="20"/>
  <c r="H1018" i="20"/>
  <c r="G1679" i="14"/>
  <c r="H1679" i="14"/>
  <c r="G1019" i="20"/>
  <c r="I1019" i="20"/>
  <c r="H1019" i="20"/>
  <c r="G1680" i="14"/>
  <c r="H1680" i="14"/>
  <c r="G1020" i="20"/>
  <c r="I1020" i="20"/>
  <c r="H1020" i="20"/>
  <c r="G1681" i="14"/>
  <c r="H1681" i="14"/>
  <c r="G1021" i="20"/>
  <c r="I1021" i="20"/>
  <c r="H1021" i="20"/>
  <c r="G1682" i="14"/>
  <c r="H1682" i="14"/>
  <c r="G1022" i="20"/>
  <c r="I1022" i="20"/>
  <c r="H1022" i="20"/>
  <c r="G1683" i="14"/>
  <c r="H1683" i="14"/>
  <c r="G1023" i="20"/>
  <c r="I1023" i="20"/>
  <c r="H1023" i="20"/>
  <c r="G1684" i="14"/>
  <c r="H1684" i="14"/>
  <c r="G1024" i="20"/>
  <c r="I1024" i="20"/>
  <c r="H1024" i="20"/>
  <c r="G1685" i="14"/>
  <c r="H1685" i="14"/>
  <c r="G1025" i="20"/>
  <c r="I1025" i="20"/>
  <c r="H1025" i="20"/>
  <c r="G1686" i="14"/>
  <c r="H1686" i="14"/>
  <c r="G1026" i="20"/>
  <c r="I1026" i="20"/>
  <c r="H1026" i="20"/>
  <c r="G1687" i="14"/>
  <c r="H1687" i="14"/>
  <c r="G1027" i="20"/>
  <c r="I1027" i="20"/>
  <c r="H1027" i="20"/>
  <c r="G1688" i="14"/>
  <c r="H1688" i="14"/>
  <c r="G1028" i="20"/>
  <c r="I1028" i="20"/>
  <c r="H1028" i="20"/>
  <c r="G1689" i="14"/>
  <c r="H1689" i="14"/>
  <c r="G1029" i="20"/>
  <c r="I1029" i="20"/>
  <c r="H1029" i="20"/>
  <c r="G1690" i="14"/>
  <c r="H1690" i="14"/>
  <c r="G1030" i="20"/>
  <c r="I1030" i="20"/>
  <c r="H1030" i="20"/>
  <c r="G1691" i="14"/>
  <c r="H1691" i="14"/>
  <c r="G1031" i="20"/>
  <c r="I1031" i="20"/>
  <c r="H1031" i="20"/>
  <c r="G1692" i="14"/>
  <c r="H1692" i="14"/>
  <c r="G1032" i="20"/>
  <c r="I1032" i="20"/>
  <c r="H1032" i="20"/>
  <c r="G1693" i="14"/>
  <c r="H1693" i="14"/>
  <c r="G1033" i="20"/>
  <c r="I1033" i="20"/>
  <c r="H1033" i="20"/>
  <c r="G1694" i="14"/>
  <c r="H1694" i="14"/>
  <c r="G1034" i="20"/>
  <c r="I1034" i="20"/>
  <c r="H1034" i="20"/>
  <c r="G1695" i="14"/>
  <c r="H1695" i="14"/>
  <c r="G1035" i="20"/>
  <c r="I1035" i="20"/>
  <c r="H1035" i="20"/>
  <c r="G1696" i="14"/>
  <c r="H1696" i="14"/>
  <c r="G1036" i="20"/>
  <c r="I1036" i="20"/>
  <c r="H1036" i="20"/>
  <c r="G1697" i="14"/>
  <c r="H1697" i="14"/>
  <c r="G1037" i="20"/>
  <c r="I1037" i="20"/>
  <c r="H1037" i="20"/>
  <c r="G1698" i="14"/>
  <c r="H1698" i="14"/>
  <c r="G1038" i="20"/>
  <c r="I1038" i="20"/>
  <c r="H1038" i="20"/>
  <c r="G1699" i="14"/>
  <c r="H1699" i="14"/>
  <c r="G1039" i="20"/>
  <c r="I1039" i="20"/>
  <c r="H1039" i="20"/>
  <c r="G1700" i="14"/>
  <c r="H1700" i="14"/>
  <c r="G1040" i="20"/>
  <c r="I1040" i="20"/>
  <c r="H1040" i="20"/>
  <c r="G1701" i="14"/>
  <c r="H1701" i="14"/>
  <c r="G1041" i="20"/>
  <c r="I1041" i="20"/>
  <c r="H1041" i="20"/>
  <c r="G1702" i="14"/>
  <c r="H1702" i="14"/>
  <c r="G1042" i="20"/>
  <c r="I1042" i="20"/>
  <c r="H1042" i="20"/>
  <c r="G1703" i="14"/>
  <c r="H1703" i="14"/>
  <c r="G1043" i="20"/>
  <c r="I1043" i="20"/>
  <c r="H1043" i="20"/>
  <c r="G1704" i="14"/>
  <c r="H1704" i="14"/>
  <c r="G1044" i="20"/>
  <c r="I1044" i="20"/>
  <c r="H1044" i="20"/>
  <c r="X254" i="20"/>
  <c r="X255" i="20"/>
  <c r="X256" i="20"/>
  <c r="X257" i="20"/>
  <c r="X258" i="20"/>
  <c r="X259" i="20"/>
  <c r="X260" i="20"/>
  <c r="X261" i="20"/>
  <c r="X262" i="20"/>
  <c r="X263" i="20"/>
  <c r="X264" i="20"/>
  <c r="X265" i="20"/>
  <c r="X266" i="20"/>
  <c r="X267" i="20"/>
  <c r="X268" i="20"/>
  <c r="X269" i="20"/>
  <c r="X270" i="20"/>
  <c r="X271" i="20"/>
  <c r="X272" i="20"/>
  <c r="X273" i="20"/>
  <c r="X274" i="20"/>
  <c r="X275" i="20"/>
  <c r="X276" i="20"/>
  <c r="X277" i="20"/>
  <c r="X278" i="20"/>
  <c r="X279" i="20"/>
  <c r="X280" i="20"/>
  <c r="X281" i="20"/>
  <c r="X282" i="20"/>
  <c r="X283" i="20"/>
  <c r="X284" i="20"/>
  <c r="X285" i="20"/>
  <c r="X286" i="20"/>
  <c r="X287" i="20"/>
  <c r="X288" i="20"/>
  <c r="X289" i="20"/>
  <c r="X290" i="20"/>
  <c r="X291" i="20"/>
  <c r="X292" i="20"/>
  <c r="X293" i="20"/>
  <c r="X294" i="20"/>
  <c r="X295" i="20"/>
  <c r="X296" i="20"/>
  <c r="X297" i="20"/>
  <c r="X298" i="20"/>
  <c r="X299" i="20"/>
  <c r="X300" i="20"/>
  <c r="X301" i="20"/>
  <c r="X302" i="20"/>
  <c r="X303" i="20"/>
  <c r="X304" i="20"/>
  <c r="X305" i="20"/>
  <c r="X306" i="20"/>
  <c r="X307" i="20"/>
  <c r="X308" i="20"/>
  <c r="X309" i="20"/>
  <c r="X310" i="20"/>
  <c r="X311" i="20"/>
  <c r="X312" i="20"/>
  <c r="X313" i="20"/>
  <c r="X314" i="20"/>
  <c r="X315" i="20"/>
  <c r="X316" i="20"/>
  <c r="X317" i="20"/>
  <c r="X318" i="20"/>
  <c r="X319" i="20"/>
  <c r="X320" i="20"/>
  <c r="X321" i="20"/>
  <c r="X322" i="20"/>
  <c r="X323" i="20"/>
  <c r="X324" i="20"/>
  <c r="X325" i="20"/>
  <c r="X326" i="20"/>
  <c r="X327" i="20"/>
  <c r="X328" i="20"/>
  <c r="X329" i="20"/>
  <c r="X330" i="20"/>
  <c r="X331" i="20"/>
  <c r="X332" i="20"/>
  <c r="X333" i="20"/>
  <c r="X334" i="20"/>
  <c r="X335" i="20"/>
  <c r="X336" i="20"/>
  <c r="X337" i="20"/>
  <c r="X338" i="20"/>
  <c r="X339" i="20"/>
  <c r="X340" i="20"/>
  <c r="X341" i="20"/>
  <c r="X342" i="20"/>
  <c r="X343" i="20"/>
  <c r="X344" i="20"/>
  <c r="X345" i="20"/>
  <c r="X346" i="20"/>
  <c r="X347" i="20"/>
  <c r="X348" i="20"/>
  <c r="X349" i="20"/>
  <c r="X350" i="20"/>
  <c r="X351" i="20"/>
  <c r="X352" i="20"/>
  <c r="X353" i="20"/>
  <c r="X354" i="20"/>
  <c r="X355" i="20"/>
  <c r="X356" i="20"/>
  <c r="X357" i="20"/>
  <c r="X358" i="20"/>
  <c r="X359" i="20"/>
  <c r="X360" i="20"/>
  <c r="X361" i="20"/>
  <c r="X362" i="20"/>
  <c r="X363" i="20"/>
  <c r="X364" i="20"/>
  <c r="X365" i="20"/>
  <c r="X366" i="20"/>
  <c r="X367" i="20"/>
  <c r="X368" i="20"/>
  <c r="X369" i="20"/>
  <c r="X370" i="20"/>
  <c r="X371" i="20"/>
  <c r="X372" i="20"/>
  <c r="X373" i="20"/>
  <c r="X374" i="20"/>
  <c r="X375" i="20"/>
  <c r="X376" i="20"/>
  <c r="X377" i="20"/>
  <c r="X378" i="20"/>
  <c r="X379" i="20"/>
  <c r="X380" i="20"/>
  <c r="X381" i="20"/>
  <c r="X382" i="20"/>
  <c r="X383" i="20"/>
  <c r="X384" i="20"/>
  <c r="X385" i="20"/>
  <c r="X386" i="20"/>
  <c r="X387" i="20"/>
  <c r="X388" i="20"/>
  <c r="X389" i="20"/>
  <c r="X390" i="20"/>
  <c r="X391" i="20"/>
  <c r="X392" i="20"/>
  <c r="X393" i="20"/>
  <c r="X394" i="20"/>
  <c r="X395" i="20"/>
  <c r="X396" i="20"/>
  <c r="X397" i="20"/>
  <c r="X398" i="20"/>
  <c r="X399" i="20"/>
  <c r="X400" i="20"/>
  <c r="X401" i="20"/>
  <c r="X402" i="20"/>
  <c r="X403" i="20"/>
  <c r="X404" i="20"/>
  <c r="X405" i="20"/>
  <c r="X406" i="20"/>
  <c r="X407" i="20"/>
  <c r="X408" i="20"/>
  <c r="X409" i="20"/>
  <c r="X410" i="20"/>
  <c r="X411" i="20"/>
  <c r="X412" i="20"/>
  <c r="X413" i="20"/>
  <c r="X414" i="20"/>
  <c r="X415" i="20"/>
  <c r="X416" i="20"/>
  <c r="X417" i="20"/>
  <c r="X418" i="20"/>
  <c r="X419" i="20"/>
  <c r="X420" i="20"/>
  <c r="X421" i="20"/>
  <c r="X422" i="20"/>
  <c r="X423" i="20"/>
  <c r="X424" i="20"/>
  <c r="X425" i="20"/>
  <c r="X426" i="20"/>
  <c r="X427" i="20"/>
  <c r="X428" i="20"/>
  <c r="X429" i="20"/>
  <c r="X430" i="20"/>
  <c r="X431" i="20"/>
  <c r="X432" i="20"/>
  <c r="X433" i="20"/>
  <c r="X434" i="20"/>
  <c r="X435" i="20"/>
  <c r="X436" i="20"/>
  <c r="X437" i="20"/>
  <c r="X438" i="20"/>
  <c r="X439" i="20"/>
  <c r="X440" i="20"/>
  <c r="X441" i="20"/>
  <c r="X442" i="20"/>
  <c r="X443" i="20"/>
  <c r="X444" i="20"/>
  <c r="X445" i="20"/>
  <c r="X446" i="20"/>
  <c r="X447" i="20"/>
  <c r="X448" i="20"/>
  <c r="X449" i="20"/>
  <c r="X450" i="20"/>
  <c r="X451" i="20"/>
  <c r="X452" i="20"/>
  <c r="X453" i="20"/>
  <c r="X454" i="20"/>
  <c r="X455" i="20"/>
  <c r="X456" i="20"/>
  <c r="X457" i="20"/>
  <c r="X458" i="20"/>
  <c r="X459" i="20"/>
  <c r="X460" i="20"/>
  <c r="X461" i="20"/>
  <c r="X462" i="20"/>
  <c r="X463" i="20"/>
  <c r="X464" i="20"/>
  <c r="X465" i="20"/>
  <c r="X466" i="20"/>
  <c r="X467" i="20"/>
  <c r="X468" i="20"/>
  <c r="X469" i="20"/>
  <c r="X470" i="20"/>
  <c r="X471" i="20"/>
  <c r="X472" i="20"/>
  <c r="X473" i="20"/>
  <c r="X474" i="20"/>
  <c r="X475" i="20"/>
  <c r="X476" i="20"/>
  <c r="X477" i="20"/>
  <c r="X478" i="20"/>
  <c r="X479" i="20"/>
  <c r="X480" i="20"/>
  <c r="X481" i="20"/>
  <c r="X482" i="20"/>
  <c r="X483" i="20"/>
  <c r="X484" i="20"/>
  <c r="X485" i="20"/>
  <c r="X486" i="20"/>
  <c r="X487" i="20"/>
  <c r="X488" i="20"/>
  <c r="X489" i="20"/>
  <c r="X490" i="20"/>
  <c r="X491" i="20"/>
  <c r="X492" i="20"/>
  <c r="X493" i="20"/>
  <c r="X494" i="20"/>
  <c r="X495" i="20"/>
  <c r="X496" i="20"/>
  <c r="X497" i="20"/>
  <c r="X498" i="20"/>
  <c r="X499" i="20"/>
  <c r="X500" i="20"/>
  <c r="X501" i="20"/>
  <c r="X502" i="20"/>
  <c r="X503" i="20"/>
  <c r="X504" i="20"/>
  <c r="X505" i="20"/>
  <c r="X506" i="20"/>
  <c r="X507" i="20"/>
  <c r="X508" i="20"/>
  <c r="X509" i="20"/>
  <c r="X510" i="20"/>
  <c r="X511" i="20"/>
  <c r="X512" i="20"/>
  <c r="X513" i="20"/>
  <c r="X514" i="20"/>
  <c r="X515" i="20"/>
  <c r="X516" i="20"/>
  <c r="X517" i="20"/>
  <c r="X518" i="20"/>
  <c r="X519" i="20"/>
  <c r="X520" i="20"/>
  <c r="X521" i="20"/>
  <c r="X522" i="20"/>
  <c r="X523" i="20"/>
  <c r="X524" i="20"/>
  <c r="X525" i="20"/>
  <c r="X526" i="20"/>
  <c r="X527" i="20"/>
  <c r="X528" i="20"/>
  <c r="X529" i="20"/>
  <c r="X530" i="20"/>
  <c r="X531" i="20"/>
  <c r="X532" i="20"/>
  <c r="X533" i="20"/>
  <c r="X534" i="20"/>
  <c r="X535" i="20"/>
  <c r="X536" i="20"/>
  <c r="X537" i="20"/>
  <c r="X538" i="20"/>
  <c r="X539" i="20"/>
  <c r="X540" i="20"/>
  <c r="X541" i="20"/>
  <c r="X542" i="20"/>
  <c r="X543" i="20"/>
  <c r="X544" i="20"/>
  <c r="X545" i="20"/>
  <c r="X546" i="20"/>
  <c r="X547" i="20"/>
  <c r="X548" i="20"/>
  <c r="X549" i="20"/>
  <c r="X550" i="20"/>
  <c r="X551" i="20"/>
  <c r="X552" i="20"/>
  <c r="X553" i="20"/>
  <c r="X554" i="20"/>
  <c r="X555" i="20"/>
  <c r="X556" i="20"/>
  <c r="X557" i="20"/>
  <c r="X558" i="20"/>
  <c r="X559" i="20"/>
  <c r="X560" i="20"/>
  <c r="X561" i="20"/>
  <c r="X562" i="20"/>
  <c r="X563" i="20"/>
  <c r="X564" i="20"/>
  <c r="X565" i="20"/>
  <c r="X566" i="20"/>
  <c r="X567" i="20"/>
  <c r="X568" i="20"/>
  <c r="X569" i="20"/>
  <c r="X570" i="20"/>
  <c r="X571" i="20"/>
  <c r="X572" i="20"/>
  <c r="X573" i="20"/>
  <c r="X574" i="20"/>
  <c r="X575" i="20"/>
  <c r="X576" i="20"/>
  <c r="X577" i="20"/>
  <c r="X578" i="20"/>
  <c r="X579" i="20"/>
  <c r="X580" i="20"/>
  <c r="X581" i="20"/>
  <c r="X582" i="20"/>
  <c r="X583" i="20"/>
  <c r="X584" i="20"/>
  <c r="X585" i="20"/>
  <c r="X586" i="20"/>
  <c r="X587" i="20"/>
  <c r="X588" i="20"/>
  <c r="X589" i="20"/>
  <c r="X590" i="20"/>
  <c r="X591" i="20"/>
  <c r="X592" i="20"/>
  <c r="X593" i="20"/>
  <c r="X594" i="20"/>
  <c r="X595" i="20"/>
  <c r="X596" i="20"/>
  <c r="X597" i="20"/>
  <c r="X598" i="20"/>
  <c r="X599" i="20"/>
  <c r="X600" i="20"/>
  <c r="X601" i="20"/>
  <c r="X602" i="20"/>
  <c r="X603" i="20"/>
  <c r="X604" i="20"/>
  <c r="X605" i="20"/>
  <c r="X606" i="20"/>
  <c r="X607" i="20"/>
  <c r="X608" i="20"/>
  <c r="X609" i="20"/>
  <c r="X610" i="20"/>
  <c r="X611" i="20"/>
  <c r="X612" i="20"/>
  <c r="X613" i="20"/>
  <c r="X614" i="20"/>
  <c r="X615" i="20"/>
  <c r="X616" i="20"/>
  <c r="X617" i="20"/>
  <c r="X618" i="20"/>
  <c r="X619" i="20"/>
  <c r="X620" i="20"/>
  <c r="X621" i="20"/>
  <c r="X622" i="20"/>
  <c r="X623" i="20"/>
  <c r="X624" i="20"/>
  <c r="X625" i="20"/>
  <c r="X626" i="20"/>
  <c r="X627" i="20"/>
  <c r="X628" i="20"/>
  <c r="X629" i="20"/>
  <c r="X630" i="20"/>
  <c r="X631" i="20"/>
  <c r="X632" i="20"/>
  <c r="X633" i="20"/>
  <c r="X634" i="20"/>
  <c r="X635" i="20"/>
  <c r="X636" i="20"/>
  <c r="X637" i="20"/>
  <c r="X638" i="20"/>
  <c r="X639" i="20"/>
  <c r="X640" i="20"/>
  <c r="X641" i="20"/>
  <c r="X642" i="20"/>
  <c r="X643" i="20"/>
  <c r="X644" i="20"/>
  <c r="X645" i="20"/>
  <c r="X646" i="20"/>
  <c r="X647" i="20"/>
  <c r="X648" i="20"/>
  <c r="X649" i="20"/>
  <c r="X650" i="20"/>
  <c r="X651" i="20"/>
  <c r="X652" i="20"/>
  <c r="X653" i="20"/>
  <c r="X654" i="20"/>
  <c r="X655" i="20"/>
  <c r="X656" i="20"/>
  <c r="X657" i="20"/>
  <c r="X658" i="20"/>
  <c r="X659" i="20"/>
  <c r="X660" i="20"/>
  <c r="X661" i="20"/>
  <c r="X662" i="20"/>
  <c r="X663" i="20"/>
  <c r="X664" i="20"/>
  <c r="X665" i="20"/>
  <c r="X666" i="20"/>
  <c r="X667" i="20"/>
  <c r="X668" i="20"/>
  <c r="X669" i="20"/>
  <c r="X670" i="20"/>
  <c r="X671" i="20"/>
  <c r="X672" i="20"/>
  <c r="X673" i="20"/>
  <c r="X674" i="20"/>
  <c r="X675" i="20"/>
  <c r="X676" i="20"/>
  <c r="X677" i="20"/>
  <c r="X678" i="20"/>
  <c r="X679" i="20"/>
  <c r="X680" i="20"/>
  <c r="X681" i="20"/>
  <c r="X682" i="20"/>
  <c r="X683" i="20"/>
  <c r="X684" i="20"/>
  <c r="X685" i="20"/>
  <c r="X686" i="20"/>
  <c r="X687" i="20"/>
  <c r="X688" i="20"/>
  <c r="X689" i="20"/>
  <c r="X690" i="20"/>
  <c r="X691" i="20"/>
  <c r="X692" i="20"/>
  <c r="X693" i="20"/>
  <c r="X694" i="20"/>
  <c r="X695" i="20"/>
  <c r="X696" i="20"/>
  <c r="X697" i="20"/>
  <c r="X698" i="20"/>
  <c r="X699" i="20"/>
  <c r="X700" i="20"/>
  <c r="X701" i="20"/>
  <c r="X702" i="20"/>
  <c r="X703" i="20"/>
  <c r="X704" i="20"/>
  <c r="X705" i="20"/>
  <c r="X706" i="20"/>
  <c r="X707" i="20"/>
  <c r="X708" i="20"/>
  <c r="X709" i="20"/>
  <c r="X710" i="20"/>
  <c r="X711" i="20"/>
  <c r="X712" i="20"/>
  <c r="X713" i="20"/>
  <c r="X714" i="20"/>
  <c r="X715" i="20"/>
  <c r="X716" i="20"/>
  <c r="X717" i="20"/>
  <c r="X718" i="20"/>
  <c r="X719" i="20"/>
  <c r="X720" i="20"/>
  <c r="X721" i="20"/>
  <c r="X722" i="20"/>
  <c r="X723" i="20"/>
  <c r="X724" i="20"/>
  <c r="X725" i="20"/>
  <c r="X726" i="20"/>
  <c r="X727" i="20"/>
  <c r="X728" i="20"/>
  <c r="X729" i="20"/>
  <c r="X730" i="20"/>
  <c r="X731" i="20"/>
  <c r="X732" i="20"/>
  <c r="X733" i="20"/>
  <c r="X734" i="20"/>
  <c r="X735" i="20"/>
  <c r="X736" i="20"/>
  <c r="X737" i="20"/>
  <c r="X738" i="20"/>
  <c r="X739" i="20"/>
  <c r="X740" i="20"/>
  <c r="X741" i="20"/>
  <c r="X742" i="20"/>
  <c r="X743" i="20"/>
  <c r="X744" i="20"/>
  <c r="X745" i="20"/>
  <c r="X746" i="20"/>
  <c r="X747" i="20"/>
  <c r="X748" i="20"/>
  <c r="X749" i="20"/>
  <c r="X750" i="20"/>
  <c r="X751" i="20"/>
  <c r="X752" i="20"/>
  <c r="X753" i="20"/>
  <c r="X754" i="20"/>
  <c r="X755" i="20"/>
  <c r="X756" i="20"/>
  <c r="X757" i="20"/>
  <c r="X758" i="20"/>
  <c r="X759" i="20"/>
  <c r="X760" i="20"/>
  <c r="X761" i="20"/>
  <c r="X762" i="20"/>
  <c r="X763" i="20"/>
  <c r="X764" i="20"/>
  <c r="X765" i="20"/>
  <c r="X766" i="20"/>
  <c r="X767" i="20"/>
  <c r="X768" i="20"/>
  <c r="X769" i="20"/>
  <c r="X770" i="20"/>
  <c r="X771" i="20"/>
  <c r="X772" i="20"/>
  <c r="X773" i="20"/>
  <c r="X774" i="20"/>
  <c r="X775" i="20"/>
  <c r="X776" i="20"/>
  <c r="X777" i="20"/>
  <c r="X778" i="20"/>
  <c r="X779" i="20"/>
  <c r="X780" i="20"/>
  <c r="X781" i="20"/>
  <c r="X782" i="20"/>
  <c r="X783" i="20"/>
  <c r="X784" i="20"/>
  <c r="X785" i="20"/>
  <c r="X786" i="20"/>
  <c r="X787" i="20"/>
  <c r="X788" i="20"/>
  <c r="X789" i="20"/>
  <c r="X790" i="20"/>
  <c r="X791" i="20"/>
  <c r="X792" i="20"/>
  <c r="X793" i="20"/>
  <c r="X794" i="20"/>
  <c r="X795" i="20"/>
  <c r="X796" i="20"/>
  <c r="X797" i="20"/>
  <c r="X798" i="20"/>
  <c r="X799" i="20"/>
  <c r="X800" i="20"/>
  <c r="X801" i="20"/>
  <c r="X802" i="20"/>
  <c r="X803" i="20"/>
  <c r="X804" i="20"/>
  <c r="X805" i="20"/>
  <c r="X806" i="20"/>
  <c r="X807" i="20"/>
  <c r="X808" i="20"/>
  <c r="X809" i="20"/>
  <c r="X810" i="20"/>
  <c r="X811" i="20"/>
  <c r="X812" i="20"/>
  <c r="X813" i="20"/>
  <c r="X814" i="20"/>
  <c r="X815" i="20"/>
  <c r="X816" i="20"/>
  <c r="X817" i="20"/>
  <c r="X818" i="20"/>
  <c r="X819" i="20"/>
  <c r="X820" i="20"/>
  <c r="X821" i="20"/>
  <c r="X822" i="20"/>
  <c r="X823" i="20"/>
  <c r="X824" i="20"/>
  <c r="X825" i="20"/>
  <c r="X826" i="20"/>
  <c r="X827" i="20"/>
  <c r="X828" i="20"/>
  <c r="X829" i="20"/>
  <c r="X830" i="20"/>
  <c r="X831" i="20"/>
  <c r="X832" i="20"/>
  <c r="X833" i="20"/>
  <c r="X834" i="20"/>
  <c r="X835" i="20"/>
  <c r="X836" i="20"/>
  <c r="X837" i="20"/>
  <c r="X838" i="20"/>
  <c r="X839" i="20"/>
  <c r="X840" i="20"/>
  <c r="X841" i="20"/>
  <c r="X842" i="20"/>
  <c r="X843" i="20"/>
  <c r="X844" i="20"/>
  <c r="X845" i="20"/>
  <c r="X846" i="20"/>
  <c r="X847" i="20"/>
  <c r="X848" i="20"/>
  <c r="X849" i="20"/>
  <c r="X850" i="20"/>
  <c r="X851" i="20"/>
  <c r="X852" i="20"/>
  <c r="X853" i="20"/>
  <c r="X854" i="20"/>
  <c r="X855" i="20"/>
  <c r="X856" i="20"/>
  <c r="X857" i="20"/>
  <c r="X858" i="20"/>
  <c r="X859" i="20"/>
  <c r="X860" i="20"/>
  <c r="X861" i="20"/>
  <c r="X862" i="20"/>
  <c r="X863" i="20"/>
  <c r="X864" i="20"/>
  <c r="X865" i="20"/>
  <c r="X866" i="20"/>
  <c r="X867" i="20"/>
  <c r="X868" i="20"/>
  <c r="X869" i="20"/>
  <c r="X870" i="20"/>
  <c r="X871" i="20"/>
  <c r="X872" i="20"/>
  <c r="X873" i="20"/>
  <c r="X874" i="20"/>
  <c r="X875" i="20"/>
  <c r="X876" i="20"/>
  <c r="X877" i="20"/>
  <c r="X878" i="20"/>
  <c r="X879" i="20"/>
  <c r="X880" i="20"/>
  <c r="X881" i="20"/>
  <c r="X882" i="20"/>
  <c r="X883" i="20"/>
  <c r="X884" i="20"/>
  <c r="X885" i="20"/>
  <c r="X886" i="20"/>
  <c r="X887" i="20"/>
  <c r="X888" i="20"/>
  <c r="X889" i="20"/>
  <c r="X890" i="20"/>
  <c r="X891" i="20"/>
  <c r="X892" i="20"/>
  <c r="X893" i="20"/>
  <c r="X894" i="20"/>
  <c r="X895" i="20"/>
  <c r="X896" i="20"/>
  <c r="X897" i="20"/>
  <c r="X898" i="20"/>
  <c r="X899" i="20"/>
  <c r="X900" i="20"/>
  <c r="X901" i="20"/>
  <c r="X902" i="20"/>
  <c r="X903" i="20"/>
  <c r="X904" i="20"/>
  <c r="X905" i="20"/>
  <c r="X906" i="20"/>
  <c r="X907" i="20"/>
  <c r="X908" i="20"/>
  <c r="X909" i="20"/>
  <c r="X910" i="20"/>
  <c r="X911" i="20"/>
  <c r="X912" i="20"/>
  <c r="X913" i="20"/>
  <c r="X914" i="20"/>
  <c r="X915" i="20"/>
  <c r="X916" i="20"/>
  <c r="X917" i="20"/>
  <c r="X918" i="20"/>
  <c r="X919" i="20"/>
  <c r="X920" i="20"/>
  <c r="X921" i="20"/>
  <c r="X922" i="20"/>
  <c r="X923" i="20"/>
  <c r="X924" i="20"/>
  <c r="X925" i="20"/>
  <c r="X926" i="20"/>
  <c r="X927" i="20"/>
  <c r="X928" i="20"/>
  <c r="X929" i="20"/>
  <c r="X930" i="20"/>
  <c r="X931" i="20"/>
  <c r="X932" i="20"/>
  <c r="X933" i="20"/>
  <c r="X934" i="20"/>
  <c r="X935" i="20"/>
  <c r="X936" i="20"/>
  <c r="X937" i="20"/>
  <c r="X938" i="20"/>
  <c r="X939" i="20"/>
  <c r="X940" i="20"/>
  <c r="X941" i="20"/>
  <c r="X942" i="20"/>
  <c r="X943" i="20"/>
  <c r="X944" i="20"/>
  <c r="X945" i="20"/>
  <c r="X946" i="20"/>
  <c r="X947" i="20"/>
  <c r="X948" i="20"/>
  <c r="X949" i="20"/>
  <c r="X950" i="20"/>
  <c r="X951" i="20"/>
  <c r="X952" i="20"/>
  <c r="X953" i="20"/>
  <c r="X954" i="20"/>
  <c r="X955" i="20"/>
  <c r="X956" i="20"/>
  <c r="X957" i="20"/>
  <c r="X958" i="20"/>
  <c r="X959" i="20"/>
  <c r="X960" i="20"/>
  <c r="X961" i="20"/>
  <c r="X962" i="20"/>
  <c r="X963" i="20"/>
  <c r="X964" i="20"/>
  <c r="X965" i="20"/>
  <c r="X966" i="20"/>
  <c r="X967" i="20"/>
  <c r="X968" i="20"/>
  <c r="X969" i="20"/>
  <c r="X970" i="20"/>
  <c r="X971" i="20"/>
  <c r="X972" i="20"/>
  <c r="X973" i="20"/>
  <c r="X974" i="20"/>
  <c r="X975" i="20"/>
  <c r="X976" i="20"/>
  <c r="X977" i="20"/>
  <c r="X978" i="20"/>
  <c r="X979" i="20"/>
  <c r="X980" i="20"/>
  <c r="X981" i="20"/>
  <c r="X982" i="20"/>
  <c r="X983" i="20"/>
  <c r="X984" i="20"/>
  <c r="X985" i="20"/>
  <c r="X986" i="20"/>
  <c r="X987" i="20"/>
  <c r="X988" i="20"/>
  <c r="X989" i="20"/>
  <c r="X990" i="20"/>
  <c r="X991" i="20"/>
  <c r="X992" i="20"/>
  <c r="X993" i="20"/>
  <c r="X994" i="20"/>
  <c r="X995" i="20"/>
  <c r="X996" i="20"/>
  <c r="X997" i="20"/>
  <c r="X998" i="20"/>
  <c r="X999" i="20"/>
  <c r="X1000" i="20"/>
  <c r="X1001" i="20"/>
  <c r="X1002" i="20"/>
  <c r="X1003" i="20"/>
  <c r="X1004" i="20"/>
  <c r="X1005" i="20"/>
  <c r="X1006" i="20"/>
  <c r="X1007" i="20"/>
  <c r="X1008" i="20"/>
  <c r="X1009" i="20"/>
  <c r="X1010" i="20"/>
  <c r="X1011" i="20"/>
  <c r="X1012" i="20"/>
  <c r="X1013" i="20"/>
  <c r="X1014" i="20"/>
  <c r="X1015" i="20"/>
  <c r="X1016" i="20"/>
  <c r="X1017" i="20"/>
  <c r="X1018" i="20"/>
  <c r="X1019" i="20"/>
  <c r="X1020" i="20"/>
  <c r="X1021" i="20"/>
  <c r="X1022" i="20"/>
  <c r="X1023" i="20"/>
  <c r="X1024" i="20"/>
  <c r="X1025" i="20"/>
  <c r="X1026" i="20"/>
  <c r="X1027" i="20"/>
  <c r="X1028" i="20"/>
  <c r="X1029" i="20"/>
  <c r="X1030" i="20"/>
  <c r="X1031" i="20"/>
  <c r="X1032" i="20"/>
  <c r="X1033" i="20"/>
  <c r="X1034" i="20"/>
  <c r="X1035" i="20"/>
  <c r="X1036" i="20"/>
  <c r="X1037" i="20"/>
  <c r="X1038" i="20"/>
  <c r="X1039" i="20"/>
  <c r="X1040" i="20"/>
  <c r="X1041" i="20"/>
  <c r="X1042" i="20"/>
  <c r="X1043" i="20"/>
  <c r="X1044" i="20"/>
  <c r="X231" i="20"/>
  <c r="P254" i="20"/>
  <c r="P255" i="20"/>
  <c r="P256" i="20"/>
  <c r="P257" i="20"/>
  <c r="P258" i="20"/>
  <c r="P259" i="20"/>
  <c r="P260" i="20"/>
  <c r="P261" i="20"/>
  <c r="P262" i="20"/>
  <c r="P263" i="20"/>
  <c r="P264" i="20"/>
  <c r="P265" i="20"/>
  <c r="P266" i="20"/>
  <c r="P267" i="20"/>
  <c r="P268" i="20"/>
  <c r="P269" i="20"/>
  <c r="P270" i="20"/>
  <c r="P271" i="20"/>
  <c r="P272" i="20"/>
  <c r="P273" i="20"/>
  <c r="P274" i="20"/>
  <c r="P275" i="20"/>
  <c r="P276" i="20"/>
  <c r="P277" i="20"/>
  <c r="P278" i="20"/>
  <c r="P279" i="20"/>
  <c r="P280" i="20"/>
  <c r="P281" i="20"/>
  <c r="P282" i="20"/>
  <c r="P283" i="20"/>
  <c r="P284" i="20"/>
  <c r="P285" i="20"/>
  <c r="P286" i="20"/>
  <c r="P287" i="20"/>
  <c r="P288" i="20"/>
  <c r="P289" i="20"/>
  <c r="P290" i="20"/>
  <c r="P291" i="20"/>
  <c r="P292" i="20"/>
  <c r="P293" i="20"/>
  <c r="P294" i="20"/>
  <c r="P295" i="20"/>
  <c r="P296" i="20"/>
  <c r="P297" i="20"/>
  <c r="P298" i="20"/>
  <c r="P299" i="20"/>
  <c r="P300" i="20"/>
  <c r="P301" i="20"/>
  <c r="P302" i="20"/>
  <c r="P303" i="20"/>
  <c r="P304" i="20"/>
  <c r="P305" i="20"/>
  <c r="P306" i="20"/>
  <c r="P307" i="20"/>
  <c r="P308" i="20"/>
  <c r="P309" i="20"/>
  <c r="P310" i="20"/>
  <c r="P311" i="20"/>
  <c r="P312" i="20"/>
  <c r="P313" i="20"/>
  <c r="P314" i="20"/>
  <c r="P315" i="20"/>
  <c r="P316" i="20"/>
  <c r="P317" i="20"/>
  <c r="P318" i="20"/>
  <c r="P319" i="20"/>
  <c r="P320" i="20"/>
  <c r="P321" i="20"/>
  <c r="P322" i="20"/>
  <c r="P323" i="20"/>
  <c r="P324" i="20"/>
  <c r="P325" i="20"/>
  <c r="P326" i="20"/>
  <c r="P327" i="20"/>
  <c r="P328" i="20"/>
  <c r="P329" i="20"/>
  <c r="P330" i="20"/>
  <c r="P331" i="20"/>
  <c r="P332" i="20"/>
  <c r="P333" i="20"/>
  <c r="P334" i="20"/>
  <c r="P335" i="20"/>
  <c r="P336" i="20"/>
  <c r="P337" i="20"/>
  <c r="P338" i="20"/>
  <c r="P339" i="20"/>
  <c r="P340" i="20"/>
  <c r="P341" i="20"/>
  <c r="P342" i="20"/>
  <c r="P343" i="20"/>
  <c r="P344" i="20"/>
  <c r="P345" i="20"/>
  <c r="P346" i="20"/>
  <c r="P347" i="20"/>
  <c r="P348" i="20"/>
  <c r="P349" i="20"/>
  <c r="P350" i="20"/>
  <c r="P351" i="20"/>
  <c r="P352" i="20"/>
  <c r="P353" i="20"/>
  <c r="P354" i="20"/>
  <c r="P355" i="20"/>
  <c r="P356" i="20"/>
  <c r="P357" i="20"/>
  <c r="P358" i="20"/>
  <c r="P359" i="20"/>
  <c r="P360" i="20"/>
  <c r="P361" i="20"/>
  <c r="P362" i="20"/>
  <c r="P363" i="20"/>
  <c r="P364" i="20"/>
  <c r="P365" i="20"/>
  <c r="P366" i="20"/>
  <c r="P367" i="20"/>
  <c r="P368" i="20"/>
  <c r="P369" i="20"/>
  <c r="P370" i="20"/>
  <c r="P371" i="20"/>
  <c r="P372" i="20"/>
  <c r="P373" i="20"/>
  <c r="P374" i="20"/>
  <c r="P375" i="20"/>
  <c r="P376" i="20"/>
  <c r="P377" i="20"/>
  <c r="P378" i="20"/>
  <c r="P379" i="20"/>
  <c r="P380" i="20"/>
  <c r="P381" i="20"/>
  <c r="P382" i="20"/>
  <c r="P383" i="20"/>
  <c r="P384" i="20"/>
  <c r="P385" i="20"/>
  <c r="P386" i="20"/>
  <c r="P387" i="20"/>
  <c r="P388" i="20"/>
  <c r="P389" i="20"/>
  <c r="P390" i="20"/>
  <c r="P391" i="20"/>
  <c r="P392" i="20"/>
  <c r="P393" i="20"/>
  <c r="P394" i="20"/>
  <c r="P395" i="20"/>
  <c r="P396" i="20"/>
  <c r="P397" i="20"/>
  <c r="P398" i="20"/>
  <c r="P399" i="20"/>
  <c r="P400" i="20"/>
  <c r="P401" i="20"/>
  <c r="P402" i="20"/>
  <c r="P403" i="20"/>
  <c r="P404" i="20"/>
  <c r="P405" i="20"/>
  <c r="P406" i="20"/>
  <c r="P407" i="20"/>
  <c r="P408" i="20"/>
  <c r="P409" i="20"/>
  <c r="P410" i="20"/>
  <c r="P411" i="20"/>
  <c r="P412" i="20"/>
  <c r="P413" i="20"/>
  <c r="P414" i="20"/>
  <c r="P415" i="20"/>
  <c r="P416" i="20"/>
  <c r="P417" i="20"/>
  <c r="P418" i="20"/>
  <c r="P419" i="20"/>
  <c r="P420" i="20"/>
  <c r="P421" i="20"/>
  <c r="P422" i="20"/>
  <c r="P423" i="20"/>
  <c r="P424" i="20"/>
  <c r="P425" i="20"/>
  <c r="P426" i="20"/>
  <c r="P427" i="20"/>
  <c r="P428" i="20"/>
  <c r="P429" i="20"/>
  <c r="P430" i="20"/>
  <c r="P431" i="20"/>
  <c r="P432" i="20"/>
  <c r="P433" i="20"/>
  <c r="P434" i="20"/>
  <c r="P435" i="20"/>
  <c r="P436" i="20"/>
  <c r="P437" i="20"/>
  <c r="P438" i="20"/>
  <c r="P439" i="20"/>
  <c r="P440" i="20"/>
  <c r="P441" i="20"/>
  <c r="P442" i="20"/>
  <c r="P443" i="20"/>
  <c r="P444" i="20"/>
  <c r="P445" i="20"/>
  <c r="P446" i="20"/>
  <c r="P447" i="20"/>
  <c r="P448" i="20"/>
  <c r="P449" i="20"/>
  <c r="P450" i="20"/>
  <c r="P451" i="20"/>
  <c r="P452" i="20"/>
  <c r="P453" i="20"/>
  <c r="P454" i="20"/>
  <c r="P455" i="20"/>
  <c r="P456" i="20"/>
  <c r="P457" i="20"/>
  <c r="P458" i="20"/>
  <c r="P459" i="20"/>
  <c r="P460" i="20"/>
  <c r="P461" i="20"/>
  <c r="P462" i="20"/>
  <c r="P463" i="20"/>
  <c r="P464" i="20"/>
  <c r="P465" i="20"/>
  <c r="P466" i="20"/>
  <c r="P467" i="20"/>
  <c r="P468" i="20"/>
  <c r="P469" i="20"/>
  <c r="P470" i="20"/>
  <c r="P471" i="20"/>
  <c r="P472" i="20"/>
  <c r="P473" i="20"/>
  <c r="P474" i="20"/>
  <c r="P475" i="20"/>
  <c r="P476" i="20"/>
  <c r="P477" i="20"/>
  <c r="P478" i="20"/>
  <c r="P479" i="20"/>
  <c r="P480" i="20"/>
  <c r="P481" i="20"/>
  <c r="P482" i="20"/>
  <c r="P483" i="20"/>
  <c r="P484" i="20"/>
  <c r="P485" i="20"/>
  <c r="P486" i="20"/>
  <c r="P487" i="20"/>
  <c r="P488" i="20"/>
  <c r="P489" i="20"/>
  <c r="P490" i="20"/>
  <c r="P491" i="20"/>
  <c r="P492" i="20"/>
  <c r="P493" i="20"/>
  <c r="P494" i="20"/>
  <c r="P495" i="20"/>
  <c r="P496" i="20"/>
  <c r="P497" i="20"/>
  <c r="P498" i="20"/>
  <c r="P499" i="20"/>
  <c r="P500" i="20"/>
  <c r="P501" i="20"/>
  <c r="P502" i="20"/>
  <c r="P503" i="20"/>
  <c r="P504" i="20"/>
  <c r="P505" i="20"/>
  <c r="P506" i="20"/>
  <c r="P507" i="20"/>
  <c r="P508" i="20"/>
  <c r="P509" i="20"/>
  <c r="P510" i="20"/>
  <c r="P511" i="20"/>
  <c r="P512" i="20"/>
  <c r="P513" i="20"/>
  <c r="P514" i="20"/>
  <c r="P515" i="20"/>
  <c r="P516" i="20"/>
  <c r="P517" i="20"/>
  <c r="P518" i="20"/>
  <c r="P519" i="20"/>
  <c r="P520" i="20"/>
  <c r="P521" i="20"/>
  <c r="P522" i="20"/>
  <c r="P523" i="20"/>
  <c r="P524" i="20"/>
  <c r="P525" i="20"/>
  <c r="P526" i="20"/>
  <c r="P527" i="20"/>
  <c r="P528" i="20"/>
  <c r="P529" i="20"/>
  <c r="P530" i="20"/>
  <c r="P531" i="20"/>
  <c r="P532" i="20"/>
  <c r="P533" i="20"/>
  <c r="P534" i="20"/>
  <c r="P535" i="20"/>
  <c r="P536" i="20"/>
  <c r="P537" i="20"/>
  <c r="P538" i="20"/>
  <c r="P539" i="20"/>
  <c r="P540" i="20"/>
  <c r="P541" i="20"/>
  <c r="P542" i="20"/>
  <c r="P543" i="20"/>
  <c r="P544" i="20"/>
  <c r="P545" i="20"/>
  <c r="P546" i="20"/>
  <c r="P547" i="20"/>
  <c r="P548" i="20"/>
  <c r="P549" i="20"/>
  <c r="P550" i="20"/>
  <c r="P551" i="20"/>
  <c r="P552" i="20"/>
  <c r="P553" i="20"/>
  <c r="P554" i="20"/>
  <c r="P555" i="20"/>
  <c r="P556" i="20"/>
  <c r="P557" i="20"/>
  <c r="P558" i="20"/>
  <c r="P559" i="20"/>
  <c r="P560" i="20"/>
  <c r="P561" i="20"/>
  <c r="P562" i="20"/>
  <c r="P563" i="20"/>
  <c r="P564" i="20"/>
  <c r="P565" i="20"/>
  <c r="P566" i="20"/>
  <c r="P567" i="20"/>
  <c r="P568" i="20"/>
  <c r="P569" i="20"/>
  <c r="P570" i="20"/>
  <c r="P571" i="20"/>
  <c r="P572" i="20"/>
  <c r="P573" i="20"/>
  <c r="P574" i="20"/>
  <c r="P575" i="20"/>
  <c r="P576" i="20"/>
  <c r="P577" i="20"/>
  <c r="P578" i="20"/>
  <c r="P579" i="20"/>
  <c r="P580" i="20"/>
  <c r="P581" i="20"/>
  <c r="P582" i="20"/>
  <c r="P583" i="20"/>
  <c r="P584" i="20"/>
  <c r="P585" i="20"/>
  <c r="P586" i="20"/>
  <c r="P587" i="20"/>
  <c r="P588" i="20"/>
  <c r="P589" i="20"/>
  <c r="P590" i="20"/>
  <c r="P591" i="20"/>
  <c r="P592" i="20"/>
  <c r="P593" i="20"/>
  <c r="P594" i="20"/>
  <c r="P595" i="20"/>
  <c r="P596" i="20"/>
  <c r="P597" i="20"/>
  <c r="P598" i="20"/>
  <c r="P599" i="20"/>
  <c r="P600" i="20"/>
  <c r="P601" i="20"/>
  <c r="P602" i="20"/>
  <c r="P603" i="20"/>
  <c r="P604" i="20"/>
  <c r="P605" i="20"/>
  <c r="P606" i="20"/>
  <c r="P607" i="20"/>
  <c r="P608" i="20"/>
  <c r="P609" i="20"/>
  <c r="P610" i="20"/>
  <c r="P611" i="20"/>
  <c r="P612" i="20"/>
  <c r="P613" i="20"/>
  <c r="P614" i="20"/>
  <c r="P615" i="20"/>
  <c r="P616" i="20"/>
  <c r="P617" i="20"/>
  <c r="P618" i="20"/>
  <c r="P619" i="20"/>
  <c r="P620" i="20"/>
  <c r="P621" i="20"/>
  <c r="P622" i="20"/>
  <c r="P623" i="20"/>
  <c r="P624" i="20"/>
  <c r="P625" i="20"/>
  <c r="P626" i="20"/>
  <c r="P627" i="20"/>
  <c r="P628" i="20"/>
  <c r="P629" i="20"/>
  <c r="P630" i="20"/>
  <c r="P631" i="20"/>
  <c r="P632" i="20"/>
  <c r="P633" i="20"/>
  <c r="P634" i="20"/>
  <c r="P635" i="20"/>
  <c r="P636" i="20"/>
  <c r="P637" i="20"/>
  <c r="P638" i="20"/>
  <c r="P639" i="20"/>
  <c r="P640" i="20"/>
  <c r="P641" i="20"/>
  <c r="P642" i="20"/>
  <c r="P643" i="20"/>
  <c r="P644" i="20"/>
  <c r="P645" i="20"/>
  <c r="P646" i="20"/>
  <c r="P647" i="20"/>
  <c r="P648" i="20"/>
  <c r="P649" i="20"/>
  <c r="P650" i="20"/>
  <c r="P651" i="20"/>
  <c r="P652" i="20"/>
  <c r="P653" i="20"/>
  <c r="P654" i="20"/>
  <c r="P655" i="20"/>
  <c r="P656" i="20"/>
  <c r="P657" i="20"/>
  <c r="P658" i="20"/>
  <c r="P659" i="20"/>
  <c r="P660" i="20"/>
  <c r="P661" i="20"/>
  <c r="P662" i="20"/>
  <c r="P663" i="20"/>
  <c r="P664" i="20"/>
  <c r="P665" i="20"/>
  <c r="P666" i="20"/>
  <c r="P667" i="20"/>
  <c r="P668" i="20"/>
  <c r="P669" i="20"/>
  <c r="P670" i="20"/>
  <c r="P671" i="20"/>
  <c r="P672" i="20"/>
  <c r="P673" i="20"/>
  <c r="P674" i="20"/>
  <c r="P675" i="20"/>
  <c r="P676" i="20"/>
  <c r="P677" i="20"/>
  <c r="P678" i="20"/>
  <c r="P679" i="20"/>
  <c r="P680" i="20"/>
  <c r="P681" i="20"/>
  <c r="P682" i="20"/>
  <c r="P683" i="20"/>
  <c r="P684" i="20"/>
  <c r="P685" i="20"/>
  <c r="P686" i="20"/>
  <c r="P687" i="20"/>
  <c r="P688" i="20"/>
  <c r="P689" i="20"/>
  <c r="P690" i="20"/>
  <c r="P691" i="20"/>
  <c r="P692" i="20"/>
  <c r="P693" i="20"/>
  <c r="P694" i="20"/>
  <c r="P695" i="20"/>
  <c r="P696" i="20"/>
  <c r="P697" i="20"/>
  <c r="P698" i="20"/>
  <c r="P699" i="20"/>
  <c r="P700" i="20"/>
  <c r="P701" i="20"/>
  <c r="P702" i="20"/>
  <c r="P703" i="20"/>
  <c r="P704" i="20"/>
  <c r="P705" i="20"/>
  <c r="P706" i="20"/>
  <c r="P707" i="20"/>
  <c r="P708" i="20"/>
  <c r="P709" i="20"/>
  <c r="P710" i="20"/>
  <c r="P711" i="20"/>
  <c r="P712" i="20"/>
  <c r="P713" i="20"/>
  <c r="P714" i="20"/>
  <c r="P715" i="20"/>
  <c r="P716" i="20"/>
  <c r="P717" i="20"/>
  <c r="P718" i="20"/>
  <c r="P719" i="20"/>
  <c r="P720" i="20"/>
  <c r="P721" i="20"/>
  <c r="P722" i="20"/>
  <c r="P723" i="20"/>
  <c r="P724" i="20"/>
  <c r="P725" i="20"/>
  <c r="P726" i="20"/>
  <c r="P727" i="20"/>
  <c r="P728" i="20"/>
  <c r="P729" i="20"/>
  <c r="P730" i="20"/>
  <c r="P731" i="20"/>
  <c r="P732" i="20"/>
  <c r="P733" i="20"/>
  <c r="P734" i="20"/>
  <c r="P735" i="20"/>
  <c r="P736" i="20"/>
  <c r="P737" i="20"/>
  <c r="P738" i="20"/>
  <c r="P739" i="20"/>
  <c r="P740" i="20"/>
  <c r="P741" i="20"/>
  <c r="P742" i="20"/>
  <c r="P743" i="20"/>
  <c r="P744" i="20"/>
  <c r="P745" i="20"/>
  <c r="P746" i="20"/>
  <c r="P747" i="20"/>
  <c r="P748" i="20"/>
  <c r="P749" i="20"/>
  <c r="P750" i="20"/>
  <c r="P751" i="20"/>
  <c r="P752" i="20"/>
  <c r="P753" i="20"/>
  <c r="P754" i="20"/>
  <c r="P755" i="20"/>
  <c r="P756" i="20"/>
  <c r="P757" i="20"/>
  <c r="P758" i="20"/>
  <c r="P759" i="20"/>
  <c r="P760" i="20"/>
  <c r="P761" i="20"/>
  <c r="P762" i="20"/>
  <c r="P763" i="20"/>
  <c r="P764" i="20"/>
  <c r="P765" i="20"/>
  <c r="P766" i="20"/>
  <c r="P767" i="20"/>
  <c r="P768" i="20"/>
  <c r="P769" i="20"/>
  <c r="P770" i="20"/>
  <c r="P771" i="20"/>
  <c r="P772" i="20"/>
  <c r="P773" i="20"/>
  <c r="P774" i="20"/>
  <c r="P775" i="20"/>
  <c r="P776" i="20"/>
  <c r="P777" i="20"/>
  <c r="P778" i="20"/>
  <c r="P779" i="20"/>
  <c r="P780" i="20"/>
  <c r="P781" i="20"/>
  <c r="P782" i="20"/>
  <c r="P783" i="20"/>
  <c r="P784" i="20"/>
  <c r="P785" i="20"/>
  <c r="P786" i="20"/>
  <c r="P787" i="20"/>
  <c r="P788" i="20"/>
  <c r="P789" i="20"/>
  <c r="P790" i="20"/>
  <c r="P791" i="20"/>
  <c r="P792" i="20"/>
  <c r="P793" i="20"/>
  <c r="P794" i="20"/>
  <c r="P795" i="20"/>
  <c r="P796" i="20"/>
  <c r="P797" i="20"/>
  <c r="P798" i="20"/>
  <c r="P799" i="20"/>
  <c r="P800" i="20"/>
  <c r="P801" i="20"/>
  <c r="P802" i="20"/>
  <c r="P803" i="20"/>
  <c r="P804" i="20"/>
  <c r="P805" i="20"/>
  <c r="P806" i="20"/>
  <c r="P807" i="20"/>
  <c r="P808" i="20"/>
  <c r="P809" i="20"/>
  <c r="P810" i="20"/>
  <c r="P811" i="20"/>
  <c r="P812" i="20"/>
  <c r="P813" i="20"/>
  <c r="P814" i="20"/>
  <c r="P815" i="20"/>
  <c r="P816" i="20"/>
  <c r="P817" i="20"/>
  <c r="P818" i="20"/>
  <c r="P819" i="20"/>
  <c r="P820" i="20"/>
  <c r="P821" i="20"/>
  <c r="P822" i="20"/>
  <c r="P823" i="20"/>
  <c r="P824" i="20"/>
  <c r="P825" i="20"/>
  <c r="P826" i="20"/>
  <c r="P827" i="20"/>
  <c r="P828" i="20"/>
  <c r="P829" i="20"/>
  <c r="P830" i="20"/>
  <c r="P831" i="20"/>
  <c r="P832" i="20"/>
  <c r="P833" i="20"/>
  <c r="P834" i="20"/>
  <c r="P835" i="20"/>
  <c r="P836" i="20"/>
  <c r="P837" i="20"/>
  <c r="P838" i="20"/>
  <c r="P839" i="20"/>
  <c r="P840" i="20"/>
  <c r="P841" i="20"/>
  <c r="P842" i="20"/>
  <c r="P843" i="20"/>
  <c r="P844" i="20"/>
  <c r="P845" i="20"/>
  <c r="P846" i="20"/>
  <c r="P847" i="20"/>
  <c r="P848" i="20"/>
  <c r="P849" i="20"/>
  <c r="P850" i="20"/>
  <c r="P851" i="20"/>
  <c r="P852" i="20"/>
  <c r="P853" i="20"/>
  <c r="P854" i="20"/>
  <c r="P855" i="20"/>
  <c r="P856" i="20"/>
  <c r="P857" i="20"/>
  <c r="P858" i="20"/>
  <c r="P859" i="20"/>
  <c r="P860" i="20"/>
  <c r="P861" i="20"/>
  <c r="P862" i="20"/>
  <c r="P863" i="20"/>
  <c r="P864" i="20"/>
  <c r="P865" i="20"/>
  <c r="P866" i="20"/>
  <c r="P867" i="20"/>
  <c r="P868" i="20"/>
  <c r="P869" i="20"/>
  <c r="P870" i="20"/>
  <c r="P871" i="20"/>
  <c r="P872" i="20"/>
  <c r="P873" i="20"/>
  <c r="P874" i="20"/>
  <c r="P875" i="20"/>
  <c r="P876" i="20"/>
  <c r="P877" i="20"/>
  <c r="P878" i="20"/>
  <c r="P879" i="20"/>
  <c r="P880" i="20"/>
  <c r="P881" i="20"/>
  <c r="P882" i="20"/>
  <c r="P883" i="20"/>
  <c r="P884" i="20"/>
  <c r="P885" i="20"/>
  <c r="P886" i="20"/>
  <c r="P887" i="20"/>
  <c r="P888" i="20"/>
  <c r="P889" i="20"/>
  <c r="P890" i="20"/>
  <c r="P891" i="20"/>
  <c r="P892" i="20"/>
  <c r="P893" i="20"/>
  <c r="P894" i="20"/>
  <c r="P895" i="20"/>
  <c r="P896" i="20"/>
  <c r="P897" i="20"/>
  <c r="P898" i="20"/>
  <c r="P899" i="20"/>
  <c r="P900" i="20"/>
  <c r="P901" i="20"/>
  <c r="P902" i="20"/>
  <c r="P903" i="20"/>
  <c r="P904" i="20"/>
  <c r="P905" i="20"/>
  <c r="P906" i="20"/>
  <c r="P907" i="20"/>
  <c r="P908" i="20"/>
  <c r="P909" i="20"/>
  <c r="P910" i="20"/>
  <c r="P911" i="20"/>
  <c r="P912" i="20"/>
  <c r="P913" i="20"/>
  <c r="P914" i="20"/>
  <c r="P915" i="20"/>
  <c r="P916" i="20"/>
  <c r="P917" i="20"/>
  <c r="P918" i="20"/>
  <c r="P919" i="20"/>
  <c r="P920" i="20"/>
  <c r="P921" i="20"/>
  <c r="P922" i="20"/>
  <c r="P923" i="20"/>
  <c r="P924" i="20"/>
  <c r="P925" i="20"/>
  <c r="P926" i="20"/>
  <c r="P927" i="20"/>
  <c r="P928" i="20"/>
  <c r="P929" i="20"/>
  <c r="P930" i="20"/>
  <c r="P931" i="20"/>
  <c r="P932" i="20"/>
  <c r="P933" i="20"/>
  <c r="P934" i="20"/>
  <c r="P935" i="20"/>
  <c r="P936" i="20"/>
  <c r="P937" i="20"/>
  <c r="P938" i="20"/>
  <c r="P939" i="20"/>
  <c r="P940" i="20"/>
  <c r="P941" i="20"/>
  <c r="P942" i="20"/>
  <c r="P943" i="20"/>
  <c r="P944" i="20"/>
  <c r="P945" i="20"/>
  <c r="P946" i="20"/>
  <c r="P947" i="20"/>
  <c r="P948" i="20"/>
  <c r="P949" i="20"/>
  <c r="P950" i="20"/>
  <c r="P951" i="20"/>
  <c r="P952" i="20"/>
  <c r="P953" i="20"/>
  <c r="P954" i="20"/>
  <c r="P955" i="20"/>
  <c r="P956" i="20"/>
  <c r="P957" i="20"/>
  <c r="P958" i="20"/>
  <c r="P959" i="20"/>
  <c r="P960" i="20"/>
  <c r="P961" i="20"/>
  <c r="P962" i="20"/>
  <c r="P963" i="20"/>
  <c r="P964" i="20"/>
  <c r="P965" i="20"/>
  <c r="P966" i="20"/>
  <c r="P967" i="20"/>
  <c r="P968" i="20"/>
  <c r="P969" i="20"/>
  <c r="P970" i="20"/>
  <c r="P971" i="20"/>
  <c r="P972" i="20"/>
  <c r="P973" i="20"/>
  <c r="P974" i="20"/>
  <c r="P975" i="20"/>
  <c r="P976" i="20"/>
  <c r="P977" i="20"/>
  <c r="P978" i="20"/>
  <c r="P979" i="20"/>
  <c r="P980" i="20"/>
  <c r="P981" i="20"/>
  <c r="P982" i="20"/>
  <c r="P983" i="20"/>
  <c r="P984" i="20"/>
  <c r="P985" i="20"/>
  <c r="P986" i="20"/>
  <c r="P987" i="20"/>
  <c r="P988" i="20"/>
  <c r="P989" i="20"/>
  <c r="P990" i="20"/>
  <c r="P991" i="20"/>
  <c r="P992" i="20"/>
  <c r="P993" i="20"/>
  <c r="P994" i="20"/>
  <c r="P995" i="20"/>
  <c r="P996" i="20"/>
  <c r="P997" i="20"/>
  <c r="P998" i="20"/>
  <c r="P999" i="20"/>
  <c r="P1000" i="20"/>
  <c r="P1001" i="20"/>
  <c r="P1002" i="20"/>
  <c r="P1003" i="20"/>
  <c r="P1004" i="20"/>
  <c r="P1005" i="20"/>
  <c r="P1006" i="20"/>
  <c r="P1007" i="20"/>
  <c r="P1008" i="20"/>
  <c r="P1009" i="20"/>
  <c r="P1010" i="20"/>
  <c r="P1011" i="20"/>
  <c r="P1012" i="20"/>
  <c r="P1013" i="20"/>
  <c r="P1014" i="20"/>
  <c r="P1015" i="20"/>
  <c r="P1016" i="20"/>
  <c r="P1017" i="20"/>
  <c r="P1018" i="20"/>
  <c r="P1019" i="20"/>
  <c r="P1020" i="20"/>
  <c r="P1021" i="20"/>
  <c r="P1022" i="20"/>
  <c r="P1023" i="20"/>
  <c r="P1024" i="20"/>
  <c r="P1025" i="20"/>
  <c r="P1026" i="20"/>
  <c r="P1027" i="20"/>
  <c r="P1028" i="20"/>
  <c r="P1029" i="20"/>
  <c r="P1030" i="20"/>
  <c r="P1031" i="20"/>
  <c r="P1032" i="20"/>
  <c r="P1033" i="20"/>
  <c r="P1034" i="20"/>
  <c r="P1035" i="20"/>
  <c r="P1036" i="20"/>
  <c r="P1037" i="20"/>
  <c r="P1038" i="20"/>
  <c r="P1039" i="20"/>
  <c r="P1040" i="20"/>
  <c r="P1041" i="20"/>
  <c r="P1042" i="20"/>
  <c r="P1043" i="20"/>
  <c r="P1044" i="20"/>
  <c r="P231" i="20"/>
  <c r="G663" i="14"/>
  <c r="H663" i="14"/>
  <c r="G664" i="14"/>
  <c r="H664" i="14"/>
  <c r="G665" i="14"/>
  <c r="H665" i="14"/>
  <c r="G666" i="14"/>
  <c r="H666" i="14"/>
  <c r="G667" i="14"/>
  <c r="H667" i="14"/>
  <c r="G668" i="14"/>
  <c r="H668" i="14"/>
  <c r="G669" i="14"/>
  <c r="H669" i="14"/>
  <c r="G670" i="14"/>
  <c r="H670" i="14"/>
  <c r="G671" i="14"/>
  <c r="H671" i="14"/>
  <c r="G672" i="14"/>
  <c r="H672" i="14"/>
  <c r="G673" i="14"/>
  <c r="H673" i="14"/>
  <c r="G674" i="14"/>
  <c r="H674" i="14"/>
  <c r="G675" i="14"/>
  <c r="H675" i="14"/>
  <c r="G676" i="14"/>
  <c r="H676" i="14"/>
  <c r="G677" i="14"/>
  <c r="H677" i="14"/>
  <c r="G678" i="14"/>
  <c r="H678" i="14"/>
  <c r="G679" i="14"/>
  <c r="H679" i="14"/>
  <c r="G680" i="14"/>
  <c r="H680" i="14"/>
  <c r="G681" i="14"/>
  <c r="H681" i="14"/>
  <c r="G682" i="14"/>
  <c r="H682" i="14"/>
  <c r="G683" i="14"/>
  <c r="H683" i="14"/>
  <c r="G684" i="14"/>
  <c r="H684" i="14"/>
  <c r="G685" i="14"/>
  <c r="H685" i="14"/>
  <c r="G686" i="14"/>
  <c r="H686" i="14"/>
  <c r="G687" i="14"/>
  <c r="H687" i="14"/>
  <c r="G688" i="14"/>
  <c r="H688" i="14"/>
  <c r="G689" i="14"/>
  <c r="H689" i="14"/>
  <c r="G690" i="14"/>
  <c r="H690" i="14"/>
  <c r="G691" i="14"/>
  <c r="H691" i="14"/>
  <c r="G692" i="14"/>
  <c r="H692" i="14"/>
  <c r="G693" i="14"/>
  <c r="H693" i="14"/>
  <c r="G694" i="14"/>
  <c r="H694" i="14"/>
  <c r="G695" i="14"/>
  <c r="H695" i="14"/>
  <c r="G696" i="14"/>
  <c r="H696" i="14"/>
  <c r="G697" i="14"/>
  <c r="H697" i="14"/>
  <c r="G698" i="14"/>
  <c r="H698" i="14"/>
  <c r="G699" i="14"/>
  <c r="H699" i="14"/>
  <c r="G700" i="14"/>
  <c r="H700" i="14"/>
  <c r="G701" i="14"/>
  <c r="H701" i="14"/>
  <c r="G702" i="14"/>
  <c r="H702" i="14"/>
  <c r="G703" i="14"/>
  <c r="H703" i="14"/>
  <c r="G704" i="14"/>
  <c r="H704" i="14"/>
  <c r="G705" i="14"/>
  <c r="H705" i="14"/>
  <c r="G706" i="14"/>
  <c r="H706" i="14"/>
  <c r="G707" i="14"/>
  <c r="H707" i="14"/>
  <c r="G708" i="14"/>
  <c r="H708" i="14"/>
  <c r="G709" i="14"/>
  <c r="H709" i="14"/>
  <c r="G710" i="14"/>
  <c r="H710" i="14"/>
  <c r="G711" i="14"/>
  <c r="H711" i="14"/>
  <c r="G712" i="14"/>
  <c r="H712" i="14"/>
  <c r="G713" i="14"/>
  <c r="H713" i="14"/>
  <c r="G714" i="14"/>
  <c r="H714" i="14"/>
  <c r="G715" i="14"/>
  <c r="H715" i="14"/>
  <c r="G716" i="14"/>
  <c r="H716" i="14"/>
  <c r="G717" i="14"/>
  <c r="H717" i="14"/>
  <c r="G718" i="14"/>
  <c r="H718" i="14"/>
  <c r="G719" i="14"/>
  <c r="H719" i="14"/>
  <c r="G720" i="14"/>
  <c r="H720" i="14"/>
  <c r="G721" i="14"/>
  <c r="H721" i="14"/>
  <c r="G722" i="14"/>
  <c r="H722" i="14"/>
  <c r="G723" i="14"/>
  <c r="H723" i="14"/>
  <c r="G724" i="14"/>
  <c r="H724" i="14"/>
  <c r="G725" i="14"/>
  <c r="H725" i="14"/>
  <c r="G726" i="14"/>
  <c r="H726" i="14"/>
  <c r="G727" i="14"/>
  <c r="H727" i="14"/>
  <c r="G728" i="14"/>
  <c r="H728" i="14"/>
  <c r="G729" i="14"/>
  <c r="H729" i="14"/>
  <c r="G730" i="14"/>
  <c r="H730" i="14"/>
  <c r="G731" i="14"/>
  <c r="H731" i="14"/>
  <c r="G732" i="14"/>
  <c r="H732" i="14"/>
  <c r="G733" i="14"/>
  <c r="H733" i="14"/>
  <c r="G734" i="14"/>
  <c r="H734" i="14"/>
  <c r="G735" i="14"/>
  <c r="H735" i="14"/>
  <c r="G736" i="14"/>
  <c r="H736" i="14"/>
  <c r="G737" i="14"/>
  <c r="H737" i="14"/>
  <c r="G738" i="14"/>
  <c r="H738" i="14"/>
  <c r="G739" i="14"/>
  <c r="H739" i="14"/>
  <c r="G740" i="14"/>
  <c r="H740" i="14"/>
  <c r="G741" i="14"/>
  <c r="H741" i="14"/>
  <c r="G742" i="14"/>
  <c r="H742" i="14"/>
  <c r="G743" i="14"/>
  <c r="H743" i="14"/>
  <c r="G744" i="14"/>
  <c r="H744" i="14"/>
  <c r="G745" i="14"/>
  <c r="H745" i="14"/>
  <c r="G746" i="14"/>
  <c r="H746" i="14"/>
  <c r="G747" i="14"/>
  <c r="H747" i="14"/>
  <c r="G748" i="14"/>
  <c r="H748" i="14"/>
  <c r="G749" i="14"/>
  <c r="H749" i="14"/>
  <c r="G750" i="14"/>
  <c r="H750" i="14"/>
  <c r="G751" i="14"/>
  <c r="H751" i="14"/>
  <c r="G752" i="14"/>
  <c r="H752" i="14"/>
  <c r="G753" i="14"/>
  <c r="H753" i="14"/>
  <c r="G754" i="14"/>
  <c r="H754" i="14"/>
  <c r="G755" i="14"/>
  <c r="H755" i="14"/>
  <c r="G756" i="14"/>
  <c r="H756" i="14"/>
  <c r="G757" i="14"/>
  <c r="H757" i="14"/>
  <c r="G758" i="14"/>
  <c r="H758" i="14"/>
  <c r="G759" i="14"/>
  <c r="H759" i="14"/>
  <c r="G760" i="14"/>
  <c r="H760" i="14"/>
  <c r="G761" i="14"/>
  <c r="H761" i="14"/>
  <c r="G762" i="14"/>
  <c r="H762" i="14"/>
  <c r="G763" i="14"/>
  <c r="H763" i="14"/>
  <c r="G764" i="14"/>
  <c r="H764" i="14"/>
  <c r="G765" i="14"/>
  <c r="H765" i="14"/>
  <c r="G766" i="14"/>
  <c r="H766" i="14"/>
  <c r="G767" i="14"/>
  <c r="H767" i="14"/>
  <c r="G768" i="14"/>
  <c r="H768" i="14"/>
  <c r="G769" i="14"/>
  <c r="H769" i="14"/>
  <c r="G770" i="14"/>
  <c r="H770" i="14"/>
  <c r="G771" i="14"/>
  <c r="H771" i="14"/>
  <c r="G772" i="14"/>
  <c r="H772" i="14"/>
  <c r="G773" i="14"/>
  <c r="H773" i="14"/>
  <c r="G774" i="14"/>
  <c r="H774" i="14"/>
  <c r="G775" i="14"/>
  <c r="H775" i="14"/>
  <c r="G776" i="14"/>
  <c r="H776" i="14"/>
  <c r="G777" i="14"/>
  <c r="H777" i="14"/>
  <c r="G778" i="14"/>
  <c r="H778" i="14"/>
  <c r="G779" i="14"/>
  <c r="H779" i="14"/>
  <c r="G780" i="14"/>
  <c r="H780" i="14"/>
  <c r="G781" i="14"/>
  <c r="H781" i="14"/>
  <c r="G782" i="14"/>
  <c r="H782" i="14"/>
  <c r="G783" i="14"/>
  <c r="H783" i="14"/>
  <c r="G784" i="14"/>
  <c r="H784" i="14"/>
  <c r="G785" i="14"/>
  <c r="H785" i="14"/>
  <c r="G786" i="14"/>
  <c r="H786" i="14"/>
  <c r="G787" i="14"/>
  <c r="H787" i="14"/>
  <c r="G788" i="14"/>
  <c r="H788" i="14"/>
  <c r="G789" i="14"/>
  <c r="H789" i="14"/>
  <c r="G790" i="14"/>
  <c r="H790" i="14"/>
  <c r="G791" i="14"/>
  <c r="H791" i="14"/>
  <c r="G792" i="14"/>
  <c r="H792" i="14"/>
  <c r="G793" i="14"/>
  <c r="H793" i="14"/>
  <c r="G1705" i="14"/>
  <c r="H1705" i="14"/>
  <c r="Z1046" i="20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57" i="19"/>
  <c r="G662" i="14"/>
  <c r="H662" i="14"/>
  <c r="T56" i="19"/>
  <c r="T55" i="19"/>
  <c r="T54" i="19"/>
  <c r="T53" i="19"/>
  <c r="T52" i="19"/>
  <c r="T51" i="19"/>
  <c r="S661" i="14"/>
  <c r="S660" i="14"/>
  <c r="S659" i="14"/>
  <c r="S658" i="14"/>
  <c r="S657" i="14"/>
  <c r="S656" i="14"/>
  <c r="S655" i="14"/>
  <c r="S654" i="14"/>
  <c r="S653" i="14"/>
  <c r="S652" i="14"/>
  <c r="S651" i="14"/>
  <c r="S650" i="14"/>
  <c r="S649" i="14"/>
  <c r="S648" i="14"/>
  <c r="S647" i="14"/>
  <c r="S646" i="14"/>
  <c r="S645" i="14"/>
  <c r="S644" i="14"/>
  <c r="S643" i="14"/>
  <c r="S642" i="14"/>
  <c r="S641" i="14"/>
  <c r="S640" i="14"/>
  <c r="S639" i="14"/>
  <c r="S638" i="14"/>
  <c r="S637" i="14"/>
  <c r="S636" i="14"/>
  <c r="S635" i="14"/>
  <c r="S634" i="14"/>
  <c r="S633" i="14"/>
  <c r="S632" i="14"/>
  <c r="S631" i="14"/>
  <c r="S630" i="14"/>
  <c r="S629" i="14"/>
  <c r="S628" i="14"/>
  <c r="S627" i="14"/>
  <c r="S626" i="14"/>
  <c r="S625" i="14"/>
  <c r="S624" i="14"/>
  <c r="S623" i="14"/>
  <c r="S622" i="14"/>
  <c r="S621" i="14"/>
  <c r="S620" i="14"/>
  <c r="S619" i="14"/>
  <c r="S618" i="14"/>
  <c r="S617" i="14"/>
  <c r="S616" i="14"/>
  <c r="S615" i="14"/>
  <c r="S614" i="14"/>
  <c r="S613" i="14"/>
  <c r="S612" i="14"/>
  <c r="S611" i="14"/>
  <c r="S610" i="14"/>
  <c r="S609" i="14"/>
  <c r="S608" i="14"/>
  <c r="S607" i="14"/>
  <c r="S606" i="14"/>
  <c r="S605" i="14"/>
  <c r="S604" i="14"/>
  <c r="S603" i="14"/>
  <c r="S602" i="14"/>
  <c r="S601" i="14"/>
  <c r="S600" i="14"/>
  <c r="S599" i="14"/>
  <c r="S598" i="14"/>
  <c r="S597" i="14"/>
  <c r="S596" i="14"/>
  <c r="S595" i="14"/>
  <c r="S594" i="14"/>
  <c r="S593" i="14"/>
  <c r="S592" i="14"/>
  <c r="S591" i="14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D89" i="23"/>
  <c r="E89" i="23"/>
  <c r="F89" i="23"/>
  <c r="D134" i="20"/>
  <c r="E134" i="20"/>
  <c r="F134" i="20"/>
  <c r="J134" i="20"/>
  <c r="R134" i="20"/>
  <c r="D135" i="20"/>
  <c r="E135" i="20"/>
  <c r="F135" i="20"/>
  <c r="J135" i="20"/>
  <c r="R135" i="20"/>
  <c r="D136" i="20"/>
  <c r="E136" i="20"/>
  <c r="F136" i="20"/>
  <c r="J136" i="20"/>
  <c r="R136" i="20"/>
  <c r="D137" i="20"/>
  <c r="E137" i="20"/>
  <c r="F137" i="20"/>
  <c r="J137" i="20"/>
  <c r="R137" i="20"/>
  <c r="D138" i="20"/>
  <c r="E138" i="20"/>
  <c r="F138" i="20"/>
  <c r="J138" i="20"/>
  <c r="R138" i="20"/>
  <c r="D139" i="20"/>
  <c r="E139" i="20"/>
  <c r="F139" i="20"/>
  <c r="J139" i="20"/>
  <c r="R139" i="20"/>
  <c r="D140" i="20"/>
  <c r="E140" i="20"/>
  <c r="F140" i="20"/>
  <c r="J140" i="20"/>
  <c r="R140" i="20"/>
  <c r="D141" i="20"/>
  <c r="E141" i="20"/>
  <c r="F141" i="20"/>
  <c r="J141" i="20"/>
  <c r="R141" i="20"/>
  <c r="D142" i="20"/>
  <c r="E142" i="20"/>
  <c r="F142" i="20"/>
  <c r="J142" i="20"/>
  <c r="R142" i="20"/>
  <c r="D143" i="20"/>
  <c r="E143" i="20"/>
  <c r="F143" i="20"/>
  <c r="J143" i="20"/>
  <c r="R143" i="20"/>
  <c r="D144" i="20"/>
  <c r="E144" i="20"/>
  <c r="F144" i="20"/>
  <c r="J144" i="20"/>
  <c r="R144" i="20"/>
  <c r="D145" i="20"/>
  <c r="E145" i="20"/>
  <c r="F145" i="20"/>
  <c r="J145" i="20"/>
  <c r="R145" i="20"/>
  <c r="D146" i="20"/>
  <c r="E146" i="20"/>
  <c r="F146" i="20"/>
  <c r="J146" i="20"/>
  <c r="R146" i="20"/>
  <c r="D147" i="20"/>
  <c r="E147" i="20"/>
  <c r="F147" i="20"/>
  <c r="J147" i="20"/>
  <c r="R147" i="20"/>
  <c r="D148" i="20"/>
  <c r="E148" i="20"/>
  <c r="F148" i="20"/>
  <c r="J148" i="20"/>
  <c r="R148" i="20"/>
  <c r="D149" i="20"/>
  <c r="E149" i="20"/>
  <c r="F149" i="20"/>
  <c r="J149" i="20"/>
  <c r="R149" i="20"/>
  <c r="D150" i="20"/>
  <c r="E150" i="20"/>
  <c r="F150" i="20"/>
  <c r="J150" i="20"/>
  <c r="R150" i="20"/>
  <c r="D151" i="20"/>
  <c r="E151" i="20"/>
  <c r="F151" i="20"/>
  <c r="J151" i="20"/>
  <c r="R151" i="20"/>
  <c r="D152" i="20"/>
  <c r="E152" i="20"/>
  <c r="F152" i="20"/>
  <c r="J152" i="20"/>
  <c r="R152" i="20"/>
  <c r="D153" i="20"/>
  <c r="E153" i="20"/>
  <c r="F153" i="20"/>
  <c r="J153" i="20"/>
  <c r="R153" i="20"/>
  <c r="D154" i="20"/>
  <c r="E154" i="20"/>
  <c r="F154" i="20"/>
  <c r="J154" i="20"/>
  <c r="R154" i="20"/>
  <c r="D155" i="20"/>
  <c r="E155" i="20"/>
  <c r="F155" i="20"/>
  <c r="J155" i="20"/>
  <c r="R155" i="20"/>
  <c r="D156" i="20"/>
  <c r="E156" i="20"/>
  <c r="F156" i="20"/>
  <c r="J156" i="20"/>
  <c r="R156" i="20"/>
  <c r="D157" i="20"/>
  <c r="E157" i="20"/>
  <c r="F157" i="20"/>
  <c r="J157" i="20"/>
  <c r="R157" i="20"/>
  <c r="D158" i="20"/>
  <c r="E158" i="20"/>
  <c r="F158" i="20"/>
  <c r="J158" i="20"/>
  <c r="R158" i="20"/>
  <c r="D159" i="20"/>
  <c r="E159" i="20"/>
  <c r="F159" i="20"/>
  <c r="J159" i="20"/>
  <c r="R159" i="20"/>
  <c r="D160" i="20"/>
  <c r="E160" i="20"/>
  <c r="F160" i="20"/>
  <c r="J160" i="20"/>
  <c r="R160" i="20"/>
  <c r="D161" i="20"/>
  <c r="E161" i="20"/>
  <c r="F161" i="20"/>
  <c r="J161" i="20"/>
  <c r="R161" i="20"/>
  <c r="D162" i="20"/>
  <c r="E162" i="20"/>
  <c r="F162" i="20"/>
  <c r="J162" i="20"/>
  <c r="R162" i="20"/>
  <c r="D163" i="20"/>
  <c r="E163" i="20"/>
  <c r="F163" i="20"/>
  <c r="J163" i="20"/>
  <c r="R163" i="20"/>
  <c r="D164" i="20"/>
  <c r="E164" i="20"/>
  <c r="F164" i="20"/>
  <c r="J164" i="20"/>
  <c r="R164" i="20"/>
  <c r="D165" i="20"/>
  <c r="E165" i="20"/>
  <c r="F165" i="20"/>
  <c r="J165" i="20"/>
  <c r="R165" i="20"/>
  <c r="D166" i="20"/>
  <c r="E166" i="20"/>
  <c r="F166" i="20"/>
  <c r="J166" i="20"/>
  <c r="R166" i="20"/>
  <c r="D167" i="20"/>
  <c r="E167" i="20"/>
  <c r="F167" i="20"/>
  <c r="J167" i="20"/>
  <c r="R167" i="20"/>
  <c r="D168" i="20"/>
  <c r="E168" i="20"/>
  <c r="F168" i="20"/>
  <c r="J168" i="20"/>
  <c r="R168" i="20"/>
  <c r="D169" i="20"/>
  <c r="E169" i="20"/>
  <c r="F169" i="20"/>
  <c r="J169" i="20"/>
  <c r="R169" i="20"/>
  <c r="D170" i="20"/>
  <c r="E170" i="20"/>
  <c r="F170" i="20"/>
  <c r="J170" i="20"/>
  <c r="R170" i="20"/>
  <c r="D171" i="20"/>
  <c r="E171" i="20"/>
  <c r="F171" i="20"/>
  <c r="J171" i="20"/>
  <c r="R171" i="20"/>
  <c r="D172" i="20"/>
  <c r="E172" i="20"/>
  <c r="F172" i="20"/>
  <c r="J172" i="20"/>
  <c r="R172" i="20"/>
  <c r="D173" i="20"/>
  <c r="E173" i="20"/>
  <c r="F173" i="20"/>
  <c r="J173" i="20"/>
  <c r="R173" i="20"/>
  <c r="D174" i="20"/>
  <c r="E174" i="20"/>
  <c r="F174" i="20"/>
  <c r="J174" i="20"/>
  <c r="R174" i="20"/>
  <c r="D175" i="20"/>
  <c r="E175" i="20"/>
  <c r="F175" i="20"/>
  <c r="J175" i="20"/>
  <c r="R175" i="20"/>
  <c r="D176" i="20"/>
  <c r="E176" i="20"/>
  <c r="F176" i="20"/>
  <c r="J176" i="20"/>
  <c r="R176" i="20"/>
  <c r="D177" i="20"/>
  <c r="E177" i="20"/>
  <c r="F177" i="20"/>
  <c r="J177" i="20"/>
  <c r="R177" i="20"/>
  <c r="D178" i="20"/>
  <c r="E178" i="20"/>
  <c r="F178" i="20"/>
  <c r="J178" i="20"/>
  <c r="R178" i="20"/>
  <c r="D179" i="20"/>
  <c r="E179" i="20"/>
  <c r="F179" i="20"/>
  <c r="J179" i="20"/>
  <c r="R179" i="20"/>
  <c r="D180" i="20"/>
  <c r="E180" i="20"/>
  <c r="F180" i="20"/>
  <c r="J180" i="20"/>
  <c r="R180" i="20"/>
  <c r="D181" i="20"/>
  <c r="E181" i="20"/>
  <c r="F181" i="20"/>
  <c r="J181" i="20"/>
  <c r="R181" i="20"/>
  <c r="D182" i="20"/>
  <c r="E182" i="20"/>
  <c r="F182" i="20"/>
  <c r="J182" i="20"/>
  <c r="R182" i="20"/>
  <c r="D183" i="20"/>
  <c r="E183" i="20"/>
  <c r="F183" i="20"/>
  <c r="J183" i="20"/>
  <c r="R183" i="20"/>
  <c r="D184" i="20"/>
  <c r="E184" i="20"/>
  <c r="F184" i="20"/>
  <c r="J184" i="20"/>
  <c r="R184" i="20"/>
  <c r="D185" i="20"/>
  <c r="E185" i="20"/>
  <c r="F185" i="20"/>
  <c r="J185" i="20"/>
  <c r="R185" i="20"/>
  <c r="D186" i="20"/>
  <c r="E186" i="20"/>
  <c r="F186" i="20"/>
  <c r="J186" i="20"/>
  <c r="R186" i="20"/>
  <c r="D187" i="20"/>
  <c r="E187" i="20"/>
  <c r="F187" i="20"/>
  <c r="J187" i="20"/>
  <c r="R187" i="20"/>
  <c r="D188" i="20"/>
  <c r="E188" i="20"/>
  <c r="F188" i="20"/>
  <c r="J188" i="20"/>
  <c r="R188" i="20"/>
  <c r="D189" i="20"/>
  <c r="E189" i="20"/>
  <c r="F189" i="20"/>
  <c r="J189" i="20"/>
  <c r="R189" i="20"/>
  <c r="D190" i="20"/>
  <c r="E190" i="20"/>
  <c r="F190" i="20"/>
  <c r="J190" i="20"/>
  <c r="R190" i="20"/>
  <c r="D191" i="20"/>
  <c r="E191" i="20"/>
  <c r="F191" i="20"/>
  <c r="J191" i="20"/>
  <c r="R191" i="20"/>
  <c r="D192" i="20"/>
  <c r="E192" i="20"/>
  <c r="F192" i="20"/>
  <c r="J192" i="20"/>
  <c r="R192" i="20"/>
  <c r="D193" i="20"/>
  <c r="E193" i="20"/>
  <c r="F193" i="20"/>
  <c r="J193" i="20"/>
  <c r="R193" i="20"/>
  <c r="D194" i="20"/>
  <c r="E194" i="20"/>
  <c r="F194" i="20"/>
  <c r="J194" i="20"/>
  <c r="R194" i="20"/>
  <c r="D195" i="20"/>
  <c r="E195" i="20"/>
  <c r="F195" i="20"/>
  <c r="J195" i="20"/>
  <c r="R195" i="20"/>
  <c r="D196" i="20"/>
  <c r="E196" i="20"/>
  <c r="F196" i="20"/>
  <c r="J196" i="20"/>
  <c r="R196" i="20"/>
  <c r="D197" i="20"/>
  <c r="E197" i="20"/>
  <c r="F197" i="20"/>
  <c r="J197" i="20"/>
  <c r="R197" i="20"/>
  <c r="D198" i="20"/>
  <c r="E198" i="20"/>
  <c r="F198" i="20"/>
  <c r="J198" i="20"/>
  <c r="R198" i="20"/>
  <c r="D199" i="20"/>
  <c r="E199" i="20"/>
  <c r="F199" i="20"/>
  <c r="J199" i="20"/>
  <c r="R199" i="20"/>
  <c r="D200" i="20"/>
  <c r="E200" i="20"/>
  <c r="F200" i="20"/>
  <c r="J200" i="20"/>
  <c r="R200" i="20"/>
  <c r="D201" i="20"/>
  <c r="E201" i="20"/>
  <c r="F201" i="20"/>
  <c r="J201" i="20"/>
  <c r="R201" i="20"/>
  <c r="D202" i="20"/>
  <c r="E202" i="20"/>
  <c r="F202" i="20"/>
  <c r="J202" i="20"/>
  <c r="R202" i="20"/>
  <c r="D203" i="20"/>
  <c r="E203" i="20"/>
  <c r="F203" i="20"/>
  <c r="J203" i="20"/>
  <c r="R203" i="20"/>
  <c r="D204" i="20"/>
  <c r="E204" i="20"/>
  <c r="F204" i="20"/>
  <c r="J204" i="20"/>
  <c r="R204" i="20"/>
  <c r="D205" i="20"/>
  <c r="E205" i="20"/>
  <c r="F205" i="20"/>
  <c r="J205" i="20"/>
  <c r="R205" i="20"/>
  <c r="D206" i="20"/>
  <c r="E206" i="20"/>
  <c r="F206" i="20"/>
  <c r="J206" i="20"/>
  <c r="R206" i="20"/>
  <c r="D207" i="20"/>
  <c r="E207" i="20"/>
  <c r="F207" i="20"/>
  <c r="J207" i="20"/>
  <c r="R207" i="20"/>
  <c r="D208" i="20"/>
  <c r="E208" i="20"/>
  <c r="F208" i="20"/>
  <c r="J208" i="20"/>
  <c r="R208" i="20"/>
  <c r="D209" i="20"/>
  <c r="E209" i="20"/>
  <c r="F209" i="20"/>
  <c r="J209" i="20"/>
  <c r="R209" i="20"/>
  <c r="D210" i="20"/>
  <c r="E210" i="20"/>
  <c r="F210" i="20"/>
  <c r="J210" i="20"/>
  <c r="R210" i="20"/>
  <c r="D211" i="20"/>
  <c r="E211" i="20"/>
  <c r="F211" i="20"/>
  <c r="J211" i="20"/>
  <c r="R211" i="20"/>
  <c r="D212" i="20"/>
  <c r="E212" i="20"/>
  <c r="F212" i="20"/>
  <c r="J212" i="20"/>
  <c r="R212" i="20"/>
  <c r="D213" i="20"/>
  <c r="E213" i="20"/>
  <c r="F213" i="20"/>
  <c r="J213" i="20"/>
  <c r="R213" i="20"/>
  <c r="D214" i="20"/>
  <c r="E214" i="20"/>
  <c r="F214" i="20"/>
  <c r="J214" i="20"/>
  <c r="R214" i="20"/>
  <c r="D215" i="20"/>
  <c r="E215" i="20"/>
  <c r="F215" i="20"/>
  <c r="J215" i="20"/>
  <c r="R215" i="20"/>
  <c r="D216" i="20"/>
  <c r="E216" i="20"/>
  <c r="F216" i="20"/>
  <c r="J216" i="20"/>
  <c r="R216" i="20"/>
  <c r="D217" i="20"/>
  <c r="E217" i="20"/>
  <c r="F217" i="20"/>
  <c r="J217" i="20"/>
  <c r="R217" i="20"/>
  <c r="D218" i="20"/>
  <c r="E218" i="20"/>
  <c r="F218" i="20"/>
  <c r="J218" i="20"/>
  <c r="R218" i="20"/>
  <c r="D219" i="20"/>
  <c r="E219" i="20"/>
  <c r="F219" i="20"/>
  <c r="J219" i="20"/>
  <c r="R219" i="20"/>
  <c r="D220" i="20"/>
  <c r="E220" i="20"/>
  <c r="F220" i="20"/>
  <c r="J220" i="20"/>
  <c r="R220" i="20"/>
  <c r="D221" i="20"/>
  <c r="E221" i="20"/>
  <c r="F221" i="20"/>
  <c r="J221" i="20"/>
  <c r="R221" i="20"/>
  <c r="D222" i="20"/>
  <c r="E222" i="20"/>
  <c r="F222" i="20"/>
  <c r="J222" i="20"/>
  <c r="R222" i="20"/>
  <c r="D223" i="20"/>
  <c r="E223" i="20"/>
  <c r="F223" i="20"/>
  <c r="J223" i="20"/>
  <c r="R223" i="20"/>
  <c r="D224" i="20"/>
  <c r="E224" i="20"/>
  <c r="F224" i="20"/>
  <c r="J224" i="20"/>
  <c r="R224" i="20"/>
  <c r="D225" i="20"/>
  <c r="E225" i="20"/>
  <c r="F225" i="20"/>
  <c r="J225" i="20"/>
  <c r="R225" i="20"/>
  <c r="D226" i="20"/>
  <c r="E226" i="20"/>
  <c r="F226" i="20"/>
  <c r="J226" i="20"/>
  <c r="R226" i="20"/>
  <c r="D227" i="20"/>
  <c r="E227" i="20"/>
  <c r="F227" i="20"/>
  <c r="J227" i="20"/>
  <c r="R227" i="20"/>
  <c r="D228" i="20"/>
  <c r="E228" i="20"/>
  <c r="F228" i="20"/>
  <c r="J228" i="20"/>
  <c r="R228" i="20"/>
  <c r="D229" i="20"/>
  <c r="E229" i="20"/>
  <c r="F229" i="20"/>
  <c r="J229" i="20"/>
  <c r="R229" i="20"/>
  <c r="D230" i="20"/>
  <c r="E230" i="20"/>
  <c r="F230" i="20"/>
  <c r="J230" i="20"/>
  <c r="R230" i="20"/>
  <c r="D231" i="20"/>
  <c r="E231" i="20"/>
  <c r="F231" i="20"/>
  <c r="J231" i="20"/>
  <c r="R231" i="20"/>
  <c r="D232" i="20"/>
  <c r="E232" i="20"/>
  <c r="F232" i="20"/>
  <c r="J232" i="20"/>
  <c r="R232" i="20"/>
  <c r="D233" i="20"/>
  <c r="E233" i="20"/>
  <c r="F233" i="20"/>
  <c r="J233" i="20"/>
  <c r="R233" i="20"/>
  <c r="D234" i="20"/>
  <c r="E234" i="20"/>
  <c r="F234" i="20"/>
  <c r="J234" i="20"/>
  <c r="R234" i="20"/>
  <c r="D235" i="20"/>
  <c r="E235" i="20"/>
  <c r="F235" i="20"/>
  <c r="J235" i="20"/>
  <c r="R235" i="20"/>
  <c r="D236" i="20"/>
  <c r="E236" i="20"/>
  <c r="F236" i="20"/>
  <c r="J236" i="20"/>
  <c r="R236" i="20"/>
  <c r="D237" i="20"/>
  <c r="E237" i="20"/>
  <c r="F237" i="20"/>
  <c r="J237" i="20"/>
  <c r="R237" i="20"/>
  <c r="D238" i="20"/>
  <c r="E238" i="20"/>
  <c r="F238" i="20"/>
  <c r="J238" i="20"/>
  <c r="R238" i="20"/>
  <c r="D239" i="20"/>
  <c r="E239" i="20"/>
  <c r="F239" i="20"/>
  <c r="J239" i="20"/>
  <c r="R239" i="20"/>
  <c r="D240" i="20"/>
  <c r="E240" i="20"/>
  <c r="F240" i="20"/>
  <c r="J240" i="20"/>
  <c r="R240" i="20"/>
  <c r="D241" i="20"/>
  <c r="E241" i="20"/>
  <c r="F241" i="20"/>
  <c r="J241" i="20"/>
  <c r="R241" i="20"/>
  <c r="D242" i="20"/>
  <c r="E242" i="20"/>
  <c r="F242" i="20"/>
  <c r="J242" i="20"/>
  <c r="R242" i="20"/>
  <c r="D243" i="20"/>
  <c r="E243" i="20"/>
  <c r="F243" i="20"/>
  <c r="J243" i="20"/>
  <c r="R243" i="20"/>
  <c r="D244" i="20"/>
  <c r="E244" i="20"/>
  <c r="F244" i="20"/>
  <c r="J244" i="20"/>
  <c r="R244" i="20"/>
  <c r="D245" i="20"/>
  <c r="E245" i="20"/>
  <c r="F245" i="20"/>
  <c r="J245" i="20"/>
  <c r="R245" i="20"/>
  <c r="D246" i="20"/>
  <c r="E246" i="20"/>
  <c r="F246" i="20"/>
  <c r="J246" i="20"/>
  <c r="R246" i="20"/>
  <c r="D247" i="20"/>
  <c r="E247" i="20"/>
  <c r="F247" i="20"/>
  <c r="J247" i="20"/>
  <c r="R247" i="20"/>
  <c r="D248" i="20"/>
  <c r="E248" i="20"/>
  <c r="F248" i="20"/>
  <c r="J248" i="20"/>
  <c r="R248" i="20"/>
  <c r="D249" i="20"/>
  <c r="E249" i="20"/>
  <c r="F249" i="20"/>
  <c r="J249" i="20"/>
  <c r="R249" i="20"/>
  <c r="D250" i="20"/>
  <c r="E250" i="20"/>
  <c r="F250" i="20"/>
  <c r="J250" i="20"/>
  <c r="R250" i="20"/>
  <c r="D251" i="20"/>
  <c r="E251" i="20"/>
  <c r="F251" i="20"/>
  <c r="J251" i="20"/>
  <c r="R251" i="20"/>
  <c r="D252" i="20"/>
  <c r="E252" i="20"/>
  <c r="F252" i="20"/>
  <c r="J252" i="20"/>
  <c r="R252" i="20"/>
  <c r="D253" i="20"/>
  <c r="E253" i="20"/>
  <c r="F253" i="20"/>
  <c r="J253" i="20"/>
  <c r="R253" i="20"/>
  <c r="D254" i="20"/>
  <c r="E254" i="20"/>
  <c r="F254" i="20"/>
  <c r="J254" i="20"/>
  <c r="R254" i="20"/>
  <c r="D255" i="20"/>
  <c r="E255" i="20"/>
  <c r="F255" i="20"/>
  <c r="J255" i="20"/>
  <c r="R255" i="20"/>
  <c r="D256" i="20"/>
  <c r="E256" i="20"/>
  <c r="F256" i="20"/>
  <c r="J256" i="20"/>
  <c r="R256" i="20"/>
  <c r="D257" i="20"/>
  <c r="E257" i="20"/>
  <c r="F257" i="20"/>
  <c r="J257" i="20"/>
  <c r="R257" i="20"/>
  <c r="D258" i="20"/>
  <c r="E258" i="20"/>
  <c r="F258" i="20"/>
  <c r="J258" i="20"/>
  <c r="R258" i="20"/>
  <c r="D259" i="20"/>
  <c r="E259" i="20"/>
  <c r="F259" i="20"/>
  <c r="J259" i="20"/>
  <c r="R259" i="20"/>
  <c r="D260" i="20"/>
  <c r="E260" i="20"/>
  <c r="F260" i="20"/>
  <c r="J260" i="20"/>
  <c r="R260" i="20"/>
  <c r="D261" i="20"/>
  <c r="E261" i="20"/>
  <c r="F261" i="20"/>
  <c r="J261" i="20"/>
  <c r="R261" i="20"/>
  <c r="D262" i="20"/>
  <c r="E262" i="20"/>
  <c r="F262" i="20"/>
  <c r="J262" i="20"/>
  <c r="R262" i="20"/>
  <c r="D263" i="20"/>
  <c r="E263" i="20"/>
  <c r="F263" i="20"/>
  <c r="J263" i="20"/>
  <c r="R263" i="20"/>
  <c r="D264" i="20"/>
  <c r="E264" i="20"/>
  <c r="F264" i="20"/>
  <c r="J264" i="20"/>
  <c r="R264" i="20"/>
  <c r="D265" i="20"/>
  <c r="E265" i="20"/>
  <c r="F265" i="20"/>
  <c r="J265" i="20"/>
  <c r="R265" i="20"/>
  <c r="D266" i="20"/>
  <c r="E266" i="20"/>
  <c r="F266" i="20"/>
  <c r="J266" i="20"/>
  <c r="R266" i="20"/>
  <c r="D267" i="20"/>
  <c r="E267" i="20"/>
  <c r="F267" i="20"/>
  <c r="J267" i="20"/>
  <c r="R267" i="20"/>
  <c r="D268" i="20"/>
  <c r="E268" i="20"/>
  <c r="F268" i="20"/>
  <c r="J268" i="20"/>
  <c r="R268" i="20"/>
  <c r="D269" i="20"/>
  <c r="E269" i="20"/>
  <c r="F269" i="20"/>
  <c r="J269" i="20"/>
  <c r="R269" i="20"/>
  <c r="D270" i="20"/>
  <c r="E270" i="20"/>
  <c r="F270" i="20"/>
  <c r="J270" i="20"/>
  <c r="R270" i="20"/>
  <c r="D271" i="20"/>
  <c r="E271" i="20"/>
  <c r="F271" i="20"/>
  <c r="J271" i="20"/>
  <c r="R271" i="20"/>
  <c r="D272" i="20"/>
  <c r="E272" i="20"/>
  <c r="F272" i="20"/>
  <c r="J272" i="20"/>
  <c r="R272" i="20"/>
  <c r="D273" i="20"/>
  <c r="E273" i="20"/>
  <c r="F273" i="20"/>
  <c r="J273" i="20"/>
  <c r="R273" i="20"/>
  <c r="D274" i="20"/>
  <c r="E274" i="20"/>
  <c r="F274" i="20"/>
  <c r="J274" i="20"/>
  <c r="R274" i="20"/>
  <c r="D275" i="20"/>
  <c r="E275" i="20"/>
  <c r="F275" i="20"/>
  <c r="J275" i="20"/>
  <c r="R275" i="20"/>
  <c r="D276" i="20"/>
  <c r="E276" i="20"/>
  <c r="F276" i="20"/>
  <c r="J276" i="20"/>
  <c r="R276" i="20"/>
  <c r="D277" i="20"/>
  <c r="E277" i="20"/>
  <c r="F277" i="20"/>
  <c r="J277" i="20"/>
  <c r="R277" i="20"/>
  <c r="D278" i="20"/>
  <c r="E278" i="20"/>
  <c r="F278" i="20"/>
  <c r="J278" i="20"/>
  <c r="R278" i="20"/>
  <c r="D279" i="20"/>
  <c r="E279" i="20"/>
  <c r="F279" i="20"/>
  <c r="J279" i="20"/>
  <c r="R279" i="20"/>
  <c r="D280" i="20"/>
  <c r="E280" i="20"/>
  <c r="F280" i="20"/>
  <c r="J280" i="20"/>
  <c r="R280" i="20"/>
  <c r="D281" i="20"/>
  <c r="E281" i="20"/>
  <c r="F281" i="20"/>
  <c r="J281" i="20"/>
  <c r="R281" i="20"/>
  <c r="D282" i="20"/>
  <c r="E282" i="20"/>
  <c r="F282" i="20"/>
  <c r="J282" i="20"/>
  <c r="R282" i="20"/>
  <c r="D283" i="20"/>
  <c r="E283" i="20"/>
  <c r="F283" i="20"/>
  <c r="J283" i="20"/>
  <c r="R283" i="20"/>
  <c r="D284" i="20"/>
  <c r="E284" i="20"/>
  <c r="F284" i="20"/>
  <c r="J284" i="20"/>
  <c r="R284" i="20"/>
  <c r="D285" i="20"/>
  <c r="E285" i="20"/>
  <c r="F285" i="20"/>
  <c r="J285" i="20"/>
  <c r="R285" i="20"/>
  <c r="D286" i="20"/>
  <c r="E286" i="20"/>
  <c r="F286" i="20"/>
  <c r="J286" i="20"/>
  <c r="R286" i="20"/>
  <c r="D287" i="20"/>
  <c r="E287" i="20"/>
  <c r="F287" i="20"/>
  <c r="J287" i="20"/>
  <c r="R287" i="20"/>
  <c r="D288" i="20"/>
  <c r="E288" i="20"/>
  <c r="F288" i="20"/>
  <c r="J288" i="20"/>
  <c r="R288" i="20"/>
  <c r="D289" i="20"/>
  <c r="E289" i="20"/>
  <c r="F289" i="20"/>
  <c r="J289" i="20"/>
  <c r="R289" i="20"/>
  <c r="D290" i="20"/>
  <c r="E290" i="20"/>
  <c r="F290" i="20"/>
  <c r="J290" i="20"/>
  <c r="R290" i="20"/>
  <c r="D291" i="20"/>
  <c r="E291" i="20"/>
  <c r="F291" i="20"/>
  <c r="J291" i="20"/>
  <c r="R291" i="20"/>
  <c r="D292" i="20"/>
  <c r="E292" i="20"/>
  <c r="F292" i="20"/>
  <c r="J292" i="20"/>
  <c r="R292" i="20"/>
  <c r="D293" i="20"/>
  <c r="E293" i="20"/>
  <c r="F293" i="20"/>
  <c r="J293" i="20"/>
  <c r="R293" i="20"/>
  <c r="D294" i="20"/>
  <c r="E294" i="20"/>
  <c r="F294" i="20"/>
  <c r="J294" i="20"/>
  <c r="R294" i="20"/>
  <c r="D295" i="20"/>
  <c r="E295" i="20"/>
  <c r="F295" i="20"/>
  <c r="J295" i="20"/>
  <c r="R295" i="20"/>
  <c r="D296" i="20"/>
  <c r="E296" i="20"/>
  <c r="F296" i="20"/>
  <c r="J296" i="20"/>
  <c r="R296" i="20"/>
  <c r="D297" i="20"/>
  <c r="E297" i="20"/>
  <c r="F297" i="20"/>
  <c r="J297" i="20"/>
  <c r="R297" i="20"/>
  <c r="D298" i="20"/>
  <c r="E298" i="20"/>
  <c r="F298" i="20"/>
  <c r="J298" i="20"/>
  <c r="R298" i="20"/>
  <c r="D299" i="20"/>
  <c r="E299" i="20"/>
  <c r="F299" i="20"/>
  <c r="J299" i="20"/>
  <c r="R299" i="20"/>
  <c r="D300" i="20"/>
  <c r="E300" i="20"/>
  <c r="F300" i="20"/>
  <c r="J300" i="20"/>
  <c r="R300" i="20"/>
  <c r="D301" i="20"/>
  <c r="E301" i="20"/>
  <c r="F301" i="20"/>
  <c r="J301" i="20"/>
  <c r="R301" i="20"/>
  <c r="D302" i="20"/>
  <c r="E302" i="20"/>
  <c r="F302" i="20"/>
  <c r="J302" i="20"/>
  <c r="R302" i="20"/>
  <c r="D303" i="20"/>
  <c r="E303" i="20"/>
  <c r="F303" i="20"/>
  <c r="J303" i="20"/>
  <c r="R303" i="20"/>
  <c r="D304" i="20"/>
  <c r="E304" i="20"/>
  <c r="F304" i="20"/>
  <c r="J304" i="20"/>
  <c r="R304" i="20"/>
  <c r="D305" i="20"/>
  <c r="E305" i="20"/>
  <c r="F305" i="20"/>
  <c r="J305" i="20"/>
  <c r="R305" i="20"/>
  <c r="D306" i="20"/>
  <c r="E306" i="20"/>
  <c r="F306" i="20"/>
  <c r="J306" i="20"/>
  <c r="R306" i="20"/>
  <c r="D307" i="20"/>
  <c r="E307" i="20"/>
  <c r="F307" i="20"/>
  <c r="J307" i="20"/>
  <c r="R307" i="20"/>
  <c r="D308" i="20"/>
  <c r="E308" i="20"/>
  <c r="F308" i="20"/>
  <c r="J308" i="20"/>
  <c r="R308" i="20"/>
  <c r="D309" i="20"/>
  <c r="E309" i="20"/>
  <c r="F309" i="20"/>
  <c r="J309" i="20"/>
  <c r="R309" i="20"/>
  <c r="D310" i="20"/>
  <c r="E310" i="20"/>
  <c r="F310" i="20"/>
  <c r="J310" i="20"/>
  <c r="R310" i="20"/>
  <c r="D311" i="20"/>
  <c r="E311" i="20"/>
  <c r="F311" i="20"/>
  <c r="J311" i="20"/>
  <c r="R311" i="20"/>
  <c r="D312" i="20"/>
  <c r="E312" i="20"/>
  <c r="F312" i="20"/>
  <c r="J312" i="20"/>
  <c r="R312" i="20"/>
  <c r="D313" i="20"/>
  <c r="E313" i="20"/>
  <c r="F313" i="20"/>
  <c r="J313" i="20"/>
  <c r="R313" i="20"/>
  <c r="D314" i="20"/>
  <c r="E314" i="20"/>
  <c r="F314" i="20"/>
  <c r="J314" i="20"/>
  <c r="R314" i="20"/>
  <c r="D315" i="20"/>
  <c r="E315" i="20"/>
  <c r="F315" i="20"/>
  <c r="J315" i="20"/>
  <c r="R315" i="20"/>
  <c r="D316" i="20"/>
  <c r="E316" i="20"/>
  <c r="F316" i="20"/>
  <c r="J316" i="20"/>
  <c r="R316" i="20"/>
  <c r="D317" i="20"/>
  <c r="E317" i="20"/>
  <c r="F317" i="20"/>
  <c r="J317" i="20"/>
  <c r="R317" i="20"/>
  <c r="D318" i="20"/>
  <c r="E318" i="20"/>
  <c r="F318" i="20"/>
  <c r="J318" i="20"/>
  <c r="R318" i="20"/>
  <c r="D319" i="20"/>
  <c r="E319" i="20"/>
  <c r="F319" i="20"/>
  <c r="J319" i="20"/>
  <c r="R319" i="20"/>
  <c r="D320" i="20"/>
  <c r="E320" i="20"/>
  <c r="F320" i="20"/>
  <c r="J320" i="20"/>
  <c r="R320" i="20"/>
  <c r="D321" i="20"/>
  <c r="E321" i="20"/>
  <c r="F321" i="20"/>
  <c r="J321" i="20"/>
  <c r="R321" i="20"/>
  <c r="D322" i="20"/>
  <c r="E322" i="20"/>
  <c r="F322" i="20"/>
  <c r="J322" i="20"/>
  <c r="R322" i="20"/>
  <c r="D323" i="20"/>
  <c r="E323" i="20"/>
  <c r="F323" i="20"/>
  <c r="J323" i="20"/>
  <c r="R323" i="20"/>
  <c r="D324" i="20"/>
  <c r="E324" i="20"/>
  <c r="F324" i="20"/>
  <c r="J324" i="20"/>
  <c r="R324" i="20"/>
  <c r="D325" i="20"/>
  <c r="E325" i="20"/>
  <c r="F325" i="20"/>
  <c r="J325" i="20"/>
  <c r="R325" i="20"/>
  <c r="D326" i="20"/>
  <c r="E326" i="20"/>
  <c r="F326" i="20"/>
  <c r="J326" i="20"/>
  <c r="R326" i="20"/>
  <c r="D327" i="20"/>
  <c r="E327" i="20"/>
  <c r="F327" i="20"/>
  <c r="J327" i="20"/>
  <c r="R327" i="20"/>
  <c r="D328" i="20"/>
  <c r="E328" i="20"/>
  <c r="F328" i="20"/>
  <c r="J328" i="20"/>
  <c r="R328" i="20"/>
  <c r="D329" i="20"/>
  <c r="E329" i="20"/>
  <c r="F329" i="20"/>
  <c r="J329" i="20"/>
  <c r="R329" i="20"/>
  <c r="D330" i="20"/>
  <c r="E330" i="20"/>
  <c r="F330" i="20"/>
  <c r="J330" i="20"/>
  <c r="R330" i="20"/>
  <c r="D331" i="20"/>
  <c r="E331" i="20"/>
  <c r="F331" i="20"/>
  <c r="J331" i="20"/>
  <c r="R331" i="20"/>
  <c r="D332" i="20"/>
  <c r="E332" i="20"/>
  <c r="F332" i="20"/>
  <c r="J332" i="20"/>
  <c r="R332" i="20"/>
  <c r="D333" i="20"/>
  <c r="E333" i="20"/>
  <c r="F333" i="20"/>
  <c r="J333" i="20"/>
  <c r="R333" i="20"/>
  <c r="D334" i="20"/>
  <c r="E334" i="20"/>
  <c r="F334" i="20"/>
  <c r="J334" i="20"/>
  <c r="R334" i="20"/>
  <c r="D335" i="20"/>
  <c r="E335" i="20"/>
  <c r="F335" i="20"/>
  <c r="J335" i="20"/>
  <c r="R335" i="20"/>
  <c r="D336" i="20"/>
  <c r="E336" i="20"/>
  <c r="F336" i="20"/>
  <c r="J336" i="20"/>
  <c r="R336" i="20"/>
  <c r="D337" i="20"/>
  <c r="E337" i="20"/>
  <c r="F337" i="20"/>
  <c r="J337" i="20"/>
  <c r="R337" i="20"/>
  <c r="D338" i="20"/>
  <c r="E338" i="20"/>
  <c r="F338" i="20"/>
  <c r="J338" i="20"/>
  <c r="R338" i="20"/>
  <c r="D339" i="20"/>
  <c r="E339" i="20"/>
  <c r="F339" i="20"/>
  <c r="J339" i="20"/>
  <c r="R339" i="20"/>
  <c r="D340" i="20"/>
  <c r="E340" i="20"/>
  <c r="F340" i="20"/>
  <c r="J340" i="20"/>
  <c r="R340" i="20"/>
  <c r="D341" i="20"/>
  <c r="E341" i="20"/>
  <c r="F341" i="20"/>
  <c r="J341" i="20"/>
  <c r="R341" i="20"/>
  <c r="D342" i="20"/>
  <c r="E342" i="20"/>
  <c r="F342" i="20"/>
  <c r="J342" i="20"/>
  <c r="R342" i="20"/>
  <c r="D343" i="20"/>
  <c r="E343" i="20"/>
  <c r="F343" i="20"/>
  <c r="J343" i="20"/>
  <c r="R343" i="20"/>
  <c r="D344" i="20"/>
  <c r="E344" i="20"/>
  <c r="F344" i="20"/>
  <c r="J344" i="20"/>
  <c r="R344" i="20"/>
  <c r="D345" i="20"/>
  <c r="E345" i="20"/>
  <c r="F345" i="20"/>
  <c r="J345" i="20"/>
  <c r="R345" i="20"/>
  <c r="D346" i="20"/>
  <c r="E346" i="20"/>
  <c r="F346" i="20"/>
  <c r="J346" i="20"/>
  <c r="R346" i="20"/>
  <c r="D347" i="20"/>
  <c r="E347" i="20"/>
  <c r="F347" i="20"/>
  <c r="J347" i="20"/>
  <c r="R347" i="20"/>
  <c r="D348" i="20"/>
  <c r="E348" i="20"/>
  <c r="F348" i="20"/>
  <c r="J348" i="20"/>
  <c r="R348" i="20"/>
  <c r="D349" i="20"/>
  <c r="E349" i="20"/>
  <c r="F349" i="20"/>
  <c r="J349" i="20"/>
  <c r="R349" i="20"/>
  <c r="D350" i="20"/>
  <c r="E350" i="20"/>
  <c r="F350" i="20"/>
  <c r="J350" i="20"/>
  <c r="R350" i="20"/>
  <c r="D351" i="20"/>
  <c r="E351" i="20"/>
  <c r="F351" i="20"/>
  <c r="J351" i="20"/>
  <c r="R351" i="20"/>
  <c r="D352" i="20"/>
  <c r="E352" i="20"/>
  <c r="F352" i="20"/>
  <c r="J352" i="20"/>
  <c r="R352" i="20"/>
  <c r="D353" i="20"/>
  <c r="E353" i="20"/>
  <c r="F353" i="20"/>
  <c r="J353" i="20"/>
  <c r="R353" i="20"/>
  <c r="D354" i="20"/>
  <c r="E354" i="20"/>
  <c r="F354" i="20"/>
  <c r="J354" i="20"/>
  <c r="R354" i="20"/>
  <c r="D355" i="20"/>
  <c r="E355" i="20"/>
  <c r="F355" i="20"/>
  <c r="J355" i="20"/>
  <c r="R355" i="20"/>
  <c r="D356" i="20"/>
  <c r="E356" i="20"/>
  <c r="F356" i="20"/>
  <c r="J356" i="20"/>
  <c r="R356" i="20"/>
  <c r="D357" i="20"/>
  <c r="E357" i="20"/>
  <c r="F357" i="20"/>
  <c r="J357" i="20"/>
  <c r="R357" i="20"/>
  <c r="D358" i="20"/>
  <c r="E358" i="20"/>
  <c r="F358" i="20"/>
  <c r="J358" i="20"/>
  <c r="R358" i="20"/>
  <c r="D359" i="20"/>
  <c r="E359" i="20"/>
  <c r="F359" i="20"/>
  <c r="J359" i="20"/>
  <c r="R359" i="20"/>
  <c r="D360" i="20"/>
  <c r="E360" i="20"/>
  <c r="F360" i="20"/>
  <c r="J360" i="20"/>
  <c r="R360" i="20"/>
  <c r="D361" i="20"/>
  <c r="E361" i="20"/>
  <c r="F361" i="20"/>
  <c r="J361" i="20"/>
  <c r="R361" i="20"/>
  <c r="D362" i="20"/>
  <c r="E362" i="20"/>
  <c r="F362" i="20"/>
  <c r="J362" i="20"/>
  <c r="R362" i="20"/>
  <c r="D363" i="20"/>
  <c r="E363" i="20"/>
  <c r="F363" i="20"/>
  <c r="J363" i="20"/>
  <c r="R363" i="20"/>
  <c r="D364" i="20"/>
  <c r="E364" i="20"/>
  <c r="F364" i="20"/>
  <c r="J364" i="20"/>
  <c r="R364" i="20"/>
  <c r="D365" i="20"/>
  <c r="E365" i="20"/>
  <c r="F365" i="20"/>
  <c r="J365" i="20"/>
  <c r="R365" i="20"/>
  <c r="D366" i="20"/>
  <c r="E366" i="20"/>
  <c r="F366" i="20"/>
  <c r="J366" i="20"/>
  <c r="R366" i="20"/>
  <c r="D367" i="20"/>
  <c r="E367" i="20"/>
  <c r="F367" i="20"/>
  <c r="J367" i="20"/>
  <c r="R367" i="20"/>
  <c r="D368" i="20"/>
  <c r="E368" i="20"/>
  <c r="F368" i="20"/>
  <c r="J368" i="20"/>
  <c r="R368" i="20"/>
  <c r="D369" i="20"/>
  <c r="E369" i="20"/>
  <c r="F369" i="20"/>
  <c r="J369" i="20"/>
  <c r="R369" i="20"/>
  <c r="D370" i="20"/>
  <c r="E370" i="20"/>
  <c r="F370" i="20"/>
  <c r="J370" i="20"/>
  <c r="R370" i="20"/>
  <c r="D371" i="20"/>
  <c r="E371" i="20"/>
  <c r="F371" i="20"/>
  <c r="J371" i="20"/>
  <c r="R371" i="20"/>
  <c r="D372" i="20"/>
  <c r="E372" i="20"/>
  <c r="F372" i="20"/>
  <c r="J372" i="20"/>
  <c r="R372" i="20"/>
  <c r="D373" i="20"/>
  <c r="E373" i="20"/>
  <c r="F373" i="20"/>
  <c r="J373" i="20"/>
  <c r="R373" i="20"/>
  <c r="D374" i="20"/>
  <c r="E374" i="20"/>
  <c r="F374" i="20"/>
  <c r="J374" i="20"/>
  <c r="R374" i="20"/>
  <c r="D375" i="20"/>
  <c r="E375" i="20"/>
  <c r="F375" i="20"/>
  <c r="J375" i="20"/>
  <c r="R375" i="20"/>
  <c r="D376" i="20"/>
  <c r="E376" i="20"/>
  <c r="F376" i="20"/>
  <c r="J376" i="20"/>
  <c r="R376" i="20"/>
  <c r="D377" i="20"/>
  <c r="E377" i="20"/>
  <c r="F377" i="20"/>
  <c r="J377" i="20"/>
  <c r="R377" i="20"/>
  <c r="D378" i="20"/>
  <c r="E378" i="20"/>
  <c r="F378" i="20"/>
  <c r="J378" i="20"/>
  <c r="R378" i="20"/>
  <c r="D379" i="20"/>
  <c r="E379" i="20"/>
  <c r="F379" i="20"/>
  <c r="J379" i="20"/>
  <c r="R379" i="20"/>
  <c r="D380" i="20"/>
  <c r="E380" i="20"/>
  <c r="F380" i="20"/>
  <c r="J380" i="20"/>
  <c r="R380" i="20"/>
  <c r="D381" i="20"/>
  <c r="E381" i="20"/>
  <c r="F381" i="20"/>
  <c r="J381" i="20"/>
  <c r="R381" i="20"/>
  <c r="D382" i="20"/>
  <c r="E382" i="20"/>
  <c r="F382" i="20"/>
  <c r="J382" i="20"/>
  <c r="R382" i="20"/>
  <c r="D383" i="20"/>
  <c r="E383" i="20"/>
  <c r="F383" i="20"/>
  <c r="J383" i="20"/>
  <c r="R383" i="20"/>
  <c r="D384" i="20"/>
  <c r="E384" i="20"/>
  <c r="F384" i="20"/>
  <c r="J384" i="20"/>
  <c r="R384" i="20"/>
  <c r="D385" i="20"/>
  <c r="E385" i="20"/>
  <c r="F385" i="20"/>
  <c r="J385" i="20"/>
  <c r="R385" i="20"/>
  <c r="D386" i="20"/>
  <c r="E386" i="20"/>
  <c r="F386" i="20"/>
  <c r="J386" i="20"/>
  <c r="R386" i="20"/>
  <c r="D387" i="20"/>
  <c r="E387" i="20"/>
  <c r="F387" i="20"/>
  <c r="J387" i="20"/>
  <c r="R387" i="20"/>
  <c r="D388" i="20"/>
  <c r="E388" i="20"/>
  <c r="F388" i="20"/>
  <c r="J388" i="20"/>
  <c r="R388" i="20"/>
  <c r="D389" i="20"/>
  <c r="E389" i="20"/>
  <c r="F389" i="20"/>
  <c r="J389" i="20"/>
  <c r="R389" i="20"/>
  <c r="D390" i="20"/>
  <c r="E390" i="20"/>
  <c r="F390" i="20"/>
  <c r="J390" i="20"/>
  <c r="R390" i="20"/>
  <c r="D391" i="20"/>
  <c r="E391" i="20"/>
  <c r="F391" i="20"/>
  <c r="J391" i="20"/>
  <c r="R391" i="20"/>
  <c r="D392" i="20"/>
  <c r="E392" i="20"/>
  <c r="F392" i="20"/>
  <c r="J392" i="20"/>
  <c r="R392" i="20"/>
  <c r="D393" i="20"/>
  <c r="E393" i="20"/>
  <c r="F393" i="20"/>
  <c r="J393" i="20"/>
  <c r="R393" i="20"/>
  <c r="D394" i="20"/>
  <c r="E394" i="20"/>
  <c r="F394" i="20"/>
  <c r="J394" i="20"/>
  <c r="R394" i="20"/>
  <c r="D395" i="20"/>
  <c r="E395" i="20"/>
  <c r="F395" i="20"/>
  <c r="J395" i="20"/>
  <c r="R395" i="20"/>
  <c r="D396" i="20"/>
  <c r="E396" i="20"/>
  <c r="F396" i="20"/>
  <c r="J396" i="20"/>
  <c r="R396" i="20"/>
  <c r="D397" i="20"/>
  <c r="E397" i="20"/>
  <c r="F397" i="20"/>
  <c r="J397" i="20"/>
  <c r="R397" i="20"/>
  <c r="D398" i="20"/>
  <c r="E398" i="20"/>
  <c r="F398" i="20"/>
  <c r="J398" i="20"/>
  <c r="R398" i="20"/>
  <c r="D399" i="20"/>
  <c r="E399" i="20"/>
  <c r="F399" i="20"/>
  <c r="J399" i="20"/>
  <c r="R399" i="20"/>
  <c r="D400" i="20"/>
  <c r="E400" i="20"/>
  <c r="F400" i="20"/>
  <c r="J400" i="20"/>
  <c r="R400" i="20"/>
  <c r="D401" i="20"/>
  <c r="E401" i="20"/>
  <c r="F401" i="20"/>
  <c r="J401" i="20"/>
  <c r="R401" i="20"/>
  <c r="D402" i="20"/>
  <c r="E402" i="20"/>
  <c r="F402" i="20"/>
  <c r="J402" i="20"/>
  <c r="R402" i="20"/>
  <c r="D403" i="20"/>
  <c r="E403" i="20"/>
  <c r="F403" i="20"/>
  <c r="J403" i="20"/>
  <c r="R403" i="20"/>
  <c r="D404" i="20"/>
  <c r="E404" i="20"/>
  <c r="F404" i="20"/>
  <c r="J404" i="20"/>
  <c r="R404" i="20"/>
  <c r="D405" i="20"/>
  <c r="E405" i="20"/>
  <c r="F405" i="20"/>
  <c r="J405" i="20"/>
  <c r="R405" i="20"/>
  <c r="D406" i="20"/>
  <c r="E406" i="20"/>
  <c r="F406" i="20"/>
  <c r="J406" i="20"/>
  <c r="R406" i="20"/>
  <c r="D407" i="20"/>
  <c r="E407" i="20"/>
  <c r="F407" i="20"/>
  <c r="J407" i="20"/>
  <c r="R407" i="20"/>
  <c r="D408" i="20"/>
  <c r="E408" i="20"/>
  <c r="F408" i="20"/>
  <c r="J408" i="20"/>
  <c r="R408" i="20"/>
  <c r="D409" i="20"/>
  <c r="E409" i="20"/>
  <c r="F409" i="20"/>
  <c r="J409" i="20"/>
  <c r="R409" i="20"/>
  <c r="D410" i="20"/>
  <c r="E410" i="20"/>
  <c r="F410" i="20"/>
  <c r="J410" i="20"/>
  <c r="R410" i="20"/>
  <c r="D411" i="20"/>
  <c r="E411" i="20"/>
  <c r="F411" i="20"/>
  <c r="J411" i="20"/>
  <c r="R411" i="20"/>
  <c r="D412" i="20"/>
  <c r="E412" i="20"/>
  <c r="F412" i="20"/>
  <c r="J412" i="20"/>
  <c r="R412" i="20"/>
  <c r="D413" i="20"/>
  <c r="E413" i="20"/>
  <c r="F413" i="20"/>
  <c r="J413" i="20"/>
  <c r="R413" i="20"/>
  <c r="D414" i="20"/>
  <c r="E414" i="20"/>
  <c r="F414" i="20"/>
  <c r="J414" i="20"/>
  <c r="R414" i="20"/>
  <c r="D415" i="20"/>
  <c r="E415" i="20"/>
  <c r="F415" i="20"/>
  <c r="J415" i="20"/>
  <c r="R415" i="20"/>
  <c r="D416" i="20"/>
  <c r="E416" i="20"/>
  <c r="F416" i="20"/>
  <c r="J416" i="20"/>
  <c r="R416" i="20"/>
  <c r="D417" i="20"/>
  <c r="E417" i="20"/>
  <c r="F417" i="20"/>
  <c r="J417" i="20"/>
  <c r="R417" i="20"/>
  <c r="D418" i="20"/>
  <c r="E418" i="20"/>
  <c r="F418" i="20"/>
  <c r="J418" i="20"/>
  <c r="R418" i="20"/>
  <c r="D419" i="20"/>
  <c r="E419" i="20"/>
  <c r="F419" i="20"/>
  <c r="J419" i="20"/>
  <c r="R419" i="20"/>
  <c r="D420" i="20"/>
  <c r="E420" i="20"/>
  <c r="F420" i="20"/>
  <c r="J420" i="20"/>
  <c r="R420" i="20"/>
  <c r="D421" i="20"/>
  <c r="E421" i="20"/>
  <c r="F421" i="20"/>
  <c r="J421" i="20"/>
  <c r="R421" i="20"/>
  <c r="D422" i="20"/>
  <c r="E422" i="20"/>
  <c r="F422" i="20"/>
  <c r="J422" i="20"/>
  <c r="R422" i="20"/>
  <c r="D423" i="20"/>
  <c r="E423" i="20"/>
  <c r="F423" i="20"/>
  <c r="J423" i="20"/>
  <c r="R423" i="20"/>
  <c r="D424" i="20"/>
  <c r="E424" i="20"/>
  <c r="F424" i="20"/>
  <c r="J424" i="20"/>
  <c r="R424" i="20"/>
  <c r="D425" i="20"/>
  <c r="E425" i="20"/>
  <c r="F425" i="20"/>
  <c r="J425" i="20"/>
  <c r="R425" i="20"/>
  <c r="D426" i="20"/>
  <c r="E426" i="20"/>
  <c r="F426" i="20"/>
  <c r="J426" i="20"/>
  <c r="R426" i="20"/>
  <c r="D427" i="20"/>
  <c r="E427" i="20"/>
  <c r="F427" i="20"/>
  <c r="J427" i="20"/>
  <c r="R427" i="20"/>
  <c r="D428" i="20"/>
  <c r="E428" i="20"/>
  <c r="F428" i="20"/>
  <c r="J428" i="20"/>
  <c r="R428" i="20"/>
  <c r="D429" i="20"/>
  <c r="E429" i="20"/>
  <c r="F429" i="20"/>
  <c r="J429" i="20"/>
  <c r="R429" i="20"/>
  <c r="D430" i="20"/>
  <c r="E430" i="20"/>
  <c r="F430" i="20"/>
  <c r="J430" i="20"/>
  <c r="R430" i="20"/>
  <c r="D431" i="20"/>
  <c r="E431" i="20"/>
  <c r="F431" i="20"/>
  <c r="J431" i="20"/>
  <c r="R431" i="20"/>
  <c r="D432" i="20"/>
  <c r="E432" i="20"/>
  <c r="F432" i="20"/>
  <c r="J432" i="20"/>
  <c r="R432" i="20"/>
  <c r="D433" i="20"/>
  <c r="E433" i="20"/>
  <c r="F433" i="20"/>
  <c r="J433" i="20"/>
  <c r="R433" i="20"/>
  <c r="D434" i="20"/>
  <c r="E434" i="20"/>
  <c r="F434" i="20"/>
  <c r="J434" i="20"/>
  <c r="R434" i="20"/>
  <c r="D435" i="20"/>
  <c r="E435" i="20"/>
  <c r="F435" i="20"/>
  <c r="J435" i="20"/>
  <c r="R435" i="20"/>
  <c r="D436" i="20"/>
  <c r="E436" i="20"/>
  <c r="F436" i="20"/>
  <c r="J436" i="20"/>
  <c r="R436" i="20"/>
  <c r="D437" i="20"/>
  <c r="E437" i="20"/>
  <c r="F437" i="20"/>
  <c r="J437" i="20"/>
  <c r="R437" i="20"/>
  <c r="D438" i="20"/>
  <c r="E438" i="20"/>
  <c r="F438" i="20"/>
  <c r="J438" i="20"/>
  <c r="R438" i="20"/>
  <c r="D439" i="20"/>
  <c r="E439" i="20"/>
  <c r="F439" i="20"/>
  <c r="J439" i="20"/>
  <c r="R439" i="20"/>
  <c r="D440" i="20"/>
  <c r="E440" i="20"/>
  <c r="F440" i="20"/>
  <c r="J440" i="20"/>
  <c r="R440" i="20"/>
  <c r="D441" i="20"/>
  <c r="E441" i="20"/>
  <c r="F441" i="20"/>
  <c r="J441" i="20"/>
  <c r="R441" i="20"/>
  <c r="D442" i="20"/>
  <c r="E442" i="20"/>
  <c r="F442" i="20"/>
  <c r="J442" i="20"/>
  <c r="R442" i="20"/>
  <c r="D443" i="20"/>
  <c r="E443" i="20"/>
  <c r="F443" i="20"/>
  <c r="J443" i="20"/>
  <c r="R443" i="20"/>
  <c r="D444" i="20"/>
  <c r="E444" i="20"/>
  <c r="F444" i="20"/>
  <c r="J444" i="20"/>
  <c r="R444" i="20"/>
  <c r="D445" i="20"/>
  <c r="E445" i="20"/>
  <c r="F445" i="20"/>
  <c r="J445" i="20"/>
  <c r="R445" i="20"/>
  <c r="D446" i="20"/>
  <c r="E446" i="20"/>
  <c r="F446" i="20"/>
  <c r="J446" i="20"/>
  <c r="R446" i="20"/>
  <c r="D447" i="20"/>
  <c r="E447" i="20"/>
  <c r="F447" i="20"/>
  <c r="J447" i="20"/>
  <c r="R447" i="20"/>
  <c r="D448" i="20"/>
  <c r="E448" i="20"/>
  <c r="F448" i="20"/>
  <c r="J448" i="20"/>
  <c r="R448" i="20"/>
  <c r="D449" i="20"/>
  <c r="E449" i="20"/>
  <c r="F449" i="20"/>
  <c r="J449" i="20"/>
  <c r="R449" i="20"/>
  <c r="D450" i="20"/>
  <c r="E450" i="20"/>
  <c r="F450" i="20"/>
  <c r="J450" i="20"/>
  <c r="R450" i="20"/>
  <c r="D451" i="20"/>
  <c r="E451" i="20"/>
  <c r="F451" i="20"/>
  <c r="J451" i="20"/>
  <c r="R451" i="20"/>
  <c r="D452" i="20"/>
  <c r="E452" i="20"/>
  <c r="F452" i="20"/>
  <c r="J452" i="20"/>
  <c r="R452" i="20"/>
  <c r="D453" i="20"/>
  <c r="E453" i="20"/>
  <c r="F453" i="20"/>
  <c r="J453" i="20"/>
  <c r="R453" i="20"/>
  <c r="D454" i="20"/>
  <c r="E454" i="20"/>
  <c r="F454" i="20"/>
  <c r="J454" i="20"/>
  <c r="R454" i="20"/>
  <c r="D455" i="20"/>
  <c r="E455" i="20"/>
  <c r="F455" i="20"/>
  <c r="J455" i="20"/>
  <c r="R455" i="20"/>
  <c r="D456" i="20"/>
  <c r="E456" i="20"/>
  <c r="F456" i="20"/>
  <c r="J456" i="20"/>
  <c r="R456" i="20"/>
  <c r="D457" i="20"/>
  <c r="E457" i="20"/>
  <c r="F457" i="20"/>
  <c r="J457" i="20"/>
  <c r="R457" i="20"/>
  <c r="D458" i="20"/>
  <c r="E458" i="20"/>
  <c r="F458" i="20"/>
  <c r="J458" i="20"/>
  <c r="R458" i="20"/>
  <c r="D459" i="20"/>
  <c r="E459" i="20"/>
  <c r="F459" i="20"/>
  <c r="J459" i="20"/>
  <c r="R459" i="20"/>
  <c r="D460" i="20"/>
  <c r="E460" i="20"/>
  <c r="F460" i="20"/>
  <c r="J460" i="20"/>
  <c r="R460" i="20"/>
  <c r="D461" i="20"/>
  <c r="E461" i="20"/>
  <c r="F461" i="20"/>
  <c r="J461" i="20"/>
  <c r="R461" i="20"/>
  <c r="D462" i="20"/>
  <c r="E462" i="20"/>
  <c r="F462" i="20"/>
  <c r="J462" i="20"/>
  <c r="R462" i="20"/>
  <c r="D463" i="20"/>
  <c r="E463" i="20"/>
  <c r="F463" i="20"/>
  <c r="J463" i="20"/>
  <c r="R463" i="20"/>
  <c r="D464" i="20"/>
  <c r="E464" i="20"/>
  <c r="F464" i="20"/>
  <c r="J464" i="20"/>
  <c r="R464" i="20"/>
  <c r="D465" i="20"/>
  <c r="E465" i="20"/>
  <c r="F465" i="20"/>
  <c r="J465" i="20"/>
  <c r="R465" i="20"/>
  <c r="D466" i="20"/>
  <c r="E466" i="20"/>
  <c r="F466" i="20"/>
  <c r="J466" i="20"/>
  <c r="R466" i="20"/>
  <c r="D467" i="20"/>
  <c r="E467" i="20"/>
  <c r="F467" i="20"/>
  <c r="J467" i="20"/>
  <c r="R467" i="20"/>
  <c r="D468" i="20"/>
  <c r="E468" i="20"/>
  <c r="F468" i="20"/>
  <c r="J468" i="20"/>
  <c r="R468" i="20"/>
  <c r="D469" i="20"/>
  <c r="E469" i="20"/>
  <c r="F469" i="20"/>
  <c r="J469" i="20"/>
  <c r="R469" i="20"/>
  <c r="D470" i="20"/>
  <c r="E470" i="20"/>
  <c r="F470" i="20"/>
  <c r="J470" i="20"/>
  <c r="R470" i="20"/>
  <c r="D471" i="20"/>
  <c r="E471" i="20"/>
  <c r="F471" i="20"/>
  <c r="J471" i="20"/>
  <c r="R471" i="20"/>
  <c r="D472" i="20"/>
  <c r="E472" i="20"/>
  <c r="F472" i="20"/>
  <c r="J472" i="20"/>
  <c r="R472" i="20"/>
  <c r="D473" i="20"/>
  <c r="E473" i="20"/>
  <c r="F473" i="20"/>
  <c r="J473" i="20"/>
  <c r="R473" i="20"/>
  <c r="D474" i="20"/>
  <c r="E474" i="20"/>
  <c r="F474" i="20"/>
  <c r="J474" i="20"/>
  <c r="R474" i="20"/>
  <c r="D475" i="20"/>
  <c r="E475" i="20"/>
  <c r="F475" i="20"/>
  <c r="J475" i="20"/>
  <c r="R475" i="20"/>
  <c r="D476" i="20"/>
  <c r="E476" i="20"/>
  <c r="F476" i="20"/>
  <c r="J476" i="20"/>
  <c r="R476" i="20"/>
  <c r="D477" i="20"/>
  <c r="E477" i="20"/>
  <c r="F477" i="20"/>
  <c r="J477" i="20"/>
  <c r="R477" i="20"/>
  <c r="D478" i="20"/>
  <c r="E478" i="20"/>
  <c r="F478" i="20"/>
  <c r="J478" i="20"/>
  <c r="R478" i="20"/>
  <c r="D479" i="20"/>
  <c r="E479" i="20"/>
  <c r="F479" i="20"/>
  <c r="J479" i="20"/>
  <c r="R479" i="20"/>
  <c r="D480" i="20"/>
  <c r="E480" i="20"/>
  <c r="F480" i="20"/>
  <c r="J480" i="20"/>
  <c r="R480" i="20"/>
  <c r="D481" i="20"/>
  <c r="E481" i="20"/>
  <c r="F481" i="20"/>
  <c r="J481" i="20"/>
  <c r="R481" i="20"/>
  <c r="D482" i="20"/>
  <c r="E482" i="20"/>
  <c r="F482" i="20"/>
  <c r="J482" i="20"/>
  <c r="R482" i="20"/>
  <c r="D483" i="20"/>
  <c r="E483" i="20"/>
  <c r="F483" i="20"/>
  <c r="J483" i="20"/>
  <c r="R483" i="20"/>
  <c r="D484" i="20"/>
  <c r="E484" i="20"/>
  <c r="F484" i="20"/>
  <c r="J484" i="20"/>
  <c r="R484" i="20"/>
  <c r="D485" i="20"/>
  <c r="E485" i="20"/>
  <c r="F485" i="20"/>
  <c r="J485" i="20"/>
  <c r="R485" i="20"/>
  <c r="D486" i="20"/>
  <c r="E486" i="20"/>
  <c r="F486" i="20"/>
  <c r="J486" i="20"/>
  <c r="R486" i="20"/>
  <c r="D487" i="20"/>
  <c r="E487" i="20"/>
  <c r="F487" i="20"/>
  <c r="J487" i="20"/>
  <c r="R487" i="20"/>
  <c r="D488" i="20"/>
  <c r="E488" i="20"/>
  <c r="F488" i="20"/>
  <c r="J488" i="20"/>
  <c r="R488" i="20"/>
  <c r="D489" i="20"/>
  <c r="E489" i="20"/>
  <c r="F489" i="20"/>
  <c r="J489" i="20"/>
  <c r="R489" i="20"/>
  <c r="D490" i="20"/>
  <c r="E490" i="20"/>
  <c r="F490" i="20"/>
  <c r="J490" i="20"/>
  <c r="R490" i="20"/>
  <c r="D491" i="20"/>
  <c r="E491" i="20"/>
  <c r="F491" i="20"/>
  <c r="J491" i="20"/>
  <c r="R491" i="20"/>
  <c r="D492" i="20"/>
  <c r="E492" i="20"/>
  <c r="F492" i="20"/>
  <c r="J492" i="20"/>
  <c r="R492" i="20"/>
  <c r="D493" i="20"/>
  <c r="E493" i="20"/>
  <c r="F493" i="20"/>
  <c r="J493" i="20"/>
  <c r="R493" i="20"/>
  <c r="D494" i="20"/>
  <c r="E494" i="20"/>
  <c r="F494" i="20"/>
  <c r="J494" i="20"/>
  <c r="R494" i="20"/>
  <c r="D495" i="20"/>
  <c r="E495" i="20"/>
  <c r="F495" i="20"/>
  <c r="J495" i="20"/>
  <c r="R495" i="20"/>
  <c r="D496" i="20"/>
  <c r="E496" i="20"/>
  <c r="F496" i="20"/>
  <c r="J496" i="20"/>
  <c r="R496" i="20"/>
  <c r="D497" i="20"/>
  <c r="E497" i="20"/>
  <c r="F497" i="20"/>
  <c r="J497" i="20"/>
  <c r="R497" i="20"/>
  <c r="D498" i="20"/>
  <c r="E498" i="20"/>
  <c r="F498" i="20"/>
  <c r="J498" i="20"/>
  <c r="R498" i="20"/>
  <c r="D499" i="20"/>
  <c r="E499" i="20"/>
  <c r="F499" i="20"/>
  <c r="J499" i="20"/>
  <c r="R499" i="20"/>
  <c r="D500" i="20"/>
  <c r="E500" i="20"/>
  <c r="F500" i="20"/>
  <c r="J500" i="20"/>
  <c r="R500" i="20"/>
  <c r="D501" i="20"/>
  <c r="E501" i="20"/>
  <c r="F501" i="20"/>
  <c r="J501" i="20"/>
  <c r="R501" i="20"/>
  <c r="D502" i="20"/>
  <c r="E502" i="20"/>
  <c r="F502" i="20"/>
  <c r="J502" i="20"/>
  <c r="R502" i="20"/>
  <c r="D503" i="20"/>
  <c r="E503" i="20"/>
  <c r="F503" i="20"/>
  <c r="J503" i="20"/>
  <c r="R503" i="20"/>
  <c r="D504" i="20"/>
  <c r="E504" i="20"/>
  <c r="F504" i="20"/>
  <c r="J504" i="20"/>
  <c r="R504" i="20"/>
  <c r="D505" i="20"/>
  <c r="E505" i="20"/>
  <c r="F505" i="20"/>
  <c r="J505" i="20"/>
  <c r="R505" i="20"/>
  <c r="D506" i="20"/>
  <c r="E506" i="20"/>
  <c r="F506" i="20"/>
  <c r="J506" i="20"/>
  <c r="R506" i="20"/>
  <c r="D507" i="20"/>
  <c r="E507" i="20"/>
  <c r="F507" i="20"/>
  <c r="J507" i="20"/>
  <c r="R507" i="20"/>
  <c r="D508" i="20"/>
  <c r="E508" i="20"/>
  <c r="F508" i="20"/>
  <c r="J508" i="20"/>
  <c r="R508" i="20"/>
  <c r="D509" i="20"/>
  <c r="E509" i="20"/>
  <c r="F509" i="20"/>
  <c r="J509" i="20"/>
  <c r="R509" i="20"/>
  <c r="D510" i="20"/>
  <c r="E510" i="20"/>
  <c r="F510" i="20"/>
  <c r="J510" i="20"/>
  <c r="R510" i="20"/>
  <c r="D511" i="20"/>
  <c r="E511" i="20"/>
  <c r="F511" i="20"/>
  <c r="J511" i="20"/>
  <c r="R511" i="20"/>
  <c r="D512" i="20"/>
  <c r="E512" i="20"/>
  <c r="F512" i="20"/>
  <c r="J512" i="20"/>
  <c r="R512" i="20"/>
  <c r="D513" i="20"/>
  <c r="E513" i="20"/>
  <c r="F513" i="20"/>
  <c r="J513" i="20"/>
  <c r="R513" i="20"/>
  <c r="D514" i="20"/>
  <c r="E514" i="20"/>
  <c r="F514" i="20"/>
  <c r="J514" i="20"/>
  <c r="R514" i="20"/>
  <c r="D515" i="20"/>
  <c r="E515" i="20"/>
  <c r="F515" i="20"/>
  <c r="J515" i="20"/>
  <c r="R515" i="20"/>
  <c r="D516" i="20"/>
  <c r="E516" i="20"/>
  <c r="F516" i="20"/>
  <c r="J516" i="20"/>
  <c r="R516" i="20"/>
  <c r="D517" i="20"/>
  <c r="E517" i="20"/>
  <c r="F517" i="20"/>
  <c r="J517" i="20"/>
  <c r="R517" i="20"/>
  <c r="D518" i="20"/>
  <c r="E518" i="20"/>
  <c r="F518" i="20"/>
  <c r="J518" i="20"/>
  <c r="R518" i="20"/>
  <c r="D519" i="20"/>
  <c r="E519" i="20"/>
  <c r="F519" i="20"/>
  <c r="J519" i="20"/>
  <c r="R519" i="20"/>
  <c r="D520" i="20"/>
  <c r="E520" i="20"/>
  <c r="F520" i="20"/>
  <c r="J520" i="20"/>
  <c r="R520" i="20"/>
  <c r="D521" i="20"/>
  <c r="E521" i="20"/>
  <c r="F521" i="20"/>
  <c r="J521" i="20"/>
  <c r="R521" i="20"/>
  <c r="D522" i="20"/>
  <c r="E522" i="20"/>
  <c r="F522" i="20"/>
  <c r="J522" i="20"/>
  <c r="R522" i="20"/>
  <c r="D523" i="20"/>
  <c r="E523" i="20"/>
  <c r="F523" i="20"/>
  <c r="J523" i="20"/>
  <c r="R523" i="20"/>
  <c r="D524" i="20"/>
  <c r="E524" i="20"/>
  <c r="F524" i="20"/>
  <c r="J524" i="20"/>
  <c r="R524" i="20"/>
  <c r="D525" i="20"/>
  <c r="E525" i="20"/>
  <c r="F525" i="20"/>
  <c r="J525" i="20"/>
  <c r="R525" i="20"/>
  <c r="D526" i="20"/>
  <c r="E526" i="20"/>
  <c r="F526" i="20"/>
  <c r="J526" i="20"/>
  <c r="R526" i="20"/>
  <c r="D527" i="20"/>
  <c r="E527" i="20"/>
  <c r="F527" i="20"/>
  <c r="J527" i="20"/>
  <c r="R527" i="20"/>
  <c r="D528" i="20"/>
  <c r="E528" i="20"/>
  <c r="F528" i="20"/>
  <c r="J528" i="20"/>
  <c r="R528" i="20"/>
  <c r="D529" i="20"/>
  <c r="E529" i="20"/>
  <c r="F529" i="20"/>
  <c r="J529" i="20"/>
  <c r="R529" i="20"/>
  <c r="D530" i="20"/>
  <c r="E530" i="20"/>
  <c r="F530" i="20"/>
  <c r="J530" i="20"/>
  <c r="R530" i="20"/>
  <c r="D531" i="20"/>
  <c r="E531" i="20"/>
  <c r="F531" i="20"/>
  <c r="J531" i="20"/>
  <c r="R531" i="20"/>
  <c r="D532" i="20"/>
  <c r="E532" i="20"/>
  <c r="F532" i="20"/>
  <c r="J532" i="20"/>
  <c r="R532" i="20"/>
  <c r="D533" i="20"/>
  <c r="E533" i="20"/>
  <c r="F533" i="20"/>
  <c r="J533" i="20"/>
  <c r="R533" i="20"/>
  <c r="D534" i="20"/>
  <c r="E534" i="20"/>
  <c r="F534" i="20"/>
  <c r="J534" i="20"/>
  <c r="R534" i="20"/>
  <c r="D535" i="20"/>
  <c r="E535" i="20"/>
  <c r="F535" i="20"/>
  <c r="J535" i="20"/>
  <c r="R535" i="20"/>
  <c r="D536" i="20"/>
  <c r="E536" i="20"/>
  <c r="F536" i="20"/>
  <c r="J536" i="20"/>
  <c r="R536" i="20"/>
  <c r="D537" i="20"/>
  <c r="E537" i="20"/>
  <c r="F537" i="20"/>
  <c r="J537" i="20"/>
  <c r="R537" i="20"/>
  <c r="D538" i="20"/>
  <c r="E538" i="20"/>
  <c r="F538" i="20"/>
  <c r="J538" i="20"/>
  <c r="R538" i="20"/>
  <c r="D539" i="20"/>
  <c r="E539" i="20"/>
  <c r="F539" i="20"/>
  <c r="J539" i="20"/>
  <c r="R539" i="20"/>
  <c r="D540" i="20"/>
  <c r="E540" i="20"/>
  <c r="F540" i="20"/>
  <c r="J540" i="20"/>
  <c r="R540" i="20"/>
  <c r="D541" i="20"/>
  <c r="E541" i="20"/>
  <c r="F541" i="20"/>
  <c r="J541" i="20"/>
  <c r="R541" i="20"/>
  <c r="D542" i="20"/>
  <c r="E542" i="20"/>
  <c r="F542" i="20"/>
  <c r="J542" i="20"/>
  <c r="R542" i="20"/>
  <c r="D543" i="20"/>
  <c r="E543" i="20"/>
  <c r="F543" i="20"/>
  <c r="J543" i="20"/>
  <c r="R543" i="20"/>
  <c r="D544" i="20"/>
  <c r="E544" i="20"/>
  <c r="F544" i="20"/>
  <c r="J544" i="20"/>
  <c r="R544" i="20"/>
  <c r="D545" i="20"/>
  <c r="E545" i="20"/>
  <c r="F545" i="20"/>
  <c r="J545" i="20"/>
  <c r="R545" i="20"/>
  <c r="D546" i="20"/>
  <c r="E546" i="20"/>
  <c r="F546" i="20"/>
  <c r="J546" i="20"/>
  <c r="R546" i="20"/>
  <c r="D547" i="20"/>
  <c r="E547" i="20"/>
  <c r="F547" i="20"/>
  <c r="J547" i="20"/>
  <c r="R547" i="20"/>
  <c r="D548" i="20"/>
  <c r="E548" i="20"/>
  <c r="F548" i="20"/>
  <c r="J548" i="20"/>
  <c r="R548" i="20"/>
  <c r="D549" i="20"/>
  <c r="E549" i="20"/>
  <c r="F549" i="20"/>
  <c r="J549" i="20"/>
  <c r="R549" i="20"/>
  <c r="D550" i="20"/>
  <c r="E550" i="20"/>
  <c r="F550" i="20"/>
  <c r="J550" i="20"/>
  <c r="R550" i="20"/>
  <c r="D551" i="20"/>
  <c r="E551" i="20"/>
  <c r="F551" i="20"/>
  <c r="J551" i="20"/>
  <c r="R551" i="20"/>
  <c r="D552" i="20"/>
  <c r="E552" i="20"/>
  <c r="F552" i="20"/>
  <c r="J552" i="20"/>
  <c r="R552" i="20"/>
  <c r="D553" i="20"/>
  <c r="E553" i="20"/>
  <c r="F553" i="20"/>
  <c r="J553" i="20"/>
  <c r="R553" i="20"/>
  <c r="D554" i="20"/>
  <c r="E554" i="20"/>
  <c r="F554" i="20"/>
  <c r="J554" i="20"/>
  <c r="R554" i="20"/>
  <c r="D555" i="20"/>
  <c r="E555" i="20"/>
  <c r="F555" i="20"/>
  <c r="J555" i="20"/>
  <c r="R555" i="20"/>
  <c r="D556" i="20"/>
  <c r="E556" i="20"/>
  <c r="F556" i="20"/>
  <c r="J556" i="20"/>
  <c r="R556" i="20"/>
  <c r="D557" i="20"/>
  <c r="E557" i="20"/>
  <c r="F557" i="20"/>
  <c r="J557" i="20"/>
  <c r="R557" i="20"/>
  <c r="D558" i="20"/>
  <c r="E558" i="20"/>
  <c r="F558" i="20"/>
  <c r="J558" i="20"/>
  <c r="R558" i="20"/>
  <c r="D559" i="20"/>
  <c r="E559" i="20"/>
  <c r="F559" i="20"/>
  <c r="J559" i="20"/>
  <c r="R559" i="20"/>
  <c r="D560" i="20"/>
  <c r="E560" i="20"/>
  <c r="F560" i="20"/>
  <c r="J560" i="20"/>
  <c r="R560" i="20"/>
  <c r="D561" i="20"/>
  <c r="E561" i="20"/>
  <c r="F561" i="20"/>
  <c r="J561" i="20"/>
  <c r="R561" i="20"/>
  <c r="D562" i="20"/>
  <c r="E562" i="20"/>
  <c r="F562" i="20"/>
  <c r="J562" i="20"/>
  <c r="R562" i="20"/>
  <c r="D563" i="20"/>
  <c r="E563" i="20"/>
  <c r="F563" i="20"/>
  <c r="J563" i="20"/>
  <c r="R563" i="20"/>
  <c r="D564" i="20"/>
  <c r="E564" i="20"/>
  <c r="F564" i="20"/>
  <c r="J564" i="20"/>
  <c r="R564" i="20"/>
  <c r="D565" i="20"/>
  <c r="E565" i="20"/>
  <c r="F565" i="20"/>
  <c r="J565" i="20"/>
  <c r="R565" i="20"/>
  <c r="D566" i="20"/>
  <c r="E566" i="20"/>
  <c r="F566" i="20"/>
  <c r="J566" i="20"/>
  <c r="R566" i="20"/>
  <c r="D567" i="20"/>
  <c r="E567" i="20"/>
  <c r="F567" i="20"/>
  <c r="J567" i="20"/>
  <c r="R567" i="20"/>
  <c r="D568" i="20"/>
  <c r="E568" i="20"/>
  <c r="F568" i="20"/>
  <c r="J568" i="20"/>
  <c r="R568" i="20"/>
  <c r="D569" i="20"/>
  <c r="E569" i="20"/>
  <c r="F569" i="20"/>
  <c r="J569" i="20"/>
  <c r="R569" i="20"/>
  <c r="D570" i="20"/>
  <c r="E570" i="20"/>
  <c r="F570" i="20"/>
  <c r="J570" i="20"/>
  <c r="R570" i="20"/>
  <c r="D571" i="20"/>
  <c r="E571" i="20"/>
  <c r="F571" i="20"/>
  <c r="J571" i="20"/>
  <c r="R571" i="20"/>
  <c r="D572" i="20"/>
  <c r="E572" i="20"/>
  <c r="F572" i="20"/>
  <c r="J572" i="20"/>
  <c r="R572" i="20"/>
  <c r="D573" i="20"/>
  <c r="E573" i="20"/>
  <c r="F573" i="20"/>
  <c r="J573" i="20"/>
  <c r="R573" i="20"/>
  <c r="D574" i="20"/>
  <c r="E574" i="20"/>
  <c r="F574" i="20"/>
  <c r="J574" i="20"/>
  <c r="R574" i="20"/>
  <c r="D575" i="20"/>
  <c r="E575" i="20"/>
  <c r="F575" i="20"/>
  <c r="J575" i="20"/>
  <c r="R575" i="20"/>
  <c r="D576" i="20"/>
  <c r="E576" i="20"/>
  <c r="F576" i="20"/>
  <c r="J576" i="20"/>
  <c r="R576" i="20"/>
  <c r="D577" i="20"/>
  <c r="E577" i="20"/>
  <c r="F577" i="20"/>
  <c r="J577" i="20"/>
  <c r="R577" i="20"/>
  <c r="D578" i="20"/>
  <c r="E578" i="20"/>
  <c r="F578" i="20"/>
  <c r="J578" i="20"/>
  <c r="R578" i="20"/>
  <c r="D579" i="20"/>
  <c r="E579" i="20"/>
  <c r="F579" i="20"/>
  <c r="J579" i="20"/>
  <c r="R579" i="20"/>
  <c r="D580" i="20"/>
  <c r="E580" i="20"/>
  <c r="F580" i="20"/>
  <c r="J580" i="20"/>
  <c r="R580" i="20"/>
  <c r="D581" i="20"/>
  <c r="E581" i="20"/>
  <c r="F581" i="20"/>
  <c r="J581" i="20"/>
  <c r="R581" i="20"/>
  <c r="D582" i="20"/>
  <c r="E582" i="20"/>
  <c r="F582" i="20"/>
  <c r="J582" i="20"/>
  <c r="R582" i="20"/>
  <c r="D583" i="20"/>
  <c r="E583" i="20"/>
  <c r="F583" i="20"/>
  <c r="J583" i="20"/>
  <c r="R583" i="20"/>
  <c r="D584" i="20"/>
  <c r="E584" i="20"/>
  <c r="F584" i="20"/>
  <c r="J584" i="20"/>
  <c r="R584" i="20"/>
  <c r="D585" i="20"/>
  <c r="E585" i="20"/>
  <c r="F585" i="20"/>
  <c r="J585" i="20"/>
  <c r="R585" i="20"/>
  <c r="D586" i="20"/>
  <c r="E586" i="20"/>
  <c r="F586" i="20"/>
  <c r="J586" i="20"/>
  <c r="R586" i="20"/>
  <c r="D587" i="20"/>
  <c r="E587" i="20"/>
  <c r="F587" i="20"/>
  <c r="J587" i="20"/>
  <c r="R587" i="20"/>
  <c r="D588" i="20"/>
  <c r="E588" i="20"/>
  <c r="F588" i="20"/>
  <c r="J588" i="20"/>
  <c r="R588" i="20"/>
  <c r="D589" i="20"/>
  <c r="E589" i="20"/>
  <c r="F589" i="20"/>
  <c r="J589" i="20"/>
  <c r="R589" i="20"/>
  <c r="D590" i="20"/>
  <c r="E590" i="20"/>
  <c r="F590" i="20"/>
  <c r="J590" i="20"/>
  <c r="R590" i="20"/>
  <c r="D591" i="20"/>
  <c r="E591" i="20"/>
  <c r="F591" i="20"/>
  <c r="J591" i="20"/>
  <c r="R591" i="20"/>
  <c r="D592" i="20"/>
  <c r="E592" i="20"/>
  <c r="F592" i="20"/>
  <c r="J592" i="20"/>
  <c r="R592" i="20"/>
  <c r="D593" i="20"/>
  <c r="E593" i="20"/>
  <c r="F593" i="20"/>
  <c r="J593" i="20"/>
  <c r="R593" i="20"/>
  <c r="D594" i="20"/>
  <c r="E594" i="20"/>
  <c r="F594" i="20"/>
  <c r="J594" i="20"/>
  <c r="R594" i="20"/>
  <c r="D595" i="20"/>
  <c r="E595" i="20"/>
  <c r="F595" i="20"/>
  <c r="J595" i="20"/>
  <c r="R595" i="20"/>
  <c r="D596" i="20"/>
  <c r="E596" i="20"/>
  <c r="F596" i="20"/>
  <c r="J596" i="20"/>
  <c r="R596" i="20"/>
  <c r="D597" i="20"/>
  <c r="E597" i="20"/>
  <c r="F597" i="20"/>
  <c r="J597" i="20"/>
  <c r="R597" i="20"/>
  <c r="D598" i="20"/>
  <c r="E598" i="20"/>
  <c r="F598" i="20"/>
  <c r="J598" i="20"/>
  <c r="R598" i="20"/>
  <c r="D599" i="20"/>
  <c r="E599" i="20"/>
  <c r="F599" i="20"/>
  <c r="J599" i="20"/>
  <c r="R599" i="20"/>
  <c r="D600" i="20"/>
  <c r="E600" i="20"/>
  <c r="F600" i="20"/>
  <c r="J600" i="20"/>
  <c r="R600" i="20"/>
  <c r="D601" i="20"/>
  <c r="E601" i="20"/>
  <c r="F601" i="20"/>
  <c r="J601" i="20"/>
  <c r="R601" i="20"/>
  <c r="D602" i="20"/>
  <c r="E602" i="20"/>
  <c r="F602" i="20"/>
  <c r="J602" i="20"/>
  <c r="R602" i="20"/>
  <c r="D603" i="20"/>
  <c r="E603" i="20"/>
  <c r="F603" i="20"/>
  <c r="J603" i="20"/>
  <c r="R603" i="20"/>
  <c r="D604" i="20"/>
  <c r="E604" i="20"/>
  <c r="F604" i="20"/>
  <c r="J604" i="20"/>
  <c r="R604" i="20"/>
  <c r="D605" i="20"/>
  <c r="E605" i="20"/>
  <c r="F605" i="20"/>
  <c r="J605" i="20"/>
  <c r="R605" i="20"/>
  <c r="D606" i="20"/>
  <c r="E606" i="20"/>
  <c r="F606" i="20"/>
  <c r="J606" i="20"/>
  <c r="R606" i="20"/>
  <c r="D607" i="20"/>
  <c r="E607" i="20"/>
  <c r="F607" i="20"/>
  <c r="J607" i="20"/>
  <c r="R607" i="20"/>
  <c r="D608" i="20"/>
  <c r="E608" i="20"/>
  <c r="F608" i="20"/>
  <c r="J608" i="20"/>
  <c r="R608" i="20"/>
  <c r="D609" i="20"/>
  <c r="E609" i="20"/>
  <c r="F609" i="20"/>
  <c r="J609" i="20"/>
  <c r="R609" i="20"/>
  <c r="D610" i="20"/>
  <c r="E610" i="20"/>
  <c r="F610" i="20"/>
  <c r="J610" i="20"/>
  <c r="R610" i="20"/>
  <c r="D611" i="20"/>
  <c r="E611" i="20"/>
  <c r="F611" i="20"/>
  <c r="J611" i="20"/>
  <c r="R611" i="20"/>
  <c r="D612" i="20"/>
  <c r="E612" i="20"/>
  <c r="F612" i="20"/>
  <c r="J612" i="20"/>
  <c r="R612" i="20"/>
  <c r="D613" i="20"/>
  <c r="E613" i="20"/>
  <c r="F613" i="20"/>
  <c r="J613" i="20"/>
  <c r="R613" i="20"/>
  <c r="D614" i="20"/>
  <c r="E614" i="20"/>
  <c r="F614" i="20"/>
  <c r="J614" i="20"/>
  <c r="R614" i="20"/>
  <c r="D615" i="20"/>
  <c r="E615" i="20"/>
  <c r="F615" i="20"/>
  <c r="J615" i="20"/>
  <c r="R615" i="20"/>
  <c r="D616" i="20"/>
  <c r="E616" i="20"/>
  <c r="F616" i="20"/>
  <c r="J616" i="20"/>
  <c r="R616" i="20"/>
  <c r="D617" i="20"/>
  <c r="E617" i="20"/>
  <c r="F617" i="20"/>
  <c r="J617" i="20"/>
  <c r="R617" i="20"/>
  <c r="D618" i="20"/>
  <c r="E618" i="20"/>
  <c r="F618" i="20"/>
  <c r="J618" i="20"/>
  <c r="R618" i="20"/>
  <c r="D619" i="20"/>
  <c r="E619" i="20"/>
  <c r="F619" i="20"/>
  <c r="J619" i="20"/>
  <c r="R619" i="20"/>
  <c r="D620" i="20"/>
  <c r="E620" i="20"/>
  <c r="F620" i="20"/>
  <c r="J620" i="20"/>
  <c r="R620" i="20"/>
  <c r="D621" i="20"/>
  <c r="E621" i="20"/>
  <c r="F621" i="20"/>
  <c r="J621" i="20"/>
  <c r="R621" i="20"/>
  <c r="D622" i="20"/>
  <c r="E622" i="20"/>
  <c r="F622" i="20"/>
  <c r="J622" i="20"/>
  <c r="R622" i="20"/>
  <c r="D623" i="20"/>
  <c r="E623" i="20"/>
  <c r="F623" i="20"/>
  <c r="J623" i="20"/>
  <c r="R623" i="20"/>
  <c r="D624" i="20"/>
  <c r="E624" i="20"/>
  <c r="F624" i="20"/>
  <c r="J624" i="20"/>
  <c r="R624" i="20"/>
  <c r="D625" i="20"/>
  <c r="E625" i="20"/>
  <c r="F625" i="20"/>
  <c r="J625" i="20"/>
  <c r="R625" i="20"/>
  <c r="D626" i="20"/>
  <c r="E626" i="20"/>
  <c r="F626" i="20"/>
  <c r="J626" i="20"/>
  <c r="R626" i="20"/>
  <c r="D627" i="20"/>
  <c r="E627" i="20"/>
  <c r="F627" i="20"/>
  <c r="J627" i="20"/>
  <c r="R627" i="20"/>
  <c r="D628" i="20"/>
  <c r="E628" i="20"/>
  <c r="F628" i="20"/>
  <c r="J628" i="20"/>
  <c r="R628" i="20"/>
  <c r="D629" i="20"/>
  <c r="E629" i="20"/>
  <c r="F629" i="20"/>
  <c r="J629" i="20"/>
  <c r="R629" i="20"/>
  <c r="D630" i="20"/>
  <c r="E630" i="20"/>
  <c r="F630" i="20"/>
  <c r="J630" i="20"/>
  <c r="R630" i="20"/>
  <c r="D631" i="20"/>
  <c r="E631" i="20"/>
  <c r="F631" i="20"/>
  <c r="J631" i="20"/>
  <c r="R631" i="20"/>
  <c r="D632" i="20"/>
  <c r="E632" i="20"/>
  <c r="F632" i="20"/>
  <c r="J632" i="20"/>
  <c r="R632" i="20"/>
  <c r="D633" i="20"/>
  <c r="E633" i="20"/>
  <c r="F633" i="20"/>
  <c r="J633" i="20"/>
  <c r="R633" i="20"/>
  <c r="D634" i="20"/>
  <c r="E634" i="20"/>
  <c r="F634" i="20"/>
  <c r="J634" i="20"/>
  <c r="R634" i="20"/>
  <c r="D635" i="20"/>
  <c r="E635" i="20"/>
  <c r="F635" i="20"/>
  <c r="J635" i="20"/>
  <c r="R635" i="20"/>
  <c r="D636" i="20"/>
  <c r="E636" i="20"/>
  <c r="F636" i="20"/>
  <c r="J636" i="20"/>
  <c r="R636" i="20"/>
  <c r="D637" i="20"/>
  <c r="E637" i="20"/>
  <c r="F637" i="20"/>
  <c r="J637" i="20"/>
  <c r="R637" i="20"/>
  <c r="D638" i="20"/>
  <c r="E638" i="20"/>
  <c r="F638" i="20"/>
  <c r="J638" i="20"/>
  <c r="R638" i="20"/>
  <c r="D639" i="20"/>
  <c r="E639" i="20"/>
  <c r="F639" i="20"/>
  <c r="J639" i="20"/>
  <c r="R639" i="20"/>
  <c r="D640" i="20"/>
  <c r="E640" i="20"/>
  <c r="F640" i="20"/>
  <c r="J640" i="20"/>
  <c r="R640" i="20"/>
  <c r="D641" i="20"/>
  <c r="E641" i="20"/>
  <c r="F641" i="20"/>
  <c r="J641" i="20"/>
  <c r="R641" i="20"/>
  <c r="D642" i="20"/>
  <c r="E642" i="20"/>
  <c r="F642" i="20"/>
  <c r="J642" i="20"/>
  <c r="R642" i="20"/>
  <c r="D643" i="20"/>
  <c r="E643" i="20"/>
  <c r="F643" i="20"/>
  <c r="J643" i="20"/>
  <c r="R643" i="20"/>
  <c r="D644" i="20"/>
  <c r="E644" i="20"/>
  <c r="F644" i="20"/>
  <c r="J644" i="20"/>
  <c r="R644" i="20"/>
  <c r="D645" i="20"/>
  <c r="E645" i="20"/>
  <c r="F645" i="20"/>
  <c r="J645" i="20"/>
  <c r="R645" i="20"/>
  <c r="D646" i="20"/>
  <c r="E646" i="20"/>
  <c r="F646" i="20"/>
  <c r="J646" i="20"/>
  <c r="R646" i="20"/>
  <c r="D647" i="20"/>
  <c r="E647" i="20"/>
  <c r="F647" i="20"/>
  <c r="J647" i="20"/>
  <c r="R647" i="20"/>
  <c r="D648" i="20"/>
  <c r="E648" i="20"/>
  <c r="F648" i="20"/>
  <c r="J648" i="20"/>
  <c r="R648" i="20"/>
  <c r="D649" i="20"/>
  <c r="E649" i="20"/>
  <c r="F649" i="20"/>
  <c r="J649" i="20"/>
  <c r="R649" i="20"/>
  <c r="D650" i="20"/>
  <c r="E650" i="20"/>
  <c r="F650" i="20"/>
  <c r="J650" i="20"/>
  <c r="R650" i="20"/>
  <c r="D651" i="20"/>
  <c r="E651" i="20"/>
  <c r="F651" i="20"/>
  <c r="J651" i="20"/>
  <c r="R651" i="20"/>
  <c r="D652" i="20"/>
  <c r="E652" i="20"/>
  <c r="F652" i="20"/>
  <c r="J652" i="20"/>
  <c r="R652" i="20"/>
  <c r="D653" i="20"/>
  <c r="E653" i="20"/>
  <c r="F653" i="20"/>
  <c r="J653" i="20"/>
  <c r="R653" i="20"/>
  <c r="D654" i="20"/>
  <c r="E654" i="20"/>
  <c r="F654" i="20"/>
  <c r="J654" i="20"/>
  <c r="R654" i="20"/>
  <c r="D655" i="20"/>
  <c r="E655" i="20"/>
  <c r="F655" i="20"/>
  <c r="J655" i="20"/>
  <c r="R655" i="20"/>
  <c r="D656" i="20"/>
  <c r="E656" i="20"/>
  <c r="F656" i="20"/>
  <c r="J656" i="20"/>
  <c r="R656" i="20"/>
  <c r="D657" i="20"/>
  <c r="E657" i="20"/>
  <c r="F657" i="20"/>
  <c r="J657" i="20"/>
  <c r="R657" i="20"/>
  <c r="D658" i="20"/>
  <c r="E658" i="20"/>
  <c r="F658" i="20"/>
  <c r="J658" i="20"/>
  <c r="R658" i="20"/>
  <c r="D659" i="20"/>
  <c r="E659" i="20"/>
  <c r="F659" i="20"/>
  <c r="J659" i="20"/>
  <c r="R659" i="20"/>
  <c r="D660" i="20"/>
  <c r="E660" i="20"/>
  <c r="F660" i="20"/>
  <c r="J660" i="20"/>
  <c r="R660" i="20"/>
  <c r="D661" i="20"/>
  <c r="E661" i="20"/>
  <c r="F661" i="20"/>
  <c r="J661" i="20"/>
  <c r="R661" i="20"/>
  <c r="D662" i="20"/>
  <c r="E662" i="20"/>
  <c r="F662" i="20"/>
  <c r="J662" i="20"/>
  <c r="R662" i="20"/>
  <c r="D663" i="20"/>
  <c r="E663" i="20"/>
  <c r="F663" i="20"/>
  <c r="J663" i="20"/>
  <c r="R663" i="20"/>
  <c r="D664" i="20"/>
  <c r="E664" i="20"/>
  <c r="F664" i="20"/>
  <c r="J664" i="20"/>
  <c r="R664" i="20"/>
  <c r="D665" i="20"/>
  <c r="E665" i="20"/>
  <c r="F665" i="20"/>
  <c r="J665" i="20"/>
  <c r="R665" i="20"/>
  <c r="D666" i="20"/>
  <c r="E666" i="20"/>
  <c r="F666" i="20"/>
  <c r="J666" i="20"/>
  <c r="R666" i="20"/>
  <c r="D667" i="20"/>
  <c r="E667" i="20"/>
  <c r="F667" i="20"/>
  <c r="J667" i="20"/>
  <c r="R667" i="20"/>
  <c r="D668" i="20"/>
  <c r="E668" i="20"/>
  <c r="F668" i="20"/>
  <c r="J668" i="20"/>
  <c r="R668" i="20"/>
  <c r="D669" i="20"/>
  <c r="E669" i="20"/>
  <c r="F669" i="20"/>
  <c r="J669" i="20"/>
  <c r="R669" i="20"/>
  <c r="D670" i="20"/>
  <c r="E670" i="20"/>
  <c r="F670" i="20"/>
  <c r="J670" i="20"/>
  <c r="R670" i="20"/>
  <c r="D671" i="20"/>
  <c r="E671" i="20"/>
  <c r="F671" i="20"/>
  <c r="J671" i="20"/>
  <c r="R671" i="20"/>
  <c r="D672" i="20"/>
  <c r="E672" i="20"/>
  <c r="F672" i="20"/>
  <c r="J672" i="20"/>
  <c r="R672" i="20"/>
  <c r="D673" i="20"/>
  <c r="E673" i="20"/>
  <c r="F673" i="20"/>
  <c r="J673" i="20"/>
  <c r="R673" i="20"/>
  <c r="D674" i="20"/>
  <c r="E674" i="20"/>
  <c r="F674" i="20"/>
  <c r="J674" i="20"/>
  <c r="R674" i="20"/>
  <c r="D675" i="20"/>
  <c r="E675" i="20"/>
  <c r="F675" i="20"/>
  <c r="J675" i="20"/>
  <c r="R675" i="20"/>
  <c r="D676" i="20"/>
  <c r="E676" i="20"/>
  <c r="F676" i="20"/>
  <c r="J676" i="20"/>
  <c r="R676" i="20"/>
  <c r="D677" i="20"/>
  <c r="E677" i="20"/>
  <c r="F677" i="20"/>
  <c r="J677" i="20"/>
  <c r="R677" i="20"/>
  <c r="D678" i="20"/>
  <c r="E678" i="20"/>
  <c r="F678" i="20"/>
  <c r="J678" i="20"/>
  <c r="R678" i="20"/>
  <c r="D679" i="20"/>
  <c r="E679" i="20"/>
  <c r="F679" i="20"/>
  <c r="J679" i="20"/>
  <c r="R679" i="20"/>
  <c r="D680" i="20"/>
  <c r="E680" i="20"/>
  <c r="F680" i="20"/>
  <c r="J680" i="20"/>
  <c r="R680" i="20"/>
  <c r="D681" i="20"/>
  <c r="E681" i="20"/>
  <c r="F681" i="20"/>
  <c r="J681" i="20"/>
  <c r="R681" i="20"/>
  <c r="D682" i="20"/>
  <c r="E682" i="20"/>
  <c r="F682" i="20"/>
  <c r="J682" i="20"/>
  <c r="R682" i="20"/>
  <c r="D683" i="20"/>
  <c r="E683" i="20"/>
  <c r="F683" i="20"/>
  <c r="J683" i="20"/>
  <c r="R683" i="20"/>
  <c r="D684" i="20"/>
  <c r="E684" i="20"/>
  <c r="F684" i="20"/>
  <c r="J684" i="20"/>
  <c r="R684" i="20"/>
  <c r="D685" i="20"/>
  <c r="E685" i="20"/>
  <c r="F685" i="20"/>
  <c r="J685" i="20"/>
  <c r="R685" i="20"/>
  <c r="D686" i="20"/>
  <c r="E686" i="20"/>
  <c r="F686" i="20"/>
  <c r="J686" i="20"/>
  <c r="R686" i="20"/>
  <c r="D687" i="20"/>
  <c r="E687" i="20"/>
  <c r="F687" i="20"/>
  <c r="J687" i="20"/>
  <c r="R687" i="20"/>
  <c r="D688" i="20"/>
  <c r="E688" i="20"/>
  <c r="F688" i="20"/>
  <c r="J688" i="20"/>
  <c r="R688" i="20"/>
  <c r="D689" i="20"/>
  <c r="E689" i="20"/>
  <c r="F689" i="20"/>
  <c r="J689" i="20"/>
  <c r="R689" i="20"/>
  <c r="D690" i="20"/>
  <c r="E690" i="20"/>
  <c r="F690" i="20"/>
  <c r="J690" i="20"/>
  <c r="R690" i="20"/>
  <c r="D691" i="20"/>
  <c r="E691" i="20"/>
  <c r="F691" i="20"/>
  <c r="J691" i="20"/>
  <c r="R691" i="20"/>
  <c r="D692" i="20"/>
  <c r="E692" i="20"/>
  <c r="F692" i="20"/>
  <c r="J692" i="20"/>
  <c r="R692" i="20"/>
  <c r="D693" i="20"/>
  <c r="E693" i="20"/>
  <c r="F693" i="20"/>
  <c r="J693" i="20"/>
  <c r="R693" i="20"/>
  <c r="D694" i="20"/>
  <c r="E694" i="20"/>
  <c r="F694" i="20"/>
  <c r="J694" i="20"/>
  <c r="R694" i="20"/>
  <c r="D695" i="20"/>
  <c r="E695" i="20"/>
  <c r="F695" i="20"/>
  <c r="J695" i="20"/>
  <c r="R695" i="20"/>
  <c r="D696" i="20"/>
  <c r="E696" i="20"/>
  <c r="F696" i="20"/>
  <c r="J696" i="20"/>
  <c r="R696" i="20"/>
  <c r="D697" i="20"/>
  <c r="E697" i="20"/>
  <c r="F697" i="20"/>
  <c r="J697" i="20"/>
  <c r="R697" i="20"/>
  <c r="D698" i="20"/>
  <c r="E698" i="20"/>
  <c r="F698" i="20"/>
  <c r="J698" i="20"/>
  <c r="R698" i="20"/>
  <c r="D699" i="20"/>
  <c r="E699" i="20"/>
  <c r="F699" i="20"/>
  <c r="J699" i="20"/>
  <c r="R699" i="20"/>
  <c r="D700" i="20"/>
  <c r="E700" i="20"/>
  <c r="F700" i="20"/>
  <c r="J700" i="20"/>
  <c r="R700" i="20"/>
  <c r="D701" i="20"/>
  <c r="E701" i="20"/>
  <c r="F701" i="20"/>
  <c r="J701" i="20"/>
  <c r="R701" i="20"/>
  <c r="D702" i="20"/>
  <c r="E702" i="20"/>
  <c r="F702" i="20"/>
  <c r="J702" i="20"/>
  <c r="R702" i="20"/>
  <c r="D703" i="20"/>
  <c r="E703" i="20"/>
  <c r="F703" i="20"/>
  <c r="J703" i="20"/>
  <c r="R703" i="20"/>
  <c r="D704" i="20"/>
  <c r="E704" i="20"/>
  <c r="F704" i="20"/>
  <c r="J704" i="20"/>
  <c r="R704" i="20"/>
  <c r="D705" i="20"/>
  <c r="E705" i="20"/>
  <c r="F705" i="20"/>
  <c r="J705" i="20"/>
  <c r="R705" i="20"/>
  <c r="D706" i="20"/>
  <c r="E706" i="20"/>
  <c r="F706" i="20"/>
  <c r="J706" i="20"/>
  <c r="R706" i="20"/>
  <c r="D707" i="20"/>
  <c r="E707" i="20"/>
  <c r="F707" i="20"/>
  <c r="J707" i="20"/>
  <c r="R707" i="20"/>
  <c r="D708" i="20"/>
  <c r="E708" i="20"/>
  <c r="F708" i="20"/>
  <c r="J708" i="20"/>
  <c r="R708" i="20"/>
  <c r="D709" i="20"/>
  <c r="E709" i="20"/>
  <c r="F709" i="20"/>
  <c r="J709" i="20"/>
  <c r="R709" i="20"/>
  <c r="D710" i="20"/>
  <c r="E710" i="20"/>
  <c r="F710" i="20"/>
  <c r="J710" i="20"/>
  <c r="R710" i="20"/>
  <c r="D711" i="20"/>
  <c r="E711" i="20"/>
  <c r="F711" i="20"/>
  <c r="J711" i="20"/>
  <c r="R711" i="20"/>
  <c r="D712" i="20"/>
  <c r="E712" i="20"/>
  <c r="F712" i="20"/>
  <c r="J712" i="20"/>
  <c r="R712" i="20"/>
  <c r="D713" i="20"/>
  <c r="E713" i="20"/>
  <c r="F713" i="20"/>
  <c r="J713" i="20"/>
  <c r="R713" i="20"/>
  <c r="D714" i="20"/>
  <c r="E714" i="20"/>
  <c r="F714" i="20"/>
  <c r="J714" i="20"/>
  <c r="R714" i="20"/>
  <c r="D715" i="20"/>
  <c r="E715" i="20"/>
  <c r="F715" i="20"/>
  <c r="J715" i="20"/>
  <c r="R715" i="20"/>
  <c r="D716" i="20"/>
  <c r="E716" i="20"/>
  <c r="F716" i="20"/>
  <c r="J716" i="20"/>
  <c r="R716" i="20"/>
  <c r="D717" i="20"/>
  <c r="E717" i="20"/>
  <c r="F717" i="20"/>
  <c r="J717" i="20"/>
  <c r="R717" i="20"/>
  <c r="D718" i="20"/>
  <c r="E718" i="20"/>
  <c r="F718" i="20"/>
  <c r="J718" i="20"/>
  <c r="R718" i="20"/>
  <c r="D719" i="20"/>
  <c r="E719" i="20"/>
  <c r="F719" i="20"/>
  <c r="J719" i="20"/>
  <c r="R719" i="20"/>
  <c r="D720" i="20"/>
  <c r="E720" i="20"/>
  <c r="F720" i="20"/>
  <c r="J720" i="20"/>
  <c r="R720" i="20"/>
  <c r="D721" i="20"/>
  <c r="E721" i="20"/>
  <c r="F721" i="20"/>
  <c r="J721" i="20"/>
  <c r="R721" i="20"/>
  <c r="D722" i="20"/>
  <c r="E722" i="20"/>
  <c r="F722" i="20"/>
  <c r="J722" i="20"/>
  <c r="R722" i="20"/>
  <c r="D723" i="20"/>
  <c r="E723" i="20"/>
  <c r="F723" i="20"/>
  <c r="J723" i="20"/>
  <c r="R723" i="20"/>
  <c r="D724" i="20"/>
  <c r="E724" i="20"/>
  <c r="F724" i="20"/>
  <c r="J724" i="20"/>
  <c r="R724" i="20"/>
  <c r="D725" i="20"/>
  <c r="E725" i="20"/>
  <c r="F725" i="20"/>
  <c r="J725" i="20"/>
  <c r="R725" i="20"/>
  <c r="D726" i="20"/>
  <c r="E726" i="20"/>
  <c r="F726" i="20"/>
  <c r="J726" i="20"/>
  <c r="R726" i="20"/>
  <c r="D727" i="20"/>
  <c r="E727" i="20"/>
  <c r="F727" i="20"/>
  <c r="J727" i="20"/>
  <c r="R727" i="20"/>
  <c r="D728" i="20"/>
  <c r="E728" i="20"/>
  <c r="F728" i="20"/>
  <c r="J728" i="20"/>
  <c r="R728" i="20"/>
  <c r="D729" i="20"/>
  <c r="E729" i="20"/>
  <c r="F729" i="20"/>
  <c r="J729" i="20"/>
  <c r="R729" i="20"/>
  <c r="D730" i="20"/>
  <c r="E730" i="20"/>
  <c r="F730" i="20"/>
  <c r="J730" i="20"/>
  <c r="R730" i="20"/>
  <c r="D731" i="20"/>
  <c r="E731" i="20"/>
  <c r="F731" i="20"/>
  <c r="J731" i="20"/>
  <c r="R731" i="20"/>
  <c r="D732" i="20"/>
  <c r="E732" i="20"/>
  <c r="F732" i="20"/>
  <c r="J732" i="20"/>
  <c r="R732" i="20"/>
  <c r="D733" i="20"/>
  <c r="E733" i="20"/>
  <c r="F733" i="20"/>
  <c r="J733" i="20"/>
  <c r="R733" i="20"/>
  <c r="D734" i="20"/>
  <c r="E734" i="20"/>
  <c r="F734" i="20"/>
  <c r="J734" i="20"/>
  <c r="R734" i="20"/>
  <c r="D735" i="20"/>
  <c r="E735" i="20"/>
  <c r="F735" i="20"/>
  <c r="J735" i="20"/>
  <c r="R735" i="20"/>
  <c r="D736" i="20"/>
  <c r="E736" i="20"/>
  <c r="F736" i="20"/>
  <c r="J736" i="20"/>
  <c r="R736" i="20"/>
  <c r="D737" i="20"/>
  <c r="E737" i="20"/>
  <c r="F737" i="20"/>
  <c r="J737" i="20"/>
  <c r="R737" i="20"/>
  <c r="D738" i="20"/>
  <c r="E738" i="20"/>
  <c r="F738" i="20"/>
  <c r="J738" i="20"/>
  <c r="R738" i="20"/>
  <c r="D739" i="20"/>
  <c r="E739" i="20"/>
  <c r="F739" i="20"/>
  <c r="J739" i="20"/>
  <c r="R739" i="20"/>
  <c r="D740" i="20"/>
  <c r="E740" i="20"/>
  <c r="F740" i="20"/>
  <c r="J740" i="20"/>
  <c r="R740" i="20"/>
  <c r="D741" i="20"/>
  <c r="E741" i="20"/>
  <c r="F741" i="20"/>
  <c r="J741" i="20"/>
  <c r="R741" i="20"/>
  <c r="D742" i="20"/>
  <c r="E742" i="20"/>
  <c r="F742" i="20"/>
  <c r="J742" i="20"/>
  <c r="R742" i="20"/>
  <c r="D743" i="20"/>
  <c r="E743" i="20"/>
  <c r="F743" i="20"/>
  <c r="J743" i="20"/>
  <c r="R743" i="20"/>
  <c r="D744" i="20"/>
  <c r="E744" i="20"/>
  <c r="F744" i="20"/>
  <c r="J744" i="20"/>
  <c r="R744" i="20"/>
  <c r="D745" i="20"/>
  <c r="E745" i="20"/>
  <c r="F745" i="20"/>
  <c r="J745" i="20"/>
  <c r="R745" i="20"/>
  <c r="D746" i="20"/>
  <c r="E746" i="20"/>
  <c r="F746" i="20"/>
  <c r="J746" i="20"/>
  <c r="R746" i="20"/>
  <c r="D747" i="20"/>
  <c r="E747" i="20"/>
  <c r="F747" i="20"/>
  <c r="J747" i="20"/>
  <c r="R747" i="20"/>
  <c r="D748" i="20"/>
  <c r="E748" i="20"/>
  <c r="F748" i="20"/>
  <c r="J748" i="20"/>
  <c r="R748" i="20"/>
  <c r="D749" i="20"/>
  <c r="E749" i="20"/>
  <c r="F749" i="20"/>
  <c r="J749" i="20"/>
  <c r="R749" i="20"/>
  <c r="D750" i="20"/>
  <c r="E750" i="20"/>
  <c r="F750" i="20"/>
  <c r="J750" i="20"/>
  <c r="R750" i="20"/>
  <c r="D751" i="20"/>
  <c r="E751" i="20"/>
  <c r="F751" i="20"/>
  <c r="J751" i="20"/>
  <c r="R751" i="20"/>
  <c r="D752" i="20"/>
  <c r="E752" i="20"/>
  <c r="F752" i="20"/>
  <c r="J752" i="20"/>
  <c r="R752" i="20"/>
  <c r="D753" i="20"/>
  <c r="E753" i="20"/>
  <c r="F753" i="20"/>
  <c r="J753" i="20"/>
  <c r="R753" i="20"/>
  <c r="D754" i="20"/>
  <c r="E754" i="20"/>
  <c r="F754" i="20"/>
  <c r="J754" i="20"/>
  <c r="R754" i="20"/>
  <c r="D755" i="20"/>
  <c r="E755" i="20"/>
  <c r="F755" i="20"/>
  <c r="J755" i="20"/>
  <c r="R755" i="20"/>
  <c r="D756" i="20"/>
  <c r="E756" i="20"/>
  <c r="F756" i="20"/>
  <c r="J756" i="20"/>
  <c r="R756" i="20"/>
  <c r="D757" i="20"/>
  <c r="E757" i="20"/>
  <c r="F757" i="20"/>
  <c r="J757" i="20"/>
  <c r="R757" i="20"/>
  <c r="D758" i="20"/>
  <c r="E758" i="20"/>
  <c r="F758" i="20"/>
  <c r="J758" i="20"/>
  <c r="R758" i="20"/>
  <c r="D759" i="20"/>
  <c r="E759" i="20"/>
  <c r="F759" i="20"/>
  <c r="J759" i="20"/>
  <c r="R759" i="20"/>
  <c r="D760" i="20"/>
  <c r="E760" i="20"/>
  <c r="F760" i="20"/>
  <c r="J760" i="20"/>
  <c r="R760" i="20"/>
  <c r="D761" i="20"/>
  <c r="E761" i="20"/>
  <c r="F761" i="20"/>
  <c r="J761" i="20"/>
  <c r="R761" i="20"/>
  <c r="D762" i="20"/>
  <c r="E762" i="20"/>
  <c r="F762" i="20"/>
  <c r="J762" i="20"/>
  <c r="R762" i="20"/>
  <c r="D763" i="20"/>
  <c r="E763" i="20"/>
  <c r="F763" i="20"/>
  <c r="J763" i="20"/>
  <c r="R763" i="20"/>
  <c r="D764" i="20"/>
  <c r="E764" i="20"/>
  <c r="F764" i="20"/>
  <c r="J764" i="20"/>
  <c r="R764" i="20"/>
  <c r="D765" i="20"/>
  <c r="E765" i="20"/>
  <c r="F765" i="20"/>
  <c r="J765" i="20"/>
  <c r="R765" i="20"/>
  <c r="D766" i="20"/>
  <c r="E766" i="20"/>
  <c r="F766" i="20"/>
  <c r="J766" i="20"/>
  <c r="R766" i="20"/>
  <c r="D767" i="20"/>
  <c r="E767" i="20"/>
  <c r="F767" i="20"/>
  <c r="J767" i="20"/>
  <c r="R767" i="20"/>
  <c r="D768" i="20"/>
  <c r="E768" i="20"/>
  <c r="F768" i="20"/>
  <c r="J768" i="20"/>
  <c r="R768" i="20"/>
  <c r="D769" i="20"/>
  <c r="E769" i="20"/>
  <c r="F769" i="20"/>
  <c r="J769" i="20"/>
  <c r="R769" i="20"/>
  <c r="D770" i="20"/>
  <c r="E770" i="20"/>
  <c r="F770" i="20"/>
  <c r="J770" i="20"/>
  <c r="R770" i="20"/>
  <c r="D771" i="20"/>
  <c r="E771" i="20"/>
  <c r="F771" i="20"/>
  <c r="J771" i="20"/>
  <c r="R771" i="20"/>
  <c r="D772" i="20"/>
  <c r="E772" i="20"/>
  <c r="F772" i="20"/>
  <c r="J772" i="20"/>
  <c r="R772" i="20"/>
  <c r="D773" i="20"/>
  <c r="E773" i="20"/>
  <c r="F773" i="20"/>
  <c r="J773" i="20"/>
  <c r="R773" i="20"/>
  <c r="D774" i="20"/>
  <c r="E774" i="20"/>
  <c r="F774" i="20"/>
  <c r="J774" i="20"/>
  <c r="R774" i="20"/>
  <c r="D775" i="20"/>
  <c r="E775" i="20"/>
  <c r="F775" i="20"/>
  <c r="J775" i="20"/>
  <c r="R775" i="20"/>
  <c r="D776" i="20"/>
  <c r="E776" i="20"/>
  <c r="F776" i="20"/>
  <c r="J776" i="20"/>
  <c r="R776" i="20"/>
  <c r="D777" i="20"/>
  <c r="E777" i="20"/>
  <c r="F777" i="20"/>
  <c r="J777" i="20"/>
  <c r="R777" i="20"/>
  <c r="D778" i="20"/>
  <c r="E778" i="20"/>
  <c r="F778" i="20"/>
  <c r="J778" i="20"/>
  <c r="R778" i="20"/>
  <c r="D779" i="20"/>
  <c r="E779" i="20"/>
  <c r="F779" i="20"/>
  <c r="J779" i="20"/>
  <c r="R779" i="20"/>
  <c r="D780" i="20"/>
  <c r="E780" i="20"/>
  <c r="F780" i="20"/>
  <c r="J780" i="20"/>
  <c r="R780" i="20"/>
  <c r="D781" i="20"/>
  <c r="E781" i="20"/>
  <c r="F781" i="20"/>
  <c r="J781" i="20"/>
  <c r="R781" i="20"/>
  <c r="D782" i="20"/>
  <c r="E782" i="20"/>
  <c r="F782" i="20"/>
  <c r="J782" i="20"/>
  <c r="R782" i="20"/>
  <c r="D783" i="20"/>
  <c r="E783" i="20"/>
  <c r="F783" i="20"/>
  <c r="J783" i="20"/>
  <c r="R783" i="20"/>
  <c r="D784" i="20"/>
  <c r="E784" i="20"/>
  <c r="F784" i="20"/>
  <c r="J784" i="20"/>
  <c r="R784" i="20"/>
  <c r="D785" i="20"/>
  <c r="E785" i="20"/>
  <c r="F785" i="20"/>
  <c r="J785" i="20"/>
  <c r="R785" i="20"/>
  <c r="D786" i="20"/>
  <c r="E786" i="20"/>
  <c r="F786" i="20"/>
  <c r="J786" i="20"/>
  <c r="R786" i="20"/>
  <c r="D787" i="20"/>
  <c r="E787" i="20"/>
  <c r="F787" i="20"/>
  <c r="J787" i="20"/>
  <c r="R787" i="20"/>
  <c r="D788" i="20"/>
  <c r="E788" i="20"/>
  <c r="F788" i="20"/>
  <c r="J788" i="20"/>
  <c r="R788" i="20"/>
  <c r="D789" i="20"/>
  <c r="E789" i="20"/>
  <c r="F789" i="20"/>
  <c r="J789" i="20"/>
  <c r="R789" i="20"/>
  <c r="D790" i="20"/>
  <c r="E790" i="20"/>
  <c r="F790" i="20"/>
  <c r="J790" i="20"/>
  <c r="R790" i="20"/>
  <c r="D791" i="20"/>
  <c r="E791" i="20"/>
  <c r="F791" i="20"/>
  <c r="J791" i="20"/>
  <c r="R791" i="20"/>
  <c r="D792" i="20"/>
  <c r="E792" i="20"/>
  <c r="F792" i="20"/>
  <c r="J792" i="20"/>
  <c r="R792" i="20"/>
  <c r="D793" i="20"/>
  <c r="E793" i="20"/>
  <c r="F793" i="20"/>
  <c r="J793" i="20"/>
  <c r="R793" i="20"/>
  <c r="D794" i="20"/>
  <c r="E794" i="20"/>
  <c r="F794" i="20"/>
  <c r="J794" i="20"/>
  <c r="R794" i="20"/>
  <c r="D795" i="20"/>
  <c r="E795" i="20"/>
  <c r="F795" i="20"/>
  <c r="J795" i="20"/>
  <c r="R795" i="20"/>
  <c r="D796" i="20"/>
  <c r="E796" i="20"/>
  <c r="F796" i="20"/>
  <c r="J796" i="20"/>
  <c r="R796" i="20"/>
  <c r="D797" i="20"/>
  <c r="E797" i="20"/>
  <c r="F797" i="20"/>
  <c r="J797" i="20"/>
  <c r="R797" i="20"/>
  <c r="D798" i="20"/>
  <c r="E798" i="20"/>
  <c r="F798" i="20"/>
  <c r="J798" i="20"/>
  <c r="R798" i="20"/>
  <c r="D799" i="20"/>
  <c r="E799" i="20"/>
  <c r="F799" i="20"/>
  <c r="J799" i="20"/>
  <c r="R799" i="20"/>
  <c r="D800" i="20"/>
  <c r="E800" i="20"/>
  <c r="F800" i="20"/>
  <c r="J800" i="20"/>
  <c r="R800" i="20"/>
  <c r="D801" i="20"/>
  <c r="E801" i="20"/>
  <c r="F801" i="20"/>
  <c r="J801" i="20"/>
  <c r="R801" i="20"/>
  <c r="D802" i="20"/>
  <c r="E802" i="20"/>
  <c r="F802" i="20"/>
  <c r="J802" i="20"/>
  <c r="R802" i="20"/>
  <c r="D803" i="20"/>
  <c r="E803" i="20"/>
  <c r="F803" i="20"/>
  <c r="J803" i="20"/>
  <c r="R803" i="20"/>
  <c r="D804" i="20"/>
  <c r="E804" i="20"/>
  <c r="F804" i="20"/>
  <c r="J804" i="20"/>
  <c r="R804" i="20"/>
  <c r="D805" i="20"/>
  <c r="E805" i="20"/>
  <c r="F805" i="20"/>
  <c r="J805" i="20"/>
  <c r="R805" i="20"/>
  <c r="D806" i="20"/>
  <c r="E806" i="20"/>
  <c r="F806" i="20"/>
  <c r="J806" i="20"/>
  <c r="R806" i="20"/>
  <c r="D807" i="20"/>
  <c r="E807" i="20"/>
  <c r="F807" i="20"/>
  <c r="J807" i="20"/>
  <c r="R807" i="20"/>
  <c r="D808" i="20"/>
  <c r="E808" i="20"/>
  <c r="F808" i="20"/>
  <c r="J808" i="20"/>
  <c r="R808" i="20"/>
  <c r="D809" i="20"/>
  <c r="E809" i="20"/>
  <c r="F809" i="20"/>
  <c r="J809" i="20"/>
  <c r="R809" i="20"/>
  <c r="D810" i="20"/>
  <c r="E810" i="20"/>
  <c r="F810" i="20"/>
  <c r="J810" i="20"/>
  <c r="R810" i="20"/>
  <c r="D811" i="20"/>
  <c r="E811" i="20"/>
  <c r="F811" i="20"/>
  <c r="J811" i="20"/>
  <c r="R811" i="20"/>
  <c r="D812" i="20"/>
  <c r="E812" i="20"/>
  <c r="F812" i="20"/>
  <c r="J812" i="20"/>
  <c r="R812" i="20"/>
  <c r="D813" i="20"/>
  <c r="E813" i="20"/>
  <c r="F813" i="20"/>
  <c r="J813" i="20"/>
  <c r="R813" i="20"/>
  <c r="D814" i="20"/>
  <c r="E814" i="20"/>
  <c r="F814" i="20"/>
  <c r="J814" i="20"/>
  <c r="R814" i="20"/>
  <c r="D815" i="20"/>
  <c r="E815" i="20"/>
  <c r="F815" i="20"/>
  <c r="J815" i="20"/>
  <c r="R815" i="20"/>
  <c r="D816" i="20"/>
  <c r="E816" i="20"/>
  <c r="F816" i="20"/>
  <c r="J816" i="20"/>
  <c r="R816" i="20"/>
  <c r="D817" i="20"/>
  <c r="E817" i="20"/>
  <c r="F817" i="20"/>
  <c r="J817" i="20"/>
  <c r="R817" i="20"/>
  <c r="D818" i="20"/>
  <c r="E818" i="20"/>
  <c r="F818" i="20"/>
  <c r="J818" i="20"/>
  <c r="R818" i="20"/>
  <c r="D819" i="20"/>
  <c r="E819" i="20"/>
  <c r="F819" i="20"/>
  <c r="J819" i="20"/>
  <c r="R819" i="20"/>
  <c r="D820" i="20"/>
  <c r="E820" i="20"/>
  <c r="F820" i="20"/>
  <c r="J820" i="20"/>
  <c r="R820" i="20"/>
  <c r="D821" i="20"/>
  <c r="E821" i="20"/>
  <c r="F821" i="20"/>
  <c r="J821" i="20"/>
  <c r="R821" i="20"/>
  <c r="D822" i="20"/>
  <c r="E822" i="20"/>
  <c r="F822" i="20"/>
  <c r="J822" i="20"/>
  <c r="R822" i="20"/>
  <c r="D823" i="20"/>
  <c r="E823" i="20"/>
  <c r="F823" i="20"/>
  <c r="J823" i="20"/>
  <c r="R823" i="20"/>
  <c r="D824" i="20"/>
  <c r="E824" i="20"/>
  <c r="F824" i="20"/>
  <c r="J824" i="20"/>
  <c r="R824" i="20"/>
  <c r="D825" i="20"/>
  <c r="E825" i="20"/>
  <c r="F825" i="20"/>
  <c r="J825" i="20"/>
  <c r="R825" i="20"/>
  <c r="D826" i="20"/>
  <c r="E826" i="20"/>
  <c r="F826" i="20"/>
  <c r="J826" i="20"/>
  <c r="R826" i="20"/>
  <c r="D827" i="20"/>
  <c r="E827" i="20"/>
  <c r="F827" i="20"/>
  <c r="J827" i="20"/>
  <c r="R827" i="20"/>
  <c r="D828" i="20"/>
  <c r="E828" i="20"/>
  <c r="F828" i="20"/>
  <c r="J828" i="20"/>
  <c r="R828" i="20"/>
  <c r="D829" i="20"/>
  <c r="E829" i="20"/>
  <c r="F829" i="20"/>
  <c r="J829" i="20"/>
  <c r="R829" i="20"/>
  <c r="D830" i="20"/>
  <c r="E830" i="20"/>
  <c r="F830" i="20"/>
  <c r="J830" i="20"/>
  <c r="R830" i="20"/>
  <c r="D831" i="20"/>
  <c r="E831" i="20"/>
  <c r="F831" i="20"/>
  <c r="J831" i="20"/>
  <c r="R831" i="20"/>
  <c r="D832" i="20"/>
  <c r="E832" i="20"/>
  <c r="F832" i="20"/>
  <c r="J832" i="20"/>
  <c r="R832" i="20"/>
  <c r="D833" i="20"/>
  <c r="E833" i="20"/>
  <c r="F833" i="20"/>
  <c r="J833" i="20"/>
  <c r="R833" i="20"/>
  <c r="D834" i="20"/>
  <c r="E834" i="20"/>
  <c r="F834" i="20"/>
  <c r="J834" i="20"/>
  <c r="R834" i="20"/>
  <c r="D835" i="20"/>
  <c r="E835" i="20"/>
  <c r="F835" i="20"/>
  <c r="J835" i="20"/>
  <c r="R835" i="20"/>
  <c r="D836" i="20"/>
  <c r="E836" i="20"/>
  <c r="F836" i="20"/>
  <c r="J836" i="20"/>
  <c r="R836" i="20"/>
  <c r="D837" i="20"/>
  <c r="E837" i="20"/>
  <c r="F837" i="20"/>
  <c r="J837" i="20"/>
  <c r="R837" i="20"/>
  <c r="D838" i="20"/>
  <c r="E838" i="20"/>
  <c r="F838" i="20"/>
  <c r="J838" i="20"/>
  <c r="R838" i="20"/>
  <c r="D839" i="20"/>
  <c r="E839" i="20"/>
  <c r="F839" i="20"/>
  <c r="J839" i="20"/>
  <c r="R839" i="20"/>
  <c r="D840" i="20"/>
  <c r="E840" i="20"/>
  <c r="F840" i="20"/>
  <c r="J840" i="20"/>
  <c r="R840" i="20"/>
  <c r="D841" i="20"/>
  <c r="E841" i="20"/>
  <c r="F841" i="20"/>
  <c r="J841" i="20"/>
  <c r="R841" i="20"/>
  <c r="D842" i="20"/>
  <c r="E842" i="20"/>
  <c r="F842" i="20"/>
  <c r="J842" i="20"/>
  <c r="R842" i="20"/>
  <c r="D843" i="20"/>
  <c r="E843" i="20"/>
  <c r="F843" i="20"/>
  <c r="J843" i="20"/>
  <c r="R843" i="20"/>
  <c r="D844" i="20"/>
  <c r="E844" i="20"/>
  <c r="F844" i="20"/>
  <c r="J844" i="20"/>
  <c r="R844" i="20"/>
  <c r="D845" i="20"/>
  <c r="E845" i="20"/>
  <c r="F845" i="20"/>
  <c r="J845" i="20"/>
  <c r="R845" i="20"/>
  <c r="D846" i="20"/>
  <c r="E846" i="20"/>
  <c r="F846" i="20"/>
  <c r="J846" i="20"/>
  <c r="R846" i="20"/>
  <c r="D847" i="20"/>
  <c r="E847" i="20"/>
  <c r="F847" i="20"/>
  <c r="J847" i="20"/>
  <c r="R847" i="20"/>
  <c r="D848" i="20"/>
  <c r="E848" i="20"/>
  <c r="F848" i="20"/>
  <c r="J848" i="20"/>
  <c r="R848" i="20"/>
  <c r="D849" i="20"/>
  <c r="E849" i="20"/>
  <c r="F849" i="20"/>
  <c r="J849" i="20"/>
  <c r="R849" i="20"/>
  <c r="D850" i="20"/>
  <c r="E850" i="20"/>
  <c r="F850" i="20"/>
  <c r="J850" i="20"/>
  <c r="R850" i="20"/>
  <c r="D851" i="20"/>
  <c r="E851" i="20"/>
  <c r="F851" i="20"/>
  <c r="J851" i="20"/>
  <c r="R851" i="20"/>
  <c r="D852" i="20"/>
  <c r="E852" i="20"/>
  <c r="F852" i="20"/>
  <c r="J852" i="20"/>
  <c r="R852" i="20"/>
  <c r="D853" i="20"/>
  <c r="E853" i="20"/>
  <c r="F853" i="20"/>
  <c r="J853" i="20"/>
  <c r="R853" i="20"/>
  <c r="D854" i="20"/>
  <c r="E854" i="20"/>
  <c r="F854" i="20"/>
  <c r="J854" i="20"/>
  <c r="R854" i="20"/>
  <c r="D855" i="20"/>
  <c r="E855" i="20"/>
  <c r="F855" i="20"/>
  <c r="J855" i="20"/>
  <c r="R855" i="20"/>
  <c r="D856" i="20"/>
  <c r="E856" i="20"/>
  <c r="F856" i="20"/>
  <c r="J856" i="20"/>
  <c r="R856" i="20"/>
  <c r="D857" i="20"/>
  <c r="E857" i="20"/>
  <c r="F857" i="20"/>
  <c r="J857" i="20"/>
  <c r="R857" i="20"/>
  <c r="D858" i="20"/>
  <c r="E858" i="20"/>
  <c r="F858" i="20"/>
  <c r="J858" i="20"/>
  <c r="R858" i="20"/>
  <c r="D859" i="20"/>
  <c r="E859" i="20"/>
  <c r="F859" i="20"/>
  <c r="J859" i="20"/>
  <c r="R859" i="20"/>
  <c r="D860" i="20"/>
  <c r="E860" i="20"/>
  <c r="F860" i="20"/>
  <c r="J860" i="20"/>
  <c r="R860" i="20"/>
  <c r="D861" i="20"/>
  <c r="E861" i="20"/>
  <c r="F861" i="20"/>
  <c r="J861" i="20"/>
  <c r="R861" i="20"/>
  <c r="D862" i="20"/>
  <c r="E862" i="20"/>
  <c r="F862" i="20"/>
  <c r="J862" i="20"/>
  <c r="R862" i="20"/>
  <c r="D863" i="20"/>
  <c r="E863" i="20"/>
  <c r="F863" i="20"/>
  <c r="J863" i="20"/>
  <c r="R863" i="20"/>
  <c r="D864" i="20"/>
  <c r="E864" i="20"/>
  <c r="F864" i="20"/>
  <c r="J864" i="20"/>
  <c r="R864" i="20"/>
  <c r="D865" i="20"/>
  <c r="E865" i="20"/>
  <c r="F865" i="20"/>
  <c r="J865" i="20"/>
  <c r="R865" i="20"/>
  <c r="D866" i="20"/>
  <c r="E866" i="20"/>
  <c r="F866" i="20"/>
  <c r="J866" i="20"/>
  <c r="R866" i="20"/>
  <c r="D867" i="20"/>
  <c r="E867" i="20"/>
  <c r="F867" i="20"/>
  <c r="J867" i="20"/>
  <c r="R867" i="20"/>
  <c r="D868" i="20"/>
  <c r="E868" i="20"/>
  <c r="F868" i="20"/>
  <c r="J868" i="20"/>
  <c r="R868" i="20"/>
  <c r="D869" i="20"/>
  <c r="E869" i="20"/>
  <c r="F869" i="20"/>
  <c r="J869" i="20"/>
  <c r="R869" i="20"/>
  <c r="D870" i="20"/>
  <c r="E870" i="20"/>
  <c r="F870" i="20"/>
  <c r="J870" i="20"/>
  <c r="R870" i="20"/>
  <c r="D871" i="20"/>
  <c r="E871" i="20"/>
  <c r="F871" i="20"/>
  <c r="J871" i="20"/>
  <c r="R871" i="20"/>
  <c r="D872" i="20"/>
  <c r="E872" i="20"/>
  <c r="F872" i="20"/>
  <c r="J872" i="20"/>
  <c r="R872" i="20"/>
  <c r="D873" i="20"/>
  <c r="E873" i="20"/>
  <c r="F873" i="20"/>
  <c r="J873" i="20"/>
  <c r="R873" i="20"/>
  <c r="D874" i="20"/>
  <c r="E874" i="20"/>
  <c r="F874" i="20"/>
  <c r="J874" i="20"/>
  <c r="R874" i="20"/>
  <c r="D875" i="20"/>
  <c r="E875" i="20"/>
  <c r="F875" i="20"/>
  <c r="J875" i="20"/>
  <c r="R875" i="20"/>
  <c r="D876" i="20"/>
  <c r="E876" i="20"/>
  <c r="F876" i="20"/>
  <c r="J876" i="20"/>
  <c r="R876" i="20"/>
  <c r="D877" i="20"/>
  <c r="E877" i="20"/>
  <c r="F877" i="20"/>
  <c r="J877" i="20"/>
  <c r="R877" i="20"/>
  <c r="D878" i="20"/>
  <c r="E878" i="20"/>
  <c r="F878" i="20"/>
  <c r="J878" i="20"/>
  <c r="R878" i="20"/>
  <c r="D879" i="20"/>
  <c r="E879" i="20"/>
  <c r="F879" i="20"/>
  <c r="J879" i="20"/>
  <c r="R879" i="20"/>
  <c r="D880" i="20"/>
  <c r="E880" i="20"/>
  <c r="F880" i="20"/>
  <c r="J880" i="20"/>
  <c r="R880" i="20"/>
  <c r="D881" i="20"/>
  <c r="E881" i="20"/>
  <c r="F881" i="20"/>
  <c r="J881" i="20"/>
  <c r="R881" i="20"/>
  <c r="D882" i="20"/>
  <c r="E882" i="20"/>
  <c r="F882" i="20"/>
  <c r="J882" i="20"/>
  <c r="R882" i="20"/>
  <c r="D883" i="20"/>
  <c r="E883" i="20"/>
  <c r="F883" i="20"/>
  <c r="J883" i="20"/>
  <c r="R883" i="20"/>
  <c r="D884" i="20"/>
  <c r="E884" i="20"/>
  <c r="F884" i="20"/>
  <c r="J884" i="20"/>
  <c r="R884" i="20"/>
  <c r="D885" i="20"/>
  <c r="E885" i="20"/>
  <c r="F885" i="20"/>
  <c r="J885" i="20"/>
  <c r="R885" i="20"/>
  <c r="D886" i="20"/>
  <c r="E886" i="20"/>
  <c r="F886" i="20"/>
  <c r="J886" i="20"/>
  <c r="R886" i="20"/>
  <c r="D887" i="20"/>
  <c r="E887" i="20"/>
  <c r="F887" i="20"/>
  <c r="J887" i="20"/>
  <c r="R887" i="20"/>
  <c r="D888" i="20"/>
  <c r="E888" i="20"/>
  <c r="F888" i="20"/>
  <c r="J888" i="20"/>
  <c r="R888" i="20"/>
  <c r="D889" i="20"/>
  <c r="E889" i="20"/>
  <c r="F889" i="20"/>
  <c r="J889" i="20"/>
  <c r="R889" i="20"/>
  <c r="D890" i="20"/>
  <c r="E890" i="20"/>
  <c r="F890" i="20"/>
  <c r="J890" i="20"/>
  <c r="R890" i="20"/>
  <c r="D891" i="20"/>
  <c r="E891" i="20"/>
  <c r="F891" i="20"/>
  <c r="J891" i="20"/>
  <c r="R891" i="20"/>
  <c r="D892" i="20"/>
  <c r="E892" i="20"/>
  <c r="F892" i="20"/>
  <c r="J892" i="20"/>
  <c r="R892" i="20"/>
  <c r="D893" i="20"/>
  <c r="E893" i="20"/>
  <c r="F893" i="20"/>
  <c r="J893" i="20"/>
  <c r="R893" i="20"/>
  <c r="D894" i="20"/>
  <c r="E894" i="20"/>
  <c r="F894" i="20"/>
  <c r="J894" i="20"/>
  <c r="R894" i="20"/>
  <c r="D895" i="20"/>
  <c r="E895" i="20"/>
  <c r="F895" i="20"/>
  <c r="J895" i="20"/>
  <c r="R895" i="20"/>
  <c r="D896" i="20"/>
  <c r="E896" i="20"/>
  <c r="F896" i="20"/>
  <c r="J896" i="20"/>
  <c r="R896" i="20"/>
  <c r="D897" i="20"/>
  <c r="E897" i="20"/>
  <c r="F897" i="20"/>
  <c r="J897" i="20"/>
  <c r="R897" i="20"/>
  <c r="D898" i="20"/>
  <c r="E898" i="20"/>
  <c r="F898" i="20"/>
  <c r="J898" i="20"/>
  <c r="R898" i="20"/>
  <c r="D899" i="20"/>
  <c r="E899" i="20"/>
  <c r="F899" i="20"/>
  <c r="J899" i="20"/>
  <c r="R899" i="20"/>
  <c r="D900" i="20"/>
  <c r="E900" i="20"/>
  <c r="F900" i="20"/>
  <c r="J900" i="20"/>
  <c r="R900" i="20"/>
  <c r="D901" i="20"/>
  <c r="E901" i="20"/>
  <c r="F901" i="20"/>
  <c r="J901" i="20"/>
  <c r="R901" i="20"/>
  <c r="D902" i="20"/>
  <c r="E902" i="20"/>
  <c r="F902" i="20"/>
  <c r="J902" i="20"/>
  <c r="R902" i="20"/>
  <c r="D903" i="20"/>
  <c r="E903" i="20"/>
  <c r="F903" i="20"/>
  <c r="J903" i="20"/>
  <c r="R903" i="20"/>
  <c r="D904" i="20"/>
  <c r="E904" i="20"/>
  <c r="F904" i="20"/>
  <c r="J904" i="20"/>
  <c r="R904" i="20"/>
  <c r="D905" i="20"/>
  <c r="E905" i="20"/>
  <c r="F905" i="20"/>
  <c r="J905" i="20"/>
  <c r="R905" i="20"/>
  <c r="D906" i="20"/>
  <c r="E906" i="20"/>
  <c r="F906" i="20"/>
  <c r="J906" i="20"/>
  <c r="R906" i="20"/>
  <c r="D907" i="20"/>
  <c r="E907" i="20"/>
  <c r="F907" i="20"/>
  <c r="J907" i="20"/>
  <c r="R907" i="20"/>
  <c r="D908" i="20"/>
  <c r="E908" i="20"/>
  <c r="F908" i="20"/>
  <c r="J908" i="20"/>
  <c r="R908" i="20"/>
  <c r="D909" i="20"/>
  <c r="E909" i="20"/>
  <c r="F909" i="20"/>
  <c r="J909" i="20"/>
  <c r="R909" i="20"/>
  <c r="D910" i="20"/>
  <c r="E910" i="20"/>
  <c r="F910" i="20"/>
  <c r="J910" i="20"/>
  <c r="R910" i="20"/>
  <c r="D911" i="20"/>
  <c r="E911" i="20"/>
  <c r="F911" i="20"/>
  <c r="J911" i="20"/>
  <c r="R911" i="20"/>
  <c r="D912" i="20"/>
  <c r="E912" i="20"/>
  <c r="F912" i="20"/>
  <c r="J912" i="20"/>
  <c r="R912" i="20"/>
  <c r="D913" i="20"/>
  <c r="E913" i="20"/>
  <c r="F913" i="20"/>
  <c r="J913" i="20"/>
  <c r="R913" i="20"/>
  <c r="D914" i="20"/>
  <c r="E914" i="20"/>
  <c r="F914" i="20"/>
  <c r="J914" i="20"/>
  <c r="R914" i="20"/>
  <c r="D915" i="20"/>
  <c r="E915" i="20"/>
  <c r="F915" i="20"/>
  <c r="J915" i="20"/>
  <c r="R915" i="20"/>
  <c r="D916" i="20"/>
  <c r="E916" i="20"/>
  <c r="F916" i="20"/>
  <c r="J916" i="20"/>
  <c r="R916" i="20"/>
  <c r="D917" i="20"/>
  <c r="E917" i="20"/>
  <c r="F917" i="20"/>
  <c r="J917" i="20"/>
  <c r="R917" i="20"/>
  <c r="D918" i="20"/>
  <c r="E918" i="20"/>
  <c r="F918" i="20"/>
  <c r="J918" i="20"/>
  <c r="R918" i="20"/>
  <c r="D919" i="20"/>
  <c r="E919" i="20"/>
  <c r="F919" i="20"/>
  <c r="J919" i="20"/>
  <c r="R919" i="20"/>
  <c r="D920" i="20"/>
  <c r="E920" i="20"/>
  <c r="F920" i="20"/>
  <c r="J920" i="20"/>
  <c r="R920" i="20"/>
  <c r="D921" i="20"/>
  <c r="E921" i="20"/>
  <c r="F921" i="20"/>
  <c r="J921" i="20"/>
  <c r="R921" i="20"/>
  <c r="D922" i="20"/>
  <c r="E922" i="20"/>
  <c r="F922" i="20"/>
  <c r="J922" i="20"/>
  <c r="R922" i="20"/>
  <c r="D923" i="20"/>
  <c r="E923" i="20"/>
  <c r="F923" i="20"/>
  <c r="J923" i="20"/>
  <c r="R923" i="20"/>
  <c r="D924" i="20"/>
  <c r="E924" i="20"/>
  <c r="F924" i="20"/>
  <c r="J924" i="20"/>
  <c r="R924" i="20"/>
  <c r="D925" i="20"/>
  <c r="E925" i="20"/>
  <c r="F925" i="20"/>
  <c r="J925" i="20"/>
  <c r="R925" i="20"/>
  <c r="D926" i="20"/>
  <c r="E926" i="20"/>
  <c r="F926" i="20"/>
  <c r="J926" i="20"/>
  <c r="R926" i="20"/>
  <c r="D927" i="20"/>
  <c r="E927" i="20"/>
  <c r="F927" i="20"/>
  <c r="J927" i="20"/>
  <c r="R927" i="20"/>
  <c r="D928" i="20"/>
  <c r="E928" i="20"/>
  <c r="F928" i="20"/>
  <c r="J928" i="20"/>
  <c r="R928" i="20"/>
  <c r="D929" i="20"/>
  <c r="E929" i="20"/>
  <c r="F929" i="20"/>
  <c r="J929" i="20"/>
  <c r="R929" i="20"/>
  <c r="D930" i="20"/>
  <c r="E930" i="20"/>
  <c r="F930" i="20"/>
  <c r="J930" i="20"/>
  <c r="R930" i="20"/>
  <c r="D931" i="20"/>
  <c r="E931" i="20"/>
  <c r="F931" i="20"/>
  <c r="J931" i="20"/>
  <c r="R931" i="20"/>
  <c r="D932" i="20"/>
  <c r="E932" i="20"/>
  <c r="F932" i="20"/>
  <c r="J932" i="20"/>
  <c r="R932" i="20"/>
  <c r="D933" i="20"/>
  <c r="E933" i="20"/>
  <c r="F933" i="20"/>
  <c r="J933" i="20"/>
  <c r="R933" i="20"/>
  <c r="D934" i="20"/>
  <c r="E934" i="20"/>
  <c r="F934" i="20"/>
  <c r="J934" i="20"/>
  <c r="R934" i="20"/>
  <c r="D935" i="20"/>
  <c r="E935" i="20"/>
  <c r="F935" i="20"/>
  <c r="J935" i="20"/>
  <c r="R935" i="20"/>
  <c r="D936" i="20"/>
  <c r="E936" i="20"/>
  <c r="F936" i="20"/>
  <c r="J936" i="20"/>
  <c r="R936" i="20"/>
  <c r="D937" i="20"/>
  <c r="E937" i="20"/>
  <c r="F937" i="20"/>
  <c r="J937" i="20"/>
  <c r="R937" i="20"/>
  <c r="D938" i="20"/>
  <c r="E938" i="20"/>
  <c r="F938" i="20"/>
  <c r="J938" i="20"/>
  <c r="R938" i="20"/>
  <c r="D939" i="20"/>
  <c r="E939" i="20"/>
  <c r="F939" i="20"/>
  <c r="J939" i="20"/>
  <c r="R939" i="20"/>
  <c r="D940" i="20"/>
  <c r="E940" i="20"/>
  <c r="F940" i="20"/>
  <c r="J940" i="20"/>
  <c r="R940" i="20"/>
  <c r="D941" i="20"/>
  <c r="E941" i="20"/>
  <c r="F941" i="20"/>
  <c r="J941" i="20"/>
  <c r="R941" i="20"/>
  <c r="D942" i="20"/>
  <c r="E942" i="20"/>
  <c r="F942" i="20"/>
  <c r="J942" i="20"/>
  <c r="R942" i="20"/>
  <c r="D943" i="20"/>
  <c r="E943" i="20"/>
  <c r="F943" i="20"/>
  <c r="J943" i="20"/>
  <c r="R943" i="20"/>
  <c r="D944" i="20"/>
  <c r="E944" i="20"/>
  <c r="F944" i="20"/>
  <c r="J944" i="20"/>
  <c r="R944" i="20"/>
  <c r="D945" i="20"/>
  <c r="E945" i="20"/>
  <c r="F945" i="20"/>
  <c r="J945" i="20"/>
  <c r="R945" i="20"/>
  <c r="D946" i="20"/>
  <c r="E946" i="20"/>
  <c r="F946" i="20"/>
  <c r="J946" i="20"/>
  <c r="R946" i="20"/>
  <c r="D947" i="20"/>
  <c r="E947" i="20"/>
  <c r="F947" i="20"/>
  <c r="J947" i="20"/>
  <c r="R947" i="20"/>
  <c r="D948" i="20"/>
  <c r="E948" i="20"/>
  <c r="F948" i="20"/>
  <c r="J948" i="20"/>
  <c r="R948" i="20"/>
  <c r="D949" i="20"/>
  <c r="E949" i="20"/>
  <c r="F949" i="20"/>
  <c r="J949" i="20"/>
  <c r="R949" i="20"/>
  <c r="D950" i="20"/>
  <c r="E950" i="20"/>
  <c r="F950" i="20"/>
  <c r="J950" i="20"/>
  <c r="R950" i="20"/>
  <c r="D951" i="20"/>
  <c r="E951" i="20"/>
  <c r="F951" i="20"/>
  <c r="J951" i="20"/>
  <c r="R951" i="20"/>
  <c r="D952" i="20"/>
  <c r="E952" i="20"/>
  <c r="F952" i="20"/>
  <c r="J952" i="20"/>
  <c r="R952" i="20"/>
  <c r="D953" i="20"/>
  <c r="E953" i="20"/>
  <c r="F953" i="20"/>
  <c r="J953" i="20"/>
  <c r="R953" i="20"/>
  <c r="D954" i="20"/>
  <c r="E954" i="20"/>
  <c r="F954" i="20"/>
  <c r="J954" i="20"/>
  <c r="R954" i="20"/>
  <c r="D955" i="20"/>
  <c r="E955" i="20"/>
  <c r="F955" i="20"/>
  <c r="J955" i="20"/>
  <c r="R955" i="20"/>
  <c r="D956" i="20"/>
  <c r="E956" i="20"/>
  <c r="F956" i="20"/>
  <c r="J956" i="20"/>
  <c r="R956" i="20"/>
  <c r="D957" i="20"/>
  <c r="E957" i="20"/>
  <c r="F957" i="20"/>
  <c r="J957" i="20"/>
  <c r="R957" i="20"/>
  <c r="D958" i="20"/>
  <c r="E958" i="20"/>
  <c r="F958" i="20"/>
  <c r="J958" i="20"/>
  <c r="R958" i="20"/>
  <c r="D959" i="20"/>
  <c r="E959" i="20"/>
  <c r="F959" i="20"/>
  <c r="J959" i="20"/>
  <c r="R959" i="20"/>
  <c r="D960" i="20"/>
  <c r="E960" i="20"/>
  <c r="F960" i="20"/>
  <c r="J960" i="20"/>
  <c r="R960" i="20"/>
  <c r="D961" i="20"/>
  <c r="E961" i="20"/>
  <c r="F961" i="20"/>
  <c r="J961" i="20"/>
  <c r="R961" i="20"/>
  <c r="D962" i="20"/>
  <c r="E962" i="20"/>
  <c r="F962" i="20"/>
  <c r="J962" i="20"/>
  <c r="R962" i="20"/>
  <c r="D963" i="20"/>
  <c r="E963" i="20"/>
  <c r="F963" i="20"/>
  <c r="J963" i="20"/>
  <c r="R963" i="20"/>
  <c r="D964" i="20"/>
  <c r="E964" i="20"/>
  <c r="F964" i="20"/>
  <c r="J964" i="20"/>
  <c r="R964" i="20"/>
  <c r="D965" i="20"/>
  <c r="E965" i="20"/>
  <c r="F965" i="20"/>
  <c r="J965" i="20"/>
  <c r="R965" i="20"/>
  <c r="D966" i="20"/>
  <c r="E966" i="20"/>
  <c r="F966" i="20"/>
  <c r="J966" i="20"/>
  <c r="R966" i="20"/>
  <c r="D967" i="20"/>
  <c r="E967" i="20"/>
  <c r="F967" i="20"/>
  <c r="J967" i="20"/>
  <c r="R967" i="20"/>
  <c r="D968" i="20"/>
  <c r="E968" i="20"/>
  <c r="F968" i="20"/>
  <c r="J968" i="20"/>
  <c r="R968" i="20"/>
  <c r="D969" i="20"/>
  <c r="E969" i="20"/>
  <c r="F969" i="20"/>
  <c r="J969" i="20"/>
  <c r="R969" i="20"/>
  <c r="D970" i="20"/>
  <c r="E970" i="20"/>
  <c r="F970" i="20"/>
  <c r="J970" i="20"/>
  <c r="R970" i="20"/>
  <c r="D971" i="20"/>
  <c r="E971" i="20"/>
  <c r="F971" i="20"/>
  <c r="J971" i="20"/>
  <c r="R971" i="20"/>
  <c r="D972" i="20"/>
  <c r="E972" i="20"/>
  <c r="F972" i="20"/>
  <c r="J972" i="20"/>
  <c r="R972" i="20"/>
  <c r="D973" i="20"/>
  <c r="E973" i="20"/>
  <c r="F973" i="20"/>
  <c r="J973" i="20"/>
  <c r="R973" i="20"/>
  <c r="D974" i="20"/>
  <c r="E974" i="20"/>
  <c r="F974" i="20"/>
  <c r="J974" i="20"/>
  <c r="R974" i="20"/>
  <c r="D975" i="20"/>
  <c r="E975" i="20"/>
  <c r="F975" i="20"/>
  <c r="J975" i="20"/>
  <c r="R975" i="20"/>
  <c r="D976" i="20"/>
  <c r="E976" i="20"/>
  <c r="F976" i="20"/>
  <c r="J976" i="20"/>
  <c r="R976" i="20"/>
  <c r="D977" i="20"/>
  <c r="E977" i="20"/>
  <c r="F977" i="20"/>
  <c r="J977" i="20"/>
  <c r="R977" i="20"/>
  <c r="D978" i="20"/>
  <c r="E978" i="20"/>
  <c r="F978" i="20"/>
  <c r="J978" i="20"/>
  <c r="R978" i="20"/>
  <c r="D979" i="20"/>
  <c r="E979" i="20"/>
  <c r="F979" i="20"/>
  <c r="J979" i="20"/>
  <c r="R979" i="20"/>
  <c r="D980" i="20"/>
  <c r="E980" i="20"/>
  <c r="F980" i="20"/>
  <c r="J980" i="20"/>
  <c r="R980" i="20"/>
  <c r="D981" i="20"/>
  <c r="E981" i="20"/>
  <c r="F981" i="20"/>
  <c r="J981" i="20"/>
  <c r="R981" i="20"/>
  <c r="D982" i="20"/>
  <c r="E982" i="20"/>
  <c r="F982" i="20"/>
  <c r="J982" i="20"/>
  <c r="R982" i="20"/>
  <c r="D983" i="20"/>
  <c r="E983" i="20"/>
  <c r="F983" i="20"/>
  <c r="J983" i="20"/>
  <c r="R983" i="20"/>
  <c r="D984" i="20"/>
  <c r="E984" i="20"/>
  <c r="F984" i="20"/>
  <c r="J984" i="20"/>
  <c r="R984" i="20"/>
  <c r="D985" i="20"/>
  <c r="E985" i="20"/>
  <c r="F985" i="20"/>
  <c r="J985" i="20"/>
  <c r="R985" i="20"/>
  <c r="D986" i="20"/>
  <c r="E986" i="20"/>
  <c r="F986" i="20"/>
  <c r="J986" i="20"/>
  <c r="R986" i="20"/>
  <c r="D987" i="20"/>
  <c r="E987" i="20"/>
  <c r="F987" i="20"/>
  <c r="J987" i="20"/>
  <c r="R987" i="20"/>
  <c r="D988" i="20"/>
  <c r="E988" i="20"/>
  <c r="F988" i="20"/>
  <c r="J988" i="20"/>
  <c r="R988" i="20"/>
  <c r="D989" i="20"/>
  <c r="E989" i="20"/>
  <c r="F989" i="20"/>
  <c r="J989" i="20"/>
  <c r="R989" i="20"/>
  <c r="D990" i="20"/>
  <c r="E990" i="20"/>
  <c r="F990" i="20"/>
  <c r="J990" i="20"/>
  <c r="R990" i="20"/>
  <c r="D991" i="20"/>
  <c r="E991" i="20"/>
  <c r="F991" i="20"/>
  <c r="J991" i="20"/>
  <c r="R991" i="20"/>
  <c r="D992" i="20"/>
  <c r="E992" i="20"/>
  <c r="F992" i="20"/>
  <c r="J992" i="20"/>
  <c r="R992" i="20"/>
  <c r="D993" i="20"/>
  <c r="E993" i="20"/>
  <c r="F993" i="20"/>
  <c r="J993" i="20"/>
  <c r="R993" i="20"/>
  <c r="D994" i="20"/>
  <c r="E994" i="20"/>
  <c r="F994" i="20"/>
  <c r="J994" i="20"/>
  <c r="R994" i="20"/>
  <c r="D995" i="20"/>
  <c r="E995" i="20"/>
  <c r="F995" i="20"/>
  <c r="J995" i="20"/>
  <c r="R995" i="20"/>
  <c r="D996" i="20"/>
  <c r="E996" i="20"/>
  <c r="F996" i="20"/>
  <c r="J996" i="20"/>
  <c r="R996" i="20"/>
  <c r="D997" i="20"/>
  <c r="E997" i="20"/>
  <c r="F997" i="20"/>
  <c r="J997" i="20"/>
  <c r="R997" i="20"/>
  <c r="D998" i="20"/>
  <c r="E998" i="20"/>
  <c r="F998" i="20"/>
  <c r="J998" i="20"/>
  <c r="R998" i="20"/>
  <c r="D999" i="20"/>
  <c r="E999" i="20"/>
  <c r="F999" i="20"/>
  <c r="J999" i="20"/>
  <c r="R999" i="20"/>
  <c r="D1000" i="20"/>
  <c r="E1000" i="20"/>
  <c r="F1000" i="20"/>
  <c r="J1000" i="20"/>
  <c r="R1000" i="20"/>
  <c r="D1001" i="20"/>
  <c r="E1001" i="20"/>
  <c r="F1001" i="20"/>
  <c r="J1001" i="20"/>
  <c r="R1001" i="20"/>
  <c r="D1002" i="20"/>
  <c r="E1002" i="20"/>
  <c r="F1002" i="20"/>
  <c r="J1002" i="20"/>
  <c r="R1002" i="20"/>
  <c r="D1003" i="20"/>
  <c r="E1003" i="20"/>
  <c r="F1003" i="20"/>
  <c r="J1003" i="20"/>
  <c r="R1003" i="20"/>
  <c r="D1004" i="20"/>
  <c r="E1004" i="20"/>
  <c r="F1004" i="20"/>
  <c r="J1004" i="20"/>
  <c r="R1004" i="20"/>
  <c r="D1005" i="20"/>
  <c r="E1005" i="20"/>
  <c r="F1005" i="20"/>
  <c r="J1005" i="20"/>
  <c r="R1005" i="20"/>
  <c r="D1006" i="20"/>
  <c r="E1006" i="20"/>
  <c r="F1006" i="20"/>
  <c r="J1006" i="20"/>
  <c r="R1006" i="20"/>
  <c r="D1007" i="20"/>
  <c r="E1007" i="20"/>
  <c r="F1007" i="20"/>
  <c r="J1007" i="20"/>
  <c r="R1007" i="20"/>
  <c r="D1008" i="20"/>
  <c r="E1008" i="20"/>
  <c r="F1008" i="20"/>
  <c r="J1008" i="20"/>
  <c r="R1008" i="20"/>
  <c r="D1009" i="20"/>
  <c r="E1009" i="20"/>
  <c r="F1009" i="20"/>
  <c r="J1009" i="20"/>
  <c r="R1009" i="20"/>
  <c r="D1010" i="20"/>
  <c r="E1010" i="20"/>
  <c r="F1010" i="20"/>
  <c r="J1010" i="20"/>
  <c r="R1010" i="20"/>
  <c r="D1011" i="20"/>
  <c r="E1011" i="20"/>
  <c r="F1011" i="20"/>
  <c r="J1011" i="20"/>
  <c r="R1011" i="20"/>
  <c r="D1012" i="20"/>
  <c r="E1012" i="20"/>
  <c r="F1012" i="20"/>
  <c r="J1012" i="20"/>
  <c r="R1012" i="20"/>
  <c r="D1013" i="20"/>
  <c r="E1013" i="20"/>
  <c r="F1013" i="20"/>
  <c r="J1013" i="20"/>
  <c r="R1013" i="20"/>
  <c r="D1014" i="20"/>
  <c r="E1014" i="20"/>
  <c r="F1014" i="20"/>
  <c r="J1014" i="20"/>
  <c r="R1014" i="20"/>
  <c r="D1015" i="20"/>
  <c r="E1015" i="20"/>
  <c r="F1015" i="20"/>
  <c r="J1015" i="20"/>
  <c r="R1015" i="20"/>
  <c r="D1016" i="20"/>
  <c r="E1016" i="20"/>
  <c r="F1016" i="20"/>
  <c r="J1016" i="20"/>
  <c r="R1016" i="20"/>
  <c r="D1017" i="20"/>
  <c r="E1017" i="20"/>
  <c r="F1017" i="20"/>
  <c r="J1017" i="20"/>
  <c r="R1017" i="20"/>
  <c r="D1018" i="20"/>
  <c r="E1018" i="20"/>
  <c r="F1018" i="20"/>
  <c r="J1018" i="20"/>
  <c r="R1018" i="20"/>
  <c r="D1019" i="20"/>
  <c r="E1019" i="20"/>
  <c r="F1019" i="20"/>
  <c r="J1019" i="20"/>
  <c r="R1019" i="20"/>
  <c r="D1020" i="20"/>
  <c r="E1020" i="20"/>
  <c r="F1020" i="20"/>
  <c r="J1020" i="20"/>
  <c r="R1020" i="20"/>
  <c r="D1021" i="20"/>
  <c r="E1021" i="20"/>
  <c r="F1021" i="20"/>
  <c r="J1021" i="20"/>
  <c r="R1021" i="20"/>
  <c r="D1022" i="20"/>
  <c r="E1022" i="20"/>
  <c r="F1022" i="20"/>
  <c r="J1022" i="20"/>
  <c r="R1022" i="20"/>
  <c r="D1023" i="20"/>
  <c r="E1023" i="20"/>
  <c r="F1023" i="20"/>
  <c r="J1023" i="20"/>
  <c r="R1023" i="20"/>
  <c r="D1024" i="20"/>
  <c r="E1024" i="20"/>
  <c r="F1024" i="20"/>
  <c r="J1024" i="20"/>
  <c r="R1024" i="20"/>
  <c r="D1025" i="20"/>
  <c r="E1025" i="20"/>
  <c r="F1025" i="20"/>
  <c r="J1025" i="20"/>
  <c r="R1025" i="20"/>
  <c r="D1026" i="20"/>
  <c r="E1026" i="20"/>
  <c r="F1026" i="20"/>
  <c r="J1026" i="20"/>
  <c r="R1026" i="20"/>
  <c r="D1027" i="20"/>
  <c r="E1027" i="20"/>
  <c r="F1027" i="20"/>
  <c r="J1027" i="20"/>
  <c r="R1027" i="20"/>
  <c r="D1028" i="20"/>
  <c r="E1028" i="20"/>
  <c r="F1028" i="20"/>
  <c r="J1028" i="20"/>
  <c r="R1028" i="20"/>
  <c r="D1029" i="20"/>
  <c r="E1029" i="20"/>
  <c r="F1029" i="20"/>
  <c r="J1029" i="20"/>
  <c r="R1029" i="20"/>
  <c r="D1030" i="20"/>
  <c r="E1030" i="20"/>
  <c r="F1030" i="20"/>
  <c r="J1030" i="20"/>
  <c r="R1030" i="20"/>
  <c r="D1031" i="20"/>
  <c r="E1031" i="20"/>
  <c r="F1031" i="20"/>
  <c r="J1031" i="20"/>
  <c r="R1031" i="20"/>
  <c r="D1032" i="20"/>
  <c r="E1032" i="20"/>
  <c r="F1032" i="20"/>
  <c r="J1032" i="20"/>
  <c r="R1032" i="20"/>
  <c r="D1033" i="20"/>
  <c r="E1033" i="20"/>
  <c r="F1033" i="20"/>
  <c r="J1033" i="20"/>
  <c r="R1033" i="20"/>
  <c r="D1034" i="20"/>
  <c r="E1034" i="20"/>
  <c r="F1034" i="20"/>
  <c r="J1034" i="20"/>
  <c r="R1034" i="20"/>
  <c r="D1035" i="20"/>
  <c r="E1035" i="20"/>
  <c r="F1035" i="20"/>
  <c r="J1035" i="20"/>
  <c r="R1035" i="20"/>
  <c r="D1036" i="20"/>
  <c r="E1036" i="20"/>
  <c r="F1036" i="20"/>
  <c r="J1036" i="20"/>
  <c r="R1036" i="20"/>
  <c r="D1037" i="20"/>
  <c r="E1037" i="20"/>
  <c r="F1037" i="20"/>
  <c r="J1037" i="20"/>
  <c r="R1037" i="20"/>
  <c r="D1038" i="20"/>
  <c r="E1038" i="20"/>
  <c r="F1038" i="20"/>
  <c r="J1038" i="20"/>
  <c r="R1038" i="20"/>
  <c r="D1039" i="20"/>
  <c r="E1039" i="20"/>
  <c r="F1039" i="20"/>
  <c r="J1039" i="20"/>
  <c r="R1039" i="20"/>
  <c r="D1040" i="20"/>
  <c r="E1040" i="20"/>
  <c r="F1040" i="20"/>
  <c r="J1040" i="20"/>
  <c r="R1040" i="20"/>
  <c r="D1041" i="20"/>
  <c r="E1041" i="20"/>
  <c r="F1041" i="20"/>
  <c r="J1041" i="20"/>
  <c r="R1041" i="20"/>
  <c r="D1042" i="20"/>
  <c r="E1042" i="20"/>
  <c r="F1042" i="20"/>
  <c r="J1042" i="20"/>
  <c r="R1042" i="20"/>
  <c r="D1043" i="20"/>
  <c r="E1043" i="20"/>
  <c r="F1043" i="20"/>
  <c r="J1043" i="20"/>
  <c r="R1043" i="20"/>
  <c r="D1044" i="20"/>
  <c r="E1044" i="20"/>
  <c r="F1044" i="20"/>
  <c r="J1044" i="20"/>
  <c r="R1044" i="20"/>
  <c r="U2" i="20"/>
  <c r="S2" i="20"/>
  <c r="T2" i="20"/>
  <c r="M2" i="20"/>
  <c r="L2" i="20"/>
  <c r="K2" i="20"/>
  <c r="D13" i="23"/>
  <c r="F13" i="23"/>
  <c r="D14" i="23"/>
  <c r="F14" i="23"/>
  <c r="D15" i="23"/>
  <c r="F15" i="23"/>
  <c r="D16" i="23"/>
  <c r="F16" i="23"/>
  <c r="D17" i="23"/>
  <c r="F17" i="23"/>
  <c r="D18" i="23"/>
  <c r="F18" i="23"/>
  <c r="D19" i="23"/>
  <c r="F19" i="23"/>
  <c r="D20" i="23"/>
  <c r="F20" i="23"/>
  <c r="D21" i="23"/>
  <c r="F21" i="23"/>
  <c r="D22" i="23"/>
  <c r="F22" i="23"/>
  <c r="D23" i="23"/>
  <c r="F23" i="23"/>
  <c r="D24" i="23"/>
  <c r="F24" i="23"/>
  <c r="D25" i="23"/>
  <c r="F25" i="23"/>
  <c r="D26" i="23"/>
  <c r="F26" i="23"/>
  <c r="D27" i="23"/>
  <c r="F27" i="23"/>
  <c r="D28" i="23"/>
  <c r="F28" i="23"/>
  <c r="D29" i="23"/>
  <c r="F29" i="23"/>
  <c r="D30" i="23"/>
  <c r="F30" i="23"/>
  <c r="D31" i="23"/>
  <c r="F31" i="23"/>
  <c r="D32" i="23"/>
  <c r="F32" i="23"/>
  <c r="D33" i="23"/>
  <c r="F33" i="23"/>
  <c r="D34" i="23"/>
  <c r="F34" i="23"/>
  <c r="D35" i="23"/>
  <c r="F35" i="23"/>
  <c r="D36" i="23"/>
  <c r="F36" i="23"/>
  <c r="D37" i="23"/>
  <c r="F37" i="23"/>
  <c r="D38" i="23"/>
  <c r="F38" i="23"/>
  <c r="D39" i="23"/>
  <c r="F39" i="23"/>
  <c r="D40" i="23"/>
  <c r="F40" i="23"/>
  <c r="D41" i="23"/>
  <c r="F41" i="23"/>
  <c r="D42" i="23"/>
  <c r="F42" i="23"/>
  <c r="D43" i="23"/>
  <c r="F43" i="23"/>
  <c r="D44" i="23"/>
  <c r="F44" i="23"/>
  <c r="D45" i="23"/>
  <c r="F45" i="23"/>
  <c r="D46" i="23"/>
  <c r="F46" i="23"/>
  <c r="D47" i="23"/>
  <c r="F47" i="23"/>
  <c r="D48" i="23"/>
  <c r="F48" i="23"/>
  <c r="D49" i="23"/>
  <c r="F49" i="23"/>
  <c r="D50" i="23"/>
  <c r="F50" i="23"/>
  <c r="D51" i="23"/>
  <c r="F51" i="23"/>
  <c r="D52" i="23"/>
  <c r="F52" i="23"/>
  <c r="D53" i="23"/>
  <c r="F53" i="23"/>
  <c r="D54" i="23"/>
  <c r="F54" i="23"/>
  <c r="D55" i="23"/>
  <c r="F55" i="23"/>
  <c r="D56" i="23"/>
  <c r="F56" i="23"/>
  <c r="D57" i="23"/>
  <c r="F57" i="23"/>
  <c r="D58" i="23"/>
  <c r="F58" i="23"/>
  <c r="D59" i="23"/>
  <c r="F59" i="23"/>
  <c r="D60" i="23"/>
  <c r="F60" i="23"/>
  <c r="D61" i="23"/>
  <c r="F61" i="23"/>
  <c r="D62" i="23"/>
  <c r="F62" i="23"/>
  <c r="D63" i="23"/>
  <c r="F63" i="23"/>
  <c r="D64" i="23"/>
  <c r="F64" i="23"/>
  <c r="D65" i="23"/>
  <c r="F65" i="23"/>
  <c r="D66" i="23"/>
  <c r="F66" i="23"/>
  <c r="D67" i="23"/>
  <c r="F67" i="23"/>
  <c r="D68" i="23"/>
  <c r="F68" i="23"/>
  <c r="D69" i="23"/>
  <c r="F69" i="23"/>
  <c r="D70" i="23"/>
  <c r="F70" i="23"/>
  <c r="D71" i="23"/>
  <c r="F71" i="23"/>
  <c r="D72" i="23"/>
  <c r="F72" i="23"/>
  <c r="D73" i="23"/>
  <c r="F73" i="23"/>
  <c r="D74" i="23"/>
  <c r="F74" i="23"/>
  <c r="D75" i="23"/>
  <c r="F75" i="23"/>
  <c r="D76" i="23"/>
  <c r="F76" i="23"/>
  <c r="D77" i="23"/>
  <c r="F77" i="23"/>
  <c r="D78" i="23"/>
  <c r="F78" i="23"/>
  <c r="D79" i="23"/>
  <c r="F79" i="23"/>
  <c r="D80" i="23"/>
  <c r="F80" i="23"/>
  <c r="D81" i="23"/>
  <c r="F81" i="23"/>
  <c r="D82" i="23"/>
  <c r="F82" i="23"/>
  <c r="D83" i="23"/>
  <c r="F83" i="23"/>
  <c r="D84" i="23"/>
  <c r="F84" i="23"/>
  <c r="D85" i="23"/>
  <c r="F85" i="23"/>
  <c r="D86" i="23"/>
  <c r="F86" i="23"/>
  <c r="D87" i="23"/>
  <c r="F87" i="23"/>
  <c r="D88" i="23"/>
  <c r="F88" i="23"/>
  <c r="K88" i="23"/>
  <c r="S88" i="23"/>
  <c r="K87" i="23"/>
  <c r="S87" i="23"/>
  <c r="K86" i="23"/>
  <c r="S86" i="23"/>
  <c r="K85" i="23"/>
  <c r="S85" i="23"/>
  <c r="K84" i="23"/>
  <c r="S84" i="23"/>
  <c r="K83" i="23"/>
  <c r="S83" i="23"/>
  <c r="K82" i="23"/>
  <c r="S82" i="23"/>
  <c r="K81" i="23"/>
  <c r="S81" i="23"/>
  <c r="K80" i="23"/>
  <c r="S80" i="23"/>
  <c r="K79" i="23"/>
  <c r="S79" i="23"/>
  <c r="K78" i="23"/>
  <c r="S78" i="23"/>
  <c r="K77" i="23"/>
  <c r="S77" i="23"/>
  <c r="K76" i="23"/>
  <c r="S76" i="23"/>
  <c r="K75" i="23"/>
  <c r="S75" i="23"/>
  <c r="K74" i="23"/>
  <c r="S74" i="23"/>
  <c r="K73" i="23"/>
  <c r="S73" i="23"/>
  <c r="K72" i="23"/>
  <c r="S72" i="23"/>
  <c r="K71" i="23"/>
  <c r="S71" i="23"/>
  <c r="K70" i="23"/>
  <c r="S70" i="23"/>
  <c r="K69" i="23"/>
  <c r="S69" i="23"/>
  <c r="K68" i="23"/>
  <c r="S68" i="23"/>
  <c r="K67" i="23"/>
  <c r="S67" i="23"/>
  <c r="K66" i="23"/>
  <c r="S66" i="23"/>
  <c r="K65" i="23"/>
  <c r="S65" i="23"/>
  <c r="K64" i="23"/>
  <c r="S64" i="23"/>
  <c r="K63" i="23"/>
  <c r="S63" i="23"/>
  <c r="K62" i="23"/>
  <c r="S62" i="23"/>
  <c r="K61" i="23"/>
  <c r="S61" i="23"/>
  <c r="K60" i="23"/>
  <c r="S60" i="23"/>
  <c r="K59" i="23"/>
  <c r="S59" i="23"/>
  <c r="K58" i="23"/>
  <c r="S58" i="23"/>
  <c r="K57" i="23"/>
  <c r="S57" i="23"/>
  <c r="K56" i="23"/>
  <c r="S56" i="23"/>
  <c r="K55" i="23"/>
  <c r="S55" i="23"/>
  <c r="K54" i="23"/>
  <c r="S54" i="23"/>
  <c r="K53" i="23"/>
  <c r="S53" i="23"/>
  <c r="K52" i="23"/>
  <c r="S52" i="23"/>
  <c r="K51" i="23"/>
  <c r="S51" i="23"/>
  <c r="K50" i="23"/>
  <c r="S50" i="23"/>
  <c r="K49" i="23"/>
  <c r="S49" i="23"/>
  <c r="K48" i="23"/>
  <c r="S48" i="23"/>
  <c r="K47" i="23"/>
  <c r="S47" i="23"/>
  <c r="K46" i="23"/>
  <c r="S46" i="23"/>
  <c r="K45" i="23"/>
  <c r="S45" i="23"/>
  <c r="K44" i="23"/>
  <c r="S44" i="23"/>
  <c r="K43" i="23"/>
  <c r="S43" i="23"/>
  <c r="K42" i="23"/>
  <c r="S42" i="23"/>
  <c r="K41" i="23"/>
  <c r="S41" i="23"/>
  <c r="K40" i="23"/>
  <c r="S40" i="23"/>
  <c r="K39" i="23"/>
  <c r="S39" i="23"/>
  <c r="K38" i="23"/>
  <c r="S38" i="23"/>
  <c r="K37" i="23"/>
  <c r="S37" i="23"/>
  <c r="K36" i="23"/>
  <c r="S36" i="23"/>
  <c r="K35" i="23"/>
  <c r="S35" i="23"/>
  <c r="K34" i="23"/>
  <c r="S34" i="23"/>
  <c r="K33" i="23"/>
  <c r="S33" i="23"/>
  <c r="K32" i="23"/>
  <c r="S32" i="23"/>
  <c r="K31" i="23"/>
  <c r="S31" i="23"/>
  <c r="K30" i="23"/>
  <c r="S30" i="23"/>
  <c r="K29" i="23"/>
  <c r="S29" i="23"/>
  <c r="K28" i="23"/>
  <c r="S28" i="23"/>
  <c r="K27" i="23"/>
  <c r="S27" i="23"/>
  <c r="K26" i="23"/>
  <c r="S26" i="23"/>
  <c r="K25" i="23"/>
  <c r="S25" i="23"/>
  <c r="K24" i="23"/>
  <c r="S24" i="23"/>
  <c r="K23" i="23"/>
  <c r="S23" i="23"/>
  <c r="K22" i="23"/>
  <c r="S22" i="23"/>
  <c r="K21" i="23"/>
  <c r="S21" i="23"/>
  <c r="K20" i="23"/>
  <c r="S20" i="23"/>
  <c r="K19" i="23"/>
  <c r="S19" i="23"/>
  <c r="K18" i="23"/>
  <c r="S18" i="23"/>
  <c r="K17" i="23"/>
  <c r="S17" i="23"/>
  <c r="K16" i="23"/>
  <c r="S16" i="23"/>
  <c r="K15" i="23"/>
  <c r="S15" i="23"/>
  <c r="K14" i="23"/>
  <c r="S14" i="23"/>
  <c r="K13" i="23"/>
  <c r="S13" i="23"/>
  <c r="U23" i="23"/>
  <c r="N23" i="23"/>
  <c r="V23" i="23"/>
  <c r="M23" i="23"/>
  <c r="T23" i="23"/>
  <c r="W24" i="23"/>
  <c r="X24" i="23"/>
  <c r="W25" i="23"/>
  <c r="X25" i="23"/>
  <c r="W26" i="23"/>
  <c r="X26" i="23"/>
  <c r="W27" i="23"/>
  <c r="X27" i="23"/>
  <c r="W28" i="23"/>
  <c r="X28" i="23"/>
  <c r="W29" i="23"/>
  <c r="X29" i="23"/>
  <c r="W30" i="23"/>
  <c r="X30" i="23"/>
  <c r="W31" i="23"/>
  <c r="X31" i="23"/>
  <c r="W32" i="23"/>
  <c r="X32" i="23"/>
  <c r="W33" i="23"/>
  <c r="X33" i="23"/>
  <c r="W34" i="23"/>
  <c r="X34" i="23"/>
  <c r="W35" i="23"/>
  <c r="X35" i="23"/>
  <c r="W36" i="23"/>
  <c r="X36" i="23"/>
  <c r="W37" i="23"/>
  <c r="X37" i="23"/>
  <c r="W38" i="23"/>
  <c r="X38" i="23"/>
  <c r="W39" i="23"/>
  <c r="X39" i="23"/>
  <c r="W40" i="23"/>
  <c r="X40" i="23"/>
  <c r="W41" i="23"/>
  <c r="X41" i="23"/>
  <c r="W42" i="23"/>
  <c r="X42" i="23"/>
  <c r="W43" i="23"/>
  <c r="X43" i="23"/>
  <c r="W44" i="23"/>
  <c r="X44" i="23"/>
  <c r="W45" i="23"/>
  <c r="X45" i="23"/>
  <c r="W46" i="23"/>
  <c r="X46" i="23"/>
  <c r="W47" i="23"/>
  <c r="X47" i="23"/>
  <c r="W48" i="23"/>
  <c r="X48" i="23"/>
  <c r="W49" i="23"/>
  <c r="X49" i="23"/>
  <c r="W50" i="23"/>
  <c r="X50" i="23"/>
  <c r="W51" i="23"/>
  <c r="X51" i="23"/>
  <c r="W52" i="23"/>
  <c r="X52" i="23"/>
  <c r="W53" i="23"/>
  <c r="X53" i="23"/>
  <c r="W54" i="23"/>
  <c r="X54" i="23"/>
  <c r="W55" i="23"/>
  <c r="X55" i="23"/>
  <c r="W56" i="23"/>
  <c r="X56" i="23"/>
  <c r="W57" i="23"/>
  <c r="X57" i="23"/>
  <c r="W58" i="23"/>
  <c r="X58" i="23"/>
  <c r="W59" i="23"/>
  <c r="X59" i="23"/>
  <c r="W60" i="23"/>
  <c r="X60" i="23"/>
  <c r="W61" i="23"/>
  <c r="X61" i="23"/>
  <c r="W62" i="23"/>
  <c r="X62" i="23"/>
  <c r="W63" i="23"/>
  <c r="X63" i="23"/>
  <c r="W64" i="23"/>
  <c r="X64" i="23"/>
  <c r="W65" i="23"/>
  <c r="X65" i="23"/>
  <c r="W66" i="23"/>
  <c r="X66" i="23"/>
  <c r="W67" i="23"/>
  <c r="X67" i="23"/>
  <c r="W68" i="23"/>
  <c r="X68" i="23"/>
  <c r="W69" i="23"/>
  <c r="X69" i="23"/>
  <c r="W70" i="23"/>
  <c r="X70" i="23"/>
  <c r="W71" i="23"/>
  <c r="X71" i="23"/>
  <c r="W72" i="23"/>
  <c r="X72" i="23"/>
  <c r="W73" i="23"/>
  <c r="X73" i="23"/>
  <c r="W74" i="23"/>
  <c r="X74" i="23"/>
  <c r="W75" i="23"/>
  <c r="X75" i="23"/>
  <c r="W76" i="23"/>
  <c r="X76" i="23"/>
  <c r="W77" i="23"/>
  <c r="X77" i="23"/>
  <c r="W78" i="23"/>
  <c r="X78" i="23"/>
  <c r="W79" i="23"/>
  <c r="X79" i="23"/>
  <c r="W80" i="23"/>
  <c r="X80" i="23"/>
  <c r="W81" i="23"/>
  <c r="X81" i="23"/>
  <c r="W82" i="23"/>
  <c r="X82" i="23"/>
  <c r="W83" i="23"/>
  <c r="X83" i="23"/>
  <c r="W84" i="23"/>
  <c r="X84" i="23"/>
  <c r="W85" i="23"/>
  <c r="X85" i="23"/>
  <c r="W86" i="23"/>
  <c r="X86" i="23"/>
  <c r="W87" i="23"/>
  <c r="X87" i="23"/>
  <c r="W88" i="23"/>
  <c r="X88" i="23"/>
  <c r="L23" i="23"/>
  <c r="O24" i="23"/>
  <c r="P24" i="23"/>
  <c r="O25" i="23"/>
  <c r="P25" i="23"/>
  <c r="O26" i="23"/>
  <c r="P26" i="23"/>
  <c r="O27" i="23"/>
  <c r="P27" i="23"/>
  <c r="O28" i="23"/>
  <c r="P28" i="23"/>
  <c r="O29" i="23"/>
  <c r="P29" i="23"/>
  <c r="O30" i="23"/>
  <c r="P30" i="23"/>
  <c r="O31" i="23"/>
  <c r="P31" i="23"/>
  <c r="O32" i="23"/>
  <c r="P32" i="23"/>
  <c r="O33" i="23"/>
  <c r="P33" i="23"/>
  <c r="O34" i="23"/>
  <c r="P34" i="23"/>
  <c r="O35" i="23"/>
  <c r="P35" i="23"/>
  <c r="O36" i="23"/>
  <c r="P36" i="23"/>
  <c r="O37" i="23"/>
  <c r="P37" i="23"/>
  <c r="O38" i="23"/>
  <c r="P38" i="23"/>
  <c r="O39" i="23"/>
  <c r="P39" i="23"/>
  <c r="O40" i="23"/>
  <c r="P40" i="23"/>
  <c r="O41" i="23"/>
  <c r="P41" i="23"/>
  <c r="O42" i="23"/>
  <c r="P42" i="23"/>
  <c r="O43" i="23"/>
  <c r="P43" i="23"/>
  <c r="O44" i="23"/>
  <c r="P44" i="23"/>
  <c r="O45" i="23"/>
  <c r="P45" i="23"/>
  <c r="O46" i="23"/>
  <c r="P46" i="23"/>
  <c r="O47" i="23"/>
  <c r="P47" i="23"/>
  <c r="O48" i="23"/>
  <c r="P48" i="23"/>
  <c r="O49" i="23"/>
  <c r="P49" i="23"/>
  <c r="O50" i="23"/>
  <c r="P50" i="23"/>
  <c r="O51" i="23"/>
  <c r="P51" i="23"/>
  <c r="O52" i="23"/>
  <c r="P52" i="23"/>
  <c r="O53" i="23"/>
  <c r="P53" i="23"/>
  <c r="O54" i="23"/>
  <c r="P54" i="23"/>
  <c r="O55" i="23"/>
  <c r="P55" i="23"/>
  <c r="O56" i="23"/>
  <c r="P56" i="23"/>
  <c r="O57" i="23"/>
  <c r="P57" i="23"/>
  <c r="O58" i="23"/>
  <c r="P58" i="23"/>
  <c r="O59" i="23"/>
  <c r="P59" i="23"/>
  <c r="O60" i="23"/>
  <c r="P60" i="23"/>
  <c r="O61" i="23"/>
  <c r="P61" i="23"/>
  <c r="O62" i="23"/>
  <c r="P62" i="23"/>
  <c r="O63" i="23"/>
  <c r="P63" i="23"/>
  <c r="O64" i="23"/>
  <c r="P64" i="23"/>
  <c r="O65" i="23"/>
  <c r="P65" i="23"/>
  <c r="O66" i="23"/>
  <c r="P66" i="23"/>
  <c r="O67" i="23"/>
  <c r="P67" i="23"/>
  <c r="O68" i="23"/>
  <c r="P68" i="23"/>
  <c r="O69" i="23"/>
  <c r="P69" i="23"/>
  <c r="O70" i="23"/>
  <c r="P70" i="23"/>
  <c r="O71" i="23"/>
  <c r="P71" i="23"/>
  <c r="O72" i="23"/>
  <c r="P72" i="23"/>
  <c r="O73" i="23"/>
  <c r="P73" i="23"/>
  <c r="O74" i="23"/>
  <c r="P74" i="23"/>
  <c r="O75" i="23"/>
  <c r="P75" i="23"/>
  <c r="O76" i="23"/>
  <c r="P76" i="23"/>
  <c r="O77" i="23"/>
  <c r="P77" i="23"/>
  <c r="O78" i="23"/>
  <c r="P78" i="23"/>
  <c r="O79" i="23"/>
  <c r="P79" i="23"/>
  <c r="O80" i="23"/>
  <c r="P80" i="23"/>
  <c r="O81" i="23"/>
  <c r="P81" i="23"/>
  <c r="O82" i="23"/>
  <c r="P82" i="23"/>
  <c r="O83" i="23"/>
  <c r="P83" i="23"/>
  <c r="O84" i="23"/>
  <c r="P84" i="23"/>
  <c r="O85" i="23"/>
  <c r="P85" i="23"/>
  <c r="O86" i="23"/>
  <c r="P86" i="23"/>
  <c r="O87" i="23"/>
  <c r="P87" i="23"/>
  <c r="O88" i="23"/>
  <c r="P88" i="23"/>
  <c r="W23" i="23"/>
  <c r="X23" i="23"/>
  <c r="X3" i="23"/>
  <c r="Z3" i="23"/>
  <c r="O23" i="23"/>
  <c r="P23" i="23"/>
  <c r="P3" i="23"/>
  <c r="R3" i="23"/>
</calcChain>
</file>

<file path=xl/sharedStrings.xml><?xml version="1.0" encoding="utf-8"?>
<sst xmlns="http://schemas.openxmlformats.org/spreadsheetml/2006/main" count="8788" uniqueCount="53">
  <si>
    <t>AAA</t>
  </si>
  <si>
    <t>BAA</t>
  </si>
  <si>
    <t>yyyy</t>
  </si>
  <si>
    <t>Index</t>
  </si>
  <si>
    <t>NaN</t>
  </si>
  <si>
    <t>yyyymm</t>
  </si>
  <si>
    <t>cay</t>
  </si>
  <si>
    <t>D12</t>
  </si>
  <si>
    <t>E12</t>
  </si>
  <si>
    <t>Rfree</t>
  </si>
  <si>
    <t>b/m</t>
  </si>
  <si>
    <t>tbl</t>
  </si>
  <si>
    <t>lty</t>
  </si>
  <si>
    <t>ntis</t>
  </si>
  <si>
    <t>infl</t>
  </si>
  <si>
    <t>ltr</t>
  </si>
  <si>
    <t>corpr</t>
  </si>
  <si>
    <t>svar</t>
  </si>
  <si>
    <t>csp</t>
  </si>
  <si>
    <t>eqis</t>
  </si>
  <si>
    <t>CRSP_SPvw</t>
  </si>
  <si>
    <t>CRSP_SPvwx</t>
  </si>
  <si>
    <t>ik</t>
  </si>
  <si>
    <t>rt+1</t>
  </si>
  <si>
    <t>Time</t>
  </si>
  <si>
    <t>a</t>
  </si>
  <si>
    <t>b</t>
  </si>
  <si>
    <t>Avg D/P</t>
  </si>
  <si>
    <t>D/P</t>
  </si>
  <si>
    <t>avg d/p</t>
  </si>
  <si>
    <t>ρt</t>
  </si>
  <si>
    <t>kt</t>
  </si>
  <si>
    <t>dpt</t>
  </si>
  <si>
    <t>Dividend Growth</t>
  </si>
  <si>
    <t>gt</t>
  </si>
  <si>
    <t>xt</t>
  </si>
  <si>
    <t>avg div</t>
  </si>
  <si>
    <t>Forecasting Error</t>
  </si>
  <si>
    <t>Square Forecasting 
Error</t>
  </si>
  <si>
    <t>r Avg Error</t>
  </si>
  <si>
    <t>R^2os</t>
  </si>
  <si>
    <t>Avg Error</t>
  </si>
  <si>
    <t>R^2</t>
  </si>
  <si>
    <t>Forecasting r</t>
  </si>
  <si>
    <t>rt+1 expectation</t>
  </si>
  <si>
    <t>rt</t>
  </si>
  <si>
    <t>rt+1 estimatoin</t>
  </si>
  <si>
    <t>Monthly</t>
  </si>
  <si>
    <t>Annual</t>
  </si>
  <si>
    <r>
      <t>R</t>
    </r>
    <r>
      <rPr>
        <vertAlign val="superscript"/>
        <sz val="12"/>
        <rFont val="Times New Roman"/>
        <family val="1"/>
      </rPr>
      <t>2</t>
    </r>
  </si>
  <si>
    <r>
      <t>R</t>
    </r>
    <r>
      <rPr>
        <vertAlign val="superscript"/>
        <sz val="12"/>
        <rFont val="Times New Roman"/>
        <family val="1"/>
      </rPr>
      <t>2</t>
    </r>
    <r>
      <rPr>
        <vertAlign val="subscript"/>
        <sz val="12"/>
        <rFont val="Times New Roman"/>
        <family val="1"/>
      </rPr>
      <t>OOS</t>
    </r>
  </si>
  <si>
    <r>
      <t>dp</t>
    </r>
    <r>
      <rPr>
        <b/>
        <vertAlign val="subscript"/>
        <sz val="12"/>
        <rFont val="Cambria"/>
        <family val="1"/>
        <scheme val="major"/>
      </rPr>
      <t>t</t>
    </r>
  </si>
  <si>
    <r>
      <t>x</t>
    </r>
    <r>
      <rPr>
        <b/>
        <vertAlign val="subscript"/>
        <sz val="12"/>
        <rFont val="Cambria"/>
        <family val="1"/>
        <scheme val="major"/>
      </rPr>
      <t>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</si>
</sst>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0.000"/>
    <numFmt numFmtId="165" formatCode="0.0000"/>
    <numFmt numFmtId="166" formatCode="0.000000"/>
    <numFmt numFmtId="167" formatCode="0.0000000"/>
    <numFmt numFmtId="168" formatCode="0.0000000000"/>
    <numFmt numFmtId="169" formatCode="0.0000%"/>
    <numFmt numFmtId="170" formatCode="0.000000%"/>
    <numFmt numFmtId="171" formatCode="0.00000%"/>
  </numFmts>
  <fonts count="15" x14ac:knownFonts="1">
    <font>
      <sz val="10"/>
      <name val="Book Antiqua"/>
    </font>
    <font>
      <sz val="10"/>
      <name val="Book Antiqua"/>
      <family val="1"/>
    </font>
    <font>
      <sz val="10"/>
      <name val="Book Antiqua"/>
      <family val="1"/>
    </font>
    <font>
      <b/>
      <sz val="10"/>
      <name val="Book Antiqua"/>
      <family val="1"/>
    </font>
    <font>
      <sz val="10"/>
      <name val="Book Antiqua"/>
      <family val="1"/>
    </font>
    <font>
      <sz val="10"/>
      <name val="Arial"/>
      <family val="2"/>
    </font>
    <font>
      <b/>
      <sz val="11"/>
      <name val="Book Antiqua"/>
      <family val="1"/>
    </font>
    <font>
      <sz val="10"/>
      <color theme="1"/>
      <name val="Book Antiqua"/>
      <family val="1"/>
    </font>
    <font>
      <sz val="10"/>
      <color rgb="FFFF0000"/>
      <name val="Book Antiqua"/>
      <family val="1"/>
    </font>
    <font>
      <b/>
      <i/>
      <sz val="10"/>
      <name val="Book Antiqua"/>
      <family val="1"/>
    </font>
    <font>
      <b/>
      <sz val="12"/>
      <name val="Cambria"/>
      <family val="1"/>
      <scheme val="major"/>
    </font>
    <font>
      <sz val="12"/>
      <name val="Times New Roman"/>
      <family val="1"/>
    </font>
    <font>
      <vertAlign val="superscript"/>
      <sz val="12"/>
      <name val="Times New Roman"/>
      <family val="1"/>
    </font>
    <font>
      <vertAlign val="subscript"/>
      <sz val="12"/>
      <name val="Times New Roman"/>
      <family val="1"/>
    </font>
    <font>
      <b/>
      <vertAlign val="subscript"/>
      <sz val="12"/>
      <name val="Cambria"/>
      <family val="1"/>
      <scheme val="maj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3">
    <xf numFmtId="0" fontId="0" fillId="0" borderId="0" xfId="0"/>
    <xf numFmtId="0" fontId="0" fillId="0" borderId="0" xfId="0" applyAlignment="1">
      <alignment horizontal="right"/>
    </xf>
    <xf numFmtId="165" fontId="0" fillId="0" borderId="0" xfId="0" applyNumberFormat="1" applyAlignment="1">
      <alignment horizontal="right"/>
    </xf>
    <xf numFmtId="165" fontId="2" fillId="0" borderId="0" xfId="0" applyNumberFormat="1" applyFont="1" applyAlignment="1">
      <alignment horizontal="right"/>
    </xf>
    <xf numFmtId="0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165" fontId="3" fillId="0" borderId="0" xfId="0" applyNumberFormat="1" applyFont="1" applyAlignment="1">
      <alignment horizontal="right"/>
    </xf>
    <xf numFmtId="165" fontId="0" fillId="0" borderId="0" xfId="0" applyNumberFormat="1"/>
    <xf numFmtId="165" fontId="4" fillId="0" borderId="0" xfId="0" applyNumberFormat="1" applyFont="1"/>
    <xf numFmtId="165" fontId="2" fillId="0" borderId="0" xfId="0" applyNumberFormat="1" applyFont="1"/>
    <xf numFmtId="0" fontId="2" fillId="0" borderId="0" xfId="0" applyFont="1"/>
    <xf numFmtId="167" fontId="3" fillId="0" borderId="0" xfId="0" applyNumberFormat="1" applyFont="1" applyAlignment="1">
      <alignment horizontal="right"/>
    </xf>
    <xf numFmtId="168" fontId="0" fillId="0" borderId="0" xfId="0" applyNumberFormat="1" applyAlignment="1">
      <alignment horizontal="right"/>
    </xf>
    <xf numFmtId="168" fontId="2" fillId="0" borderId="0" xfId="0" applyNumberFormat="1" applyFont="1" applyAlignment="1">
      <alignment horizontal="right"/>
    </xf>
    <xf numFmtId="168" fontId="0" fillId="0" borderId="0" xfId="3" applyNumberFormat="1" applyFont="1"/>
    <xf numFmtId="168" fontId="2" fillId="0" borderId="0" xfId="3" applyNumberFormat="1" applyFont="1"/>
    <xf numFmtId="168" fontId="0" fillId="0" borderId="0" xfId="0" applyNumberFormat="1" applyAlignment="1"/>
    <xf numFmtId="168" fontId="0" fillId="0" borderId="0" xfId="0" applyNumberFormat="1"/>
    <xf numFmtId="168" fontId="2" fillId="0" borderId="0" xfId="0" applyNumberFormat="1" applyFont="1"/>
    <xf numFmtId="168" fontId="3" fillId="0" borderId="0" xfId="0" applyNumberFormat="1" applyFont="1" applyAlignment="1">
      <alignment horizontal="right"/>
    </xf>
    <xf numFmtId="165" fontId="0" fillId="0" borderId="0" xfId="0" applyNumberFormat="1" applyFont="1" applyAlignment="1">
      <alignment horizontal="right"/>
    </xf>
    <xf numFmtId="164" fontId="0" fillId="0" borderId="0" xfId="0" applyNumberFormat="1" applyAlignment="1">
      <alignment horizontal="right"/>
    </xf>
    <xf numFmtId="164" fontId="0" fillId="0" borderId="0" xfId="0" applyNumberFormat="1"/>
    <xf numFmtId="164" fontId="0" fillId="0" borderId="0" xfId="0" applyNumberFormat="1" applyBorder="1" applyAlignment="1">
      <alignment horizontal="right"/>
    </xf>
    <xf numFmtId="164" fontId="0" fillId="0" borderId="0" xfId="2" applyNumberFormat="1" applyFont="1" applyBorder="1"/>
    <xf numFmtId="166" fontId="0" fillId="0" borderId="0" xfId="0" applyNumberFormat="1"/>
    <xf numFmtId="166" fontId="2" fillId="0" borderId="0" xfId="0" applyNumberFormat="1" applyFont="1"/>
    <xf numFmtId="165" fontId="1" fillId="0" borderId="0" xfId="0" applyNumberFormat="1" applyFont="1"/>
    <xf numFmtId="4" fontId="0" fillId="0" borderId="0" xfId="0" applyNumberFormat="1" applyAlignment="1">
      <alignment horizontal="right"/>
    </xf>
    <xf numFmtId="4" fontId="0" fillId="0" borderId="0" xfId="0" applyNumberFormat="1"/>
    <xf numFmtId="166" fontId="0" fillId="0" borderId="0" xfId="0" applyNumberFormat="1" applyAlignment="1">
      <alignment horizontal="right"/>
    </xf>
    <xf numFmtId="4" fontId="2" fillId="0" borderId="0" xfId="0" applyNumberFormat="1" applyFont="1"/>
    <xf numFmtId="0" fontId="0" fillId="2" borderId="1" xfId="0" applyFill="1" applyBorder="1"/>
    <xf numFmtId="0" fontId="6" fillId="0" borderId="0" xfId="0" applyFont="1"/>
    <xf numFmtId="0" fontId="0" fillId="4" borderId="1" xfId="0" applyFill="1" applyBorder="1" applyAlignment="1">
      <alignment horizontal="right"/>
    </xf>
    <xf numFmtId="1" fontId="0" fillId="0" borderId="0" xfId="0" applyNumberFormat="1" applyAlignment="1">
      <alignment horizontal="right"/>
    </xf>
    <xf numFmtId="0" fontId="0" fillId="0" borderId="1" xfId="0" applyBorder="1" applyAlignment="1">
      <alignment horizontal="right"/>
    </xf>
    <xf numFmtId="0" fontId="2" fillId="4" borderId="1" xfId="0" applyFont="1" applyFill="1" applyBorder="1" applyAlignment="1">
      <alignment horizontal="right"/>
    </xf>
    <xf numFmtId="0" fontId="3" fillId="0" borderId="0" xfId="0" applyFont="1" applyAlignment="1">
      <alignment horizontal="right" wrapText="1"/>
    </xf>
    <xf numFmtId="10" fontId="0" fillId="0" borderId="0" xfId="3" applyNumberFormat="1" applyFont="1"/>
    <xf numFmtId="0" fontId="1" fillId="0" borderId="0" xfId="0" applyFont="1"/>
    <xf numFmtId="0" fontId="0" fillId="0" borderId="0" xfId="0" applyFill="1" applyBorder="1"/>
    <xf numFmtId="0" fontId="0" fillId="0" borderId="2" xfId="0" applyBorder="1" applyAlignment="1">
      <alignment horizontal="right"/>
    </xf>
    <xf numFmtId="10" fontId="7" fillId="4" borderId="3" xfId="3" applyNumberFormat="1" applyFont="1" applyFill="1" applyBorder="1"/>
    <xf numFmtId="0" fontId="0" fillId="0" borderId="2" xfId="0" applyBorder="1"/>
    <xf numFmtId="166" fontId="0" fillId="0" borderId="2" xfId="0" applyNumberFormat="1" applyBorder="1" applyAlignment="1">
      <alignment horizontal="right"/>
    </xf>
    <xf numFmtId="10" fontId="0" fillId="0" borderId="2" xfId="3" applyNumberFormat="1" applyFont="1" applyBorder="1"/>
    <xf numFmtId="0" fontId="6" fillId="3" borderId="0" xfId="0" applyFont="1" applyFill="1"/>
    <xf numFmtId="0" fontId="0" fillId="0" borderId="0" xfId="0" applyBorder="1"/>
    <xf numFmtId="10" fontId="0" fillId="0" borderId="0" xfId="3" applyNumberFormat="1" applyFont="1" applyBorder="1"/>
    <xf numFmtId="169" fontId="0" fillId="0" borderId="0" xfId="0" applyNumberFormat="1"/>
    <xf numFmtId="169" fontId="0" fillId="0" borderId="0" xfId="3" applyNumberFormat="1" applyFont="1"/>
    <xf numFmtId="170" fontId="0" fillId="0" borderId="0" xfId="3" applyNumberFormat="1" applyFont="1" applyBorder="1"/>
    <xf numFmtId="0" fontId="0" fillId="5" borderId="0" xfId="0" applyFill="1" applyAlignment="1">
      <alignment horizontal="right"/>
    </xf>
    <xf numFmtId="0" fontId="0" fillId="5" borderId="0" xfId="0" applyFill="1"/>
    <xf numFmtId="166" fontId="0" fillId="5" borderId="0" xfId="0" applyNumberFormat="1" applyFill="1" applyAlignment="1">
      <alignment horizontal="right"/>
    </xf>
    <xf numFmtId="170" fontId="0" fillId="5" borderId="0" xfId="3" applyNumberFormat="1" applyFont="1" applyFill="1" applyBorder="1"/>
    <xf numFmtId="0" fontId="0" fillId="5" borderId="0" xfId="0" applyFill="1" applyBorder="1"/>
    <xf numFmtId="10" fontId="0" fillId="5" borderId="0" xfId="3" applyNumberFormat="1" applyFont="1" applyFill="1" applyBorder="1"/>
    <xf numFmtId="169" fontId="0" fillId="5" borderId="0" xfId="0" applyNumberFormat="1" applyFill="1"/>
    <xf numFmtId="169" fontId="0" fillId="5" borderId="0" xfId="3" applyNumberFormat="1" applyFont="1" applyFill="1"/>
    <xf numFmtId="0" fontId="2" fillId="0" borderId="2" xfId="0" applyFont="1" applyBorder="1" applyAlignment="1">
      <alignment horizontal="right"/>
    </xf>
    <xf numFmtId="0" fontId="2" fillId="4" borderId="2" xfId="0" applyFont="1" applyFill="1" applyBorder="1" applyAlignment="1">
      <alignment horizontal="right"/>
    </xf>
    <xf numFmtId="4" fontId="0" fillId="0" borderId="2" xfId="0" applyNumberFormat="1" applyBorder="1" applyAlignment="1">
      <alignment horizontal="right"/>
    </xf>
    <xf numFmtId="164" fontId="0" fillId="0" borderId="2" xfId="0" applyNumberFormat="1" applyBorder="1" applyAlignment="1">
      <alignment horizontal="right"/>
    </xf>
    <xf numFmtId="1" fontId="0" fillId="0" borderId="2" xfId="0" applyNumberFormat="1" applyBorder="1" applyAlignment="1">
      <alignment horizontal="right"/>
    </xf>
    <xf numFmtId="168" fontId="0" fillId="0" borderId="2" xfId="0" applyNumberFormat="1" applyBorder="1" applyAlignment="1">
      <alignment horizontal="right"/>
    </xf>
    <xf numFmtId="165" fontId="0" fillId="0" borderId="2" xfId="0" applyNumberFormat="1" applyBorder="1" applyAlignment="1">
      <alignment horizontal="right"/>
    </xf>
    <xf numFmtId="168" fontId="0" fillId="0" borderId="2" xfId="0" applyNumberFormat="1" applyBorder="1"/>
    <xf numFmtId="168" fontId="2" fillId="0" borderId="2" xfId="0" applyNumberFormat="1" applyFont="1" applyBorder="1"/>
    <xf numFmtId="171" fontId="0" fillId="5" borderId="0" xfId="3" applyNumberFormat="1" applyFont="1" applyFill="1" applyBorder="1"/>
    <xf numFmtId="169" fontId="7" fillId="4" borderId="3" xfId="3" applyNumberFormat="1" applyFont="1" applyFill="1" applyBorder="1"/>
    <xf numFmtId="171" fontId="7" fillId="4" borderId="3" xfId="3" applyNumberFormat="1" applyFont="1" applyFill="1" applyBorder="1"/>
    <xf numFmtId="0" fontId="1" fillId="0" borderId="3" xfId="0" applyFont="1" applyBorder="1"/>
    <xf numFmtId="0" fontId="0" fillId="0" borderId="0" xfId="0" applyFill="1" applyBorder="1" applyAlignment="1">
      <alignment horizontal="right"/>
    </xf>
    <xf numFmtId="10" fontId="0" fillId="4" borderId="1" xfId="3" applyNumberFormat="1" applyFont="1" applyFill="1" applyBorder="1"/>
    <xf numFmtId="0" fontId="2" fillId="0" borderId="0" xfId="0" applyFont="1" applyFill="1" applyBorder="1" applyAlignment="1">
      <alignment horizontal="right"/>
    </xf>
    <xf numFmtId="164" fontId="1" fillId="0" borderId="0" xfId="0" applyNumberFormat="1" applyFont="1" applyAlignment="1">
      <alignment horizontal="right"/>
    </xf>
    <xf numFmtId="10" fontId="8" fillId="0" borderId="2" xfId="3" applyNumberFormat="1" applyFont="1" applyBorder="1"/>
    <xf numFmtId="0" fontId="0" fillId="0" borderId="6" xfId="0" applyBorder="1"/>
    <xf numFmtId="0" fontId="0" fillId="0" borderId="7" xfId="0" applyBorder="1"/>
    <xf numFmtId="0" fontId="9" fillId="0" borderId="1" xfId="0" applyFont="1" applyBorder="1"/>
    <xf numFmtId="0" fontId="10" fillId="0" borderId="1" xfId="0" applyFont="1" applyBorder="1"/>
    <xf numFmtId="0" fontId="11" fillId="0" borderId="1" xfId="0" applyFont="1" applyBorder="1"/>
    <xf numFmtId="10" fontId="11" fillId="0" borderId="1" xfId="0" applyNumberFormat="1" applyFont="1" applyBorder="1"/>
    <xf numFmtId="0" fontId="11" fillId="0" borderId="5" xfId="0" applyFont="1" applyBorder="1"/>
    <xf numFmtId="10" fontId="11" fillId="0" borderId="5" xfId="0" applyNumberFormat="1" applyFont="1" applyBorder="1"/>
    <xf numFmtId="0" fontId="11" fillId="0" borderId="4" xfId="0" applyFont="1" applyBorder="1"/>
    <xf numFmtId="10" fontId="11" fillId="2" borderId="1" xfId="0" applyNumberFormat="1" applyFont="1" applyFill="1" applyBorder="1"/>
    <xf numFmtId="0" fontId="1" fillId="0" borderId="8" xfId="0" applyFont="1" applyBorder="1"/>
    <xf numFmtId="0" fontId="10" fillId="0" borderId="9" xfId="0" applyFont="1" applyBorder="1"/>
    <xf numFmtId="0" fontId="0" fillId="0" borderId="9" xfId="0" applyBorder="1"/>
  </cellXfs>
  <cellStyles count="4">
    <cellStyle name="_x000a_bidires=100_x000d_" xfId="1"/>
    <cellStyle name="Comma" xfId="2" builtinId="3"/>
    <cellStyle name="Normal" xfId="0" builtinId="0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Error Comparision for dpt</a:t>
            </a:r>
            <a:r>
              <a:rPr lang="en-US" baseline="0"/>
              <a:t> and r avg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'rt+1 AR(1)'!$O$1</c:f>
              <c:strCache>
                <c:ptCount val="1"/>
                <c:pt idx="0">
                  <c:v>Forecasting Error</c:v>
                </c:pt>
              </c:strCache>
            </c:strRef>
          </c:tx>
          <c:marker>
            <c:symbol val="none"/>
          </c:marker>
          <c:cat>
            <c:numRef>
              <c:f>'rt+1 AR(1)'!$A$254:$A$1044</c:f>
              <c:numCache>
                <c:formatCode>General</c:formatCode>
                <c:ptCount val="791"/>
                <c:pt idx="0">
                  <c:v>194701</c:v>
                </c:pt>
                <c:pt idx="1">
                  <c:v>194702</c:v>
                </c:pt>
                <c:pt idx="2">
                  <c:v>194703</c:v>
                </c:pt>
                <c:pt idx="3">
                  <c:v>194704</c:v>
                </c:pt>
                <c:pt idx="4">
                  <c:v>194705</c:v>
                </c:pt>
                <c:pt idx="5">
                  <c:v>194706</c:v>
                </c:pt>
                <c:pt idx="6">
                  <c:v>194707</c:v>
                </c:pt>
                <c:pt idx="7">
                  <c:v>194708</c:v>
                </c:pt>
                <c:pt idx="8">
                  <c:v>194709</c:v>
                </c:pt>
                <c:pt idx="9">
                  <c:v>194710</c:v>
                </c:pt>
                <c:pt idx="10">
                  <c:v>194711</c:v>
                </c:pt>
                <c:pt idx="11">
                  <c:v>194712</c:v>
                </c:pt>
                <c:pt idx="12">
                  <c:v>194801</c:v>
                </c:pt>
                <c:pt idx="13">
                  <c:v>194802</c:v>
                </c:pt>
                <c:pt idx="14">
                  <c:v>194803</c:v>
                </c:pt>
                <c:pt idx="15">
                  <c:v>194804</c:v>
                </c:pt>
                <c:pt idx="16">
                  <c:v>194805</c:v>
                </c:pt>
                <c:pt idx="17">
                  <c:v>194806</c:v>
                </c:pt>
                <c:pt idx="18">
                  <c:v>194807</c:v>
                </c:pt>
                <c:pt idx="19">
                  <c:v>194808</c:v>
                </c:pt>
                <c:pt idx="20">
                  <c:v>194809</c:v>
                </c:pt>
                <c:pt idx="21">
                  <c:v>194810</c:v>
                </c:pt>
                <c:pt idx="22">
                  <c:v>194811</c:v>
                </c:pt>
                <c:pt idx="23">
                  <c:v>194812</c:v>
                </c:pt>
                <c:pt idx="24">
                  <c:v>194901</c:v>
                </c:pt>
                <c:pt idx="25">
                  <c:v>194902</c:v>
                </c:pt>
                <c:pt idx="26">
                  <c:v>194903</c:v>
                </c:pt>
                <c:pt idx="27">
                  <c:v>194904</c:v>
                </c:pt>
                <c:pt idx="28">
                  <c:v>194905</c:v>
                </c:pt>
                <c:pt idx="29">
                  <c:v>194906</c:v>
                </c:pt>
                <c:pt idx="30">
                  <c:v>194907</c:v>
                </c:pt>
                <c:pt idx="31">
                  <c:v>194908</c:v>
                </c:pt>
                <c:pt idx="32">
                  <c:v>194909</c:v>
                </c:pt>
                <c:pt idx="33">
                  <c:v>194910</c:v>
                </c:pt>
                <c:pt idx="34">
                  <c:v>194911</c:v>
                </c:pt>
                <c:pt idx="35">
                  <c:v>194912</c:v>
                </c:pt>
                <c:pt idx="36">
                  <c:v>195001</c:v>
                </c:pt>
                <c:pt idx="37">
                  <c:v>195002</c:v>
                </c:pt>
                <c:pt idx="38">
                  <c:v>195003</c:v>
                </c:pt>
                <c:pt idx="39">
                  <c:v>195004</c:v>
                </c:pt>
                <c:pt idx="40">
                  <c:v>195005</c:v>
                </c:pt>
                <c:pt idx="41">
                  <c:v>195006</c:v>
                </c:pt>
                <c:pt idx="42">
                  <c:v>195007</c:v>
                </c:pt>
                <c:pt idx="43">
                  <c:v>195008</c:v>
                </c:pt>
                <c:pt idx="44">
                  <c:v>195009</c:v>
                </c:pt>
                <c:pt idx="45">
                  <c:v>195010</c:v>
                </c:pt>
                <c:pt idx="46">
                  <c:v>195011</c:v>
                </c:pt>
                <c:pt idx="47">
                  <c:v>195012</c:v>
                </c:pt>
                <c:pt idx="48">
                  <c:v>195101</c:v>
                </c:pt>
                <c:pt idx="49">
                  <c:v>195102</c:v>
                </c:pt>
                <c:pt idx="50">
                  <c:v>195103</c:v>
                </c:pt>
                <c:pt idx="51">
                  <c:v>195104</c:v>
                </c:pt>
                <c:pt idx="52">
                  <c:v>195105</c:v>
                </c:pt>
                <c:pt idx="53">
                  <c:v>195106</c:v>
                </c:pt>
                <c:pt idx="54">
                  <c:v>195107</c:v>
                </c:pt>
                <c:pt idx="55">
                  <c:v>195108</c:v>
                </c:pt>
                <c:pt idx="56">
                  <c:v>195109</c:v>
                </c:pt>
                <c:pt idx="57">
                  <c:v>195110</c:v>
                </c:pt>
                <c:pt idx="58">
                  <c:v>195111</c:v>
                </c:pt>
                <c:pt idx="59">
                  <c:v>195112</c:v>
                </c:pt>
                <c:pt idx="60">
                  <c:v>195201</c:v>
                </c:pt>
                <c:pt idx="61">
                  <c:v>195202</c:v>
                </c:pt>
                <c:pt idx="62">
                  <c:v>195203</c:v>
                </c:pt>
                <c:pt idx="63">
                  <c:v>195204</c:v>
                </c:pt>
                <c:pt idx="64">
                  <c:v>195205</c:v>
                </c:pt>
                <c:pt idx="65">
                  <c:v>195206</c:v>
                </c:pt>
                <c:pt idx="66">
                  <c:v>195207</c:v>
                </c:pt>
                <c:pt idx="67">
                  <c:v>195208</c:v>
                </c:pt>
                <c:pt idx="68">
                  <c:v>195209</c:v>
                </c:pt>
                <c:pt idx="69">
                  <c:v>195210</c:v>
                </c:pt>
                <c:pt idx="70">
                  <c:v>195211</c:v>
                </c:pt>
                <c:pt idx="71">
                  <c:v>195212</c:v>
                </c:pt>
                <c:pt idx="72">
                  <c:v>195301</c:v>
                </c:pt>
                <c:pt idx="73">
                  <c:v>195302</c:v>
                </c:pt>
                <c:pt idx="74">
                  <c:v>195303</c:v>
                </c:pt>
                <c:pt idx="75">
                  <c:v>195304</c:v>
                </c:pt>
                <c:pt idx="76">
                  <c:v>195305</c:v>
                </c:pt>
                <c:pt idx="77">
                  <c:v>195306</c:v>
                </c:pt>
                <c:pt idx="78">
                  <c:v>195307</c:v>
                </c:pt>
                <c:pt idx="79">
                  <c:v>195308</c:v>
                </c:pt>
                <c:pt idx="80">
                  <c:v>195309</c:v>
                </c:pt>
                <c:pt idx="81">
                  <c:v>195310</c:v>
                </c:pt>
                <c:pt idx="82">
                  <c:v>195311</c:v>
                </c:pt>
                <c:pt idx="83">
                  <c:v>195312</c:v>
                </c:pt>
                <c:pt idx="84">
                  <c:v>195401</c:v>
                </c:pt>
                <c:pt idx="85">
                  <c:v>195402</c:v>
                </c:pt>
                <c:pt idx="86">
                  <c:v>195403</c:v>
                </c:pt>
                <c:pt idx="87">
                  <c:v>195404</c:v>
                </c:pt>
                <c:pt idx="88">
                  <c:v>195405</c:v>
                </c:pt>
                <c:pt idx="89">
                  <c:v>195406</c:v>
                </c:pt>
                <c:pt idx="90">
                  <c:v>195407</c:v>
                </c:pt>
                <c:pt idx="91">
                  <c:v>195408</c:v>
                </c:pt>
                <c:pt idx="92">
                  <c:v>195409</c:v>
                </c:pt>
                <c:pt idx="93">
                  <c:v>195410</c:v>
                </c:pt>
                <c:pt idx="94">
                  <c:v>195411</c:v>
                </c:pt>
                <c:pt idx="95">
                  <c:v>195412</c:v>
                </c:pt>
                <c:pt idx="96">
                  <c:v>195501</c:v>
                </c:pt>
                <c:pt idx="97">
                  <c:v>195502</c:v>
                </c:pt>
                <c:pt idx="98">
                  <c:v>195503</c:v>
                </c:pt>
                <c:pt idx="99">
                  <c:v>195504</c:v>
                </c:pt>
                <c:pt idx="100">
                  <c:v>195505</c:v>
                </c:pt>
                <c:pt idx="101">
                  <c:v>195506</c:v>
                </c:pt>
                <c:pt idx="102">
                  <c:v>195507</c:v>
                </c:pt>
                <c:pt idx="103">
                  <c:v>195508</c:v>
                </c:pt>
                <c:pt idx="104">
                  <c:v>195509</c:v>
                </c:pt>
                <c:pt idx="105">
                  <c:v>195510</c:v>
                </c:pt>
                <c:pt idx="106">
                  <c:v>195511</c:v>
                </c:pt>
                <c:pt idx="107">
                  <c:v>195512</c:v>
                </c:pt>
                <c:pt idx="108">
                  <c:v>195601</c:v>
                </c:pt>
                <c:pt idx="109">
                  <c:v>195602</c:v>
                </c:pt>
                <c:pt idx="110">
                  <c:v>195603</c:v>
                </c:pt>
                <c:pt idx="111">
                  <c:v>195604</c:v>
                </c:pt>
                <c:pt idx="112">
                  <c:v>195605</c:v>
                </c:pt>
                <c:pt idx="113">
                  <c:v>195606</c:v>
                </c:pt>
                <c:pt idx="114">
                  <c:v>195607</c:v>
                </c:pt>
                <c:pt idx="115">
                  <c:v>195608</c:v>
                </c:pt>
                <c:pt idx="116">
                  <c:v>195609</c:v>
                </c:pt>
                <c:pt idx="117">
                  <c:v>195610</c:v>
                </c:pt>
                <c:pt idx="118">
                  <c:v>195611</c:v>
                </c:pt>
                <c:pt idx="119">
                  <c:v>195612</c:v>
                </c:pt>
                <c:pt idx="120">
                  <c:v>195701</c:v>
                </c:pt>
                <c:pt idx="121">
                  <c:v>195702</c:v>
                </c:pt>
                <c:pt idx="122">
                  <c:v>195703</c:v>
                </c:pt>
                <c:pt idx="123">
                  <c:v>195704</c:v>
                </c:pt>
                <c:pt idx="124">
                  <c:v>195705</c:v>
                </c:pt>
                <c:pt idx="125">
                  <c:v>195706</c:v>
                </c:pt>
                <c:pt idx="126">
                  <c:v>195707</c:v>
                </c:pt>
                <c:pt idx="127">
                  <c:v>195708</c:v>
                </c:pt>
                <c:pt idx="128">
                  <c:v>195709</c:v>
                </c:pt>
                <c:pt idx="129">
                  <c:v>195710</c:v>
                </c:pt>
                <c:pt idx="130">
                  <c:v>195711</c:v>
                </c:pt>
                <c:pt idx="131">
                  <c:v>195712</c:v>
                </c:pt>
                <c:pt idx="132">
                  <c:v>195801</c:v>
                </c:pt>
                <c:pt idx="133">
                  <c:v>195802</c:v>
                </c:pt>
                <c:pt idx="134">
                  <c:v>195803</c:v>
                </c:pt>
                <c:pt idx="135">
                  <c:v>195804</c:v>
                </c:pt>
                <c:pt idx="136">
                  <c:v>195805</c:v>
                </c:pt>
                <c:pt idx="137">
                  <c:v>195806</c:v>
                </c:pt>
                <c:pt idx="138">
                  <c:v>195807</c:v>
                </c:pt>
                <c:pt idx="139">
                  <c:v>195808</c:v>
                </c:pt>
                <c:pt idx="140">
                  <c:v>195809</c:v>
                </c:pt>
                <c:pt idx="141">
                  <c:v>195810</c:v>
                </c:pt>
                <c:pt idx="142">
                  <c:v>195811</c:v>
                </c:pt>
                <c:pt idx="143">
                  <c:v>195812</c:v>
                </c:pt>
                <c:pt idx="144">
                  <c:v>195901</c:v>
                </c:pt>
                <c:pt idx="145">
                  <c:v>195902</c:v>
                </c:pt>
                <c:pt idx="146">
                  <c:v>195903</c:v>
                </c:pt>
                <c:pt idx="147">
                  <c:v>195904</c:v>
                </c:pt>
                <c:pt idx="148">
                  <c:v>195905</c:v>
                </c:pt>
                <c:pt idx="149">
                  <c:v>195906</c:v>
                </c:pt>
                <c:pt idx="150">
                  <c:v>195907</c:v>
                </c:pt>
                <c:pt idx="151">
                  <c:v>195908</c:v>
                </c:pt>
                <c:pt idx="152">
                  <c:v>195909</c:v>
                </c:pt>
                <c:pt idx="153">
                  <c:v>195910</c:v>
                </c:pt>
                <c:pt idx="154">
                  <c:v>195911</c:v>
                </c:pt>
                <c:pt idx="155">
                  <c:v>195912</c:v>
                </c:pt>
                <c:pt idx="156">
                  <c:v>196001</c:v>
                </c:pt>
                <c:pt idx="157">
                  <c:v>196002</c:v>
                </c:pt>
                <c:pt idx="158">
                  <c:v>196003</c:v>
                </c:pt>
                <c:pt idx="159">
                  <c:v>196004</c:v>
                </c:pt>
                <c:pt idx="160">
                  <c:v>196005</c:v>
                </c:pt>
                <c:pt idx="161">
                  <c:v>196006</c:v>
                </c:pt>
                <c:pt idx="162">
                  <c:v>196007</c:v>
                </c:pt>
                <c:pt idx="163">
                  <c:v>196008</c:v>
                </c:pt>
                <c:pt idx="164">
                  <c:v>196009</c:v>
                </c:pt>
                <c:pt idx="165">
                  <c:v>196010</c:v>
                </c:pt>
                <c:pt idx="166">
                  <c:v>196011</c:v>
                </c:pt>
                <c:pt idx="167">
                  <c:v>196012</c:v>
                </c:pt>
                <c:pt idx="168">
                  <c:v>196101</c:v>
                </c:pt>
                <c:pt idx="169">
                  <c:v>196102</c:v>
                </c:pt>
                <c:pt idx="170">
                  <c:v>196103</c:v>
                </c:pt>
                <c:pt idx="171">
                  <c:v>196104</c:v>
                </c:pt>
                <c:pt idx="172">
                  <c:v>196105</c:v>
                </c:pt>
                <c:pt idx="173">
                  <c:v>196106</c:v>
                </c:pt>
                <c:pt idx="174">
                  <c:v>196107</c:v>
                </c:pt>
                <c:pt idx="175">
                  <c:v>196108</c:v>
                </c:pt>
                <c:pt idx="176">
                  <c:v>196109</c:v>
                </c:pt>
                <c:pt idx="177">
                  <c:v>196110</c:v>
                </c:pt>
                <c:pt idx="178">
                  <c:v>196111</c:v>
                </c:pt>
                <c:pt idx="179">
                  <c:v>196112</c:v>
                </c:pt>
                <c:pt idx="180">
                  <c:v>196201</c:v>
                </c:pt>
                <c:pt idx="181">
                  <c:v>196202</c:v>
                </c:pt>
                <c:pt idx="182">
                  <c:v>196203</c:v>
                </c:pt>
                <c:pt idx="183">
                  <c:v>196204</c:v>
                </c:pt>
                <c:pt idx="184">
                  <c:v>196205</c:v>
                </c:pt>
                <c:pt idx="185">
                  <c:v>196206</c:v>
                </c:pt>
                <c:pt idx="186">
                  <c:v>196207</c:v>
                </c:pt>
                <c:pt idx="187">
                  <c:v>196208</c:v>
                </c:pt>
                <c:pt idx="188">
                  <c:v>196209</c:v>
                </c:pt>
                <c:pt idx="189">
                  <c:v>196210</c:v>
                </c:pt>
                <c:pt idx="190">
                  <c:v>196211</c:v>
                </c:pt>
                <c:pt idx="191">
                  <c:v>196212</c:v>
                </c:pt>
                <c:pt idx="192">
                  <c:v>196301</c:v>
                </c:pt>
                <c:pt idx="193">
                  <c:v>196302</c:v>
                </c:pt>
                <c:pt idx="194">
                  <c:v>196303</c:v>
                </c:pt>
                <c:pt idx="195">
                  <c:v>196304</c:v>
                </c:pt>
                <c:pt idx="196">
                  <c:v>196305</c:v>
                </c:pt>
                <c:pt idx="197">
                  <c:v>196306</c:v>
                </c:pt>
                <c:pt idx="198">
                  <c:v>196307</c:v>
                </c:pt>
                <c:pt idx="199">
                  <c:v>196308</c:v>
                </c:pt>
                <c:pt idx="200">
                  <c:v>196309</c:v>
                </c:pt>
                <c:pt idx="201">
                  <c:v>196310</c:v>
                </c:pt>
                <c:pt idx="202">
                  <c:v>196311</c:v>
                </c:pt>
                <c:pt idx="203">
                  <c:v>196312</c:v>
                </c:pt>
                <c:pt idx="204">
                  <c:v>196401</c:v>
                </c:pt>
                <c:pt idx="205">
                  <c:v>196402</c:v>
                </c:pt>
                <c:pt idx="206">
                  <c:v>196403</c:v>
                </c:pt>
                <c:pt idx="207">
                  <c:v>196404</c:v>
                </c:pt>
                <c:pt idx="208">
                  <c:v>196405</c:v>
                </c:pt>
                <c:pt idx="209">
                  <c:v>196406</c:v>
                </c:pt>
                <c:pt idx="210">
                  <c:v>196407</c:v>
                </c:pt>
                <c:pt idx="211">
                  <c:v>196408</c:v>
                </c:pt>
                <c:pt idx="212">
                  <c:v>196409</c:v>
                </c:pt>
                <c:pt idx="213">
                  <c:v>196410</c:v>
                </c:pt>
                <c:pt idx="214">
                  <c:v>196411</c:v>
                </c:pt>
                <c:pt idx="215">
                  <c:v>196412</c:v>
                </c:pt>
                <c:pt idx="216">
                  <c:v>196501</c:v>
                </c:pt>
                <c:pt idx="217">
                  <c:v>196502</c:v>
                </c:pt>
                <c:pt idx="218">
                  <c:v>196503</c:v>
                </c:pt>
                <c:pt idx="219">
                  <c:v>196504</c:v>
                </c:pt>
                <c:pt idx="220">
                  <c:v>196505</c:v>
                </c:pt>
                <c:pt idx="221">
                  <c:v>196506</c:v>
                </c:pt>
                <c:pt idx="222">
                  <c:v>196507</c:v>
                </c:pt>
                <c:pt idx="223">
                  <c:v>196508</c:v>
                </c:pt>
                <c:pt idx="224">
                  <c:v>196509</c:v>
                </c:pt>
                <c:pt idx="225">
                  <c:v>196510</c:v>
                </c:pt>
                <c:pt idx="226">
                  <c:v>196511</c:v>
                </c:pt>
                <c:pt idx="227">
                  <c:v>196512</c:v>
                </c:pt>
                <c:pt idx="228">
                  <c:v>196601</c:v>
                </c:pt>
                <c:pt idx="229">
                  <c:v>196602</c:v>
                </c:pt>
                <c:pt idx="230">
                  <c:v>196603</c:v>
                </c:pt>
                <c:pt idx="231">
                  <c:v>196604</c:v>
                </c:pt>
                <c:pt idx="232">
                  <c:v>196605</c:v>
                </c:pt>
                <c:pt idx="233">
                  <c:v>196606</c:v>
                </c:pt>
                <c:pt idx="234">
                  <c:v>196607</c:v>
                </c:pt>
                <c:pt idx="235">
                  <c:v>196608</c:v>
                </c:pt>
                <c:pt idx="236">
                  <c:v>196609</c:v>
                </c:pt>
                <c:pt idx="237">
                  <c:v>196610</c:v>
                </c:pt>
                <c:pt idx="238">
                  <c:v>196611</c:v>
                </c:pt>
                <c:pt idx="239">
                  <c:v>196612</c:v>
                </c:pt>
                <c:pt idx="240">
                  <c:v>196701</c:v>
                </c:pt>
                <c:pt idx="241">
                  <c:v>196702</c:v>
                </c:pt>
                <c:pt idx="242">
                  <c:v>196703</c:v>
                </c:pt>
                <c:pt idx="243">
                  <c:v>196704</c:v>
                </c:pt>
                <c:pt idx="244">
                  <c:v>196705</c:v>
                </c:pt>
                <c:pt idx="245">
                  <c:v>196706</c:v>
                </c:pt>
                <c:pt idx="246">
                  <c:v>196707</c:v>
                </c:pt>
                <c:pt idx="247">
                  <c:v>196708</c:v>
                </c:pt>
                <c:pt idx="248">
                  <c:v>196709</c:v>
                </c:pt>
                <c:pt idx="249">
                  <c:v>196710</c:v>
                </c:pt>
                <c:pt idx="250">
                  <c:v>196711</c:v>
                </c:pt>
                <c:pt idx="251">
                  <c:v>196712</c:v>
                </c:pt>
                <c:pt idx="252">
                  <c:v>196801</c:v>
                </c:pt>
                <c:pt idx="253">
                  <c:v>196802</c:v>
                </c:pt>
                <c:pt idx="254">
                  <c:v>196803</c:v>
                </c:pt>
                <c:pt idx="255">
                  <c:v>196804</c:v>
                </c:pt>
                <c:pt idx="256">
                  <c:v>196805</c:v>
                </c:pt>
                <c:pt idx="257">
                  <c:v>196806</c:v>
                </c:pt>
                <c:pt idx="258">
                  <c:v>196807</c:v>
                </c:pt>
                <c:pt idx="259">
                  <c:v>196808</c:v>
                </c:pt>
                <c:pt idx="260">
                  <c:v>196809</c:v>
                </c:pt>
                <c:pt idx="261">
                  <c:v>196810</c:v>
                </c:pt>
                <c:pt idx="262">
                  <c:v>196811</c:v>
                </c:pt>
                <c:pt idx="263">
                  <c:v>196812</c:v>
                </c:pt>
                <c:pt idx="264">
                  <c:v>196901</c:v>
                </c:pt>
                <c:pt idx="265">
                  <c:v>196902</c:v>
                </c:pt>
                <c:pt idx="266">
                  <c:v>196903</c:v>
                </c:pt>
                <c:pt idx="267">
                  <c:v>196904</c:v>
                </c:pt>
                <c:pt idx="268">
                  <c:v>196905</c:v>
                </c:pt>
                <c:pt idx="269">
                  <c:v>196906</c:v>
                </c:pt>
                <c:pt idx="270">
                  <c:v>196907</c:v>
                </c:pt>
                <c:pt idx="271">
                  <c:v>196908</c:v>
                </c:pt>
                <c:pt idx="272">
                  <c:v>196909</c:v>
                </c:pt>
                <c:pt idx="273">
                  <c:v>196910</c:v>
                </c:pt>
                <c:pt idx="274">
                  <c:v>196911</c:v>
                </c:pt>
                <c:pt idx="275">
                  <c:v>196912</c:v>
                </c:pt>
                <c:pt idx="276">
                  <c:v>197001</c:v>
                </c:pt>
                <c:pt idx="277">
                  <c:v>197002</c:v>
                </c:pt>
                <c:pt idx="278">
                  <c:v>197003</c:v>
                </c:pt>
                <c:pt idx="279">
                  <c:v>197004</c:v>
                </c:pt>
                <c:pt idx="280">
                  <c:v>197005</c:v>
                </c:pt>
                <c:pt idx="281">
                  <c:v>197006</c:v>
                </c:pt>
                <c:pt idx="282">
                  <c:v>197007</c:v>
                </c:pt>
                <c:pt idx="283">
                  <c:v>197008</c:v>
                </c:pt>
                <c:pt idx="284">
                  <c:v>197009</c:v>
                </c:pt>
                <c:pt idx="285">
                  <c:v>197010</c:v>
                </c:pt>
                <c:pt idx="286">
                  <c:v>197011</c:v>
                </c:pt>
                <c:pt idx="287">
                  <c:v>197012</c:v>
                </c:pt>
                <c:pt idx="288">
                  <c:v>197101</c:v>
                </c:pt>
                <c:pt idx="289">
                  <c:v>197102</c:v>
                </c:pt>
                <c:pt idx="290">
                  <c:v>197103</c:v>
                </c:pt>
                <c:pt idx="291">
                  <c:v>197104</c:v>
                </c:pt>
                <c:pt idx="292">
                  <c:v>197105</c:v>
                </c:pt>
                <c:pt idx="293">
                  <c:v>197106</c:v>
                </c:pt>
                <c:pt idx="294">
                  <c:v>197107</c:v>
                </c:pt>
                <c:pt idx="295">
                  <c:v>197108</c:v>
                </c:pt>
                <c:pt idx="296">
                  <c:v>197109</c:v>
                </c:pt>
                <c:pt idx="297">
                  <c:v>197110</c:v>
                </c:pt>
                <c:pt idx="298">
                  <c:v>197111</c:v>
                </c:pt>
                <c:pt idx="299">
                  <c:v>197112</c:v>
                </c:pt>
                <c:pt idx="300">
                  <c:v>197201</c:v>
                </c:pt>
                <c:pt idx="301">
                  <c:v>197202</c:v>
                </c:pt>
                <c:pt idx="302">
                  <c:v>197203</c:v>
                </c:pt>
                <c:pt idx="303">
                  <c:v>197204</c:v>
                </c:pt>
                <c:pt idx="304">
                  <c:v>197205</c:v>
                </c:pt>
                <c:pt idx="305">
                  <c:v>197206</c:v>
                </c:pt>
                <c:pt idx="306">
                  <c:v>197207</c:v>
                </c:pt>
                <c:pt idx="307">
                  <c:v>197208</c:v>
                </c:pt>
                <c:pt idx="308">
                  <c:v>197209</c:v>
                </c:pt>
                <c:pt idx="309">
                  <c:v>197210</c:v>
                </c:pt>
                <c:pt idx="310">
                  <c:v>197211</c:v>
                </c:pt>
                <c:pt idx="311">
                  <c:v>197212</c:v>
                </c:pt>
                <c:pt idx="312">
                  <c:v>197301</c:v>
                </c:pt>
                <c:pt idx="313">
                  <c:v>197302</c:v>
                </c:pt>
                <c:pt idx="314">
                  <c:v>197303</c:v>
                </c:pt>
                <c:pt idx="315">
                  <c:v>197304</c:v>
                </c:pt>
                <c:pt idx="316">
                  <c:v>197305</c:v>
                </c:pt>
                <c:pt idx="317">
                  <c:v>197306</c:v>
                </c:pt>
                <c:pt idx="318">
                  <c:v>197307</c:v>
                </c:pt>
                <c:pt idx="319">
                  <c:v>197308</c:v>
                </c:pt>
                <c:pt idx="320">
                  <c:v>197309</c:v>
                </c:pt>
                <c:pt idx="321">
                  <c:v>197310</c:v>
                </c:pt>
                <c:pt idx="322">
                  <c:v>197311</c:v>
                </c:pt>
                <c:pt idx="323">
                  <c:v>197312</c:v>
                </c:pt>
                <c:pt idx="324">
                  <c:v>197401</c:v>
                </c:pt>
                <c:pt idx="325">
                  <c:v>197402</c:v>
                </c:pt>
                <c:pt idx="326">
                  <c:v>197403</c:v>
                </c:pt>
                <c:pt idx="327">
                  <c:v>197404</c:v>
                </c:pt>
                <c:pt idx="328">
                  <c:v>197405</c:v>
                </c:pt>
                <c:pt idx="329">
                  <c:v>197406</c:v>
                </c:pt>
                <c:pt idx="330">
                  <c:v>197407</c:v>
                </c:pt>
                <c:pt idx="331">
                  <c:v>197408</c:v>
                </c:pt>
                <c:pt idx="332">
                  <c:v>197409</c:v>
                </c:pt>
                <c:pt idx="333">
                  <c:v>197410</c:v>
                </c:pt>
                <c:pt idx="334">
                  <c:v>197411</c:v>
                </c:pt>
                <c:pt idx="335">
                  <c:v>197412</c:v>
                </c:pt>
                <c:pt idx="336">
                  <c:v>197501</c:v>
                </c:pt>
                <c:pt idx="337">
                  <c:v>197502</c:v>
                </c:pt>
                <c:pt idx="338">
                  <c:v>197503</c:v>
                </c:pt>
                <c:pt idx="339">
                  <c:v>197504</c:v>
                </c:pt>
                <c:pt idx="340">
                  <c:v>197505</c:v>
                </c:pt>
                <c:pt idx="341">
                  <c:v>197506</c:v>
                </c:pt>
                <c:pt idx="342">
                  <c:v>197507</c:v>
                </c:pt>
                <c:pt idx="343">
                  <c:v>197508</c:v>
                </c:pt>
                <c:pt idx="344">
                  <c:v>197509</c:v>
                </c:pt>
                <c:pt idx="345">
                  <c:v>197510</c:v>
                </c:pt>
                <c:pt idx="346">
                  <c:v>197511</c:v>
                </c:pt>
                <c:pt idx="347">
                  <c:v>197512</c:v>
                </c:pt>
                <c:pt idx="348">
                  <c:v>197601</c:v>
                </c:pt>
                <c:pt idx="349">
                  <c:v>197602</c:v>
                </c:pt>
                <c:pt idx="350">
                  <c:v>197603</c:v>
                </c:pt>
                <c:pt idx="351">
                  <c:v>197604</c:v>
                </c:pt>
                <c:pt idx="352">
                  <c:v>197605</c:v>
                </c:pt>
                <c:pt idx="353">
                  <c:v>197606</c:v>
                </c:pt>
                <c:pt idx="354">
                  <c:v>197607</c:v>
                </c:pt>
                <c:pt idx="355">
                  <c:v>197608</c:v>
                </c:pt>
                <c:pt idx="356">
                  <c:v>197609</c:v>
                </c:pt>
                <c:pt idx="357">
                  <c:v>197610</c:v>
                </c:pt>
                <c:pt idx="358">
                  <c:v>197611</c:v>
                </c:pt>
                <c:pt idx="359">
                  <c:v>197612</c:v>
                </c:pt>
                <c:pt idx="360">
                  <c:v>197701</c:v>
                </c:pt>
                <c:pt idx="361">
                  <c:v>197702</c:v>
                </c:pt>
                <c:pt idx="362">
                  <c:v>197703</c:v>
                </c:pt>
                <c:pt idx="363">
                  <c:v>197704</c:v>
                </c:pt>
                <c:pt idx="364">
                  <c:v>197705</c:v>
                </c:pt>
                <c:pt idx="365">
                  <c:v>197706</c:v>
                </c:pt>
                <c:pt idx="366">
                  <c:v>197707</c:v>
                </c:pt>
                <c:pt idx="367">
                  <c:v>197708</c:v>
                </c:pt>
                <c:pt idx="368">
                  <c:v>197709</c:v>
                </c:pt>
                <c:pt idx="369">
                  <c:v>197710</c:v>
                </c:pt>
                <c:pt idx="370">
                  <c:v>197711</c:v>
                </c:pt>
                <c:pt idx="371">
                  <c:v>197712</c:v>
                </c:pt>
                <c:pt idx="372">
                  <c:v>197801</c:v>
                </c:pt>
                <c:pt idx="373">
                  <c:v>197802</c:v>
                </c:pt>
                <c:pt idx="374">
                  <c:v>197803</c:v>
                </c:pt>
                <c:pt idx="375">
                  <c:v>197804</c:v>
                </c:pt>
                <c:pt idx="376">
                  <c:v>197805</c:v>
                </c:pt>
                <c:pt idx="377">
                  <c:v>197806</c:v>
                </c:pt>
                <c:pt idx="378">
                  <c:v>197807</c:v>
                </c:pt>
                <c:pt idx="379">
                  <c:v>197808</c:v>
                </c:pt>
                <c:pt idx="380">
                  <c:v>197809</c:v>
                </c:pt>
                <c:pt idx="381">
                  <c:v>197810</c:v>
                </c:pt>
                <c:pt idx="382">
                  <c:v>197811</c:v>
                </c:pt>
                <c:pt idx="383">
                  <c:v>197812</c:v>
                </c:pt>
                <c:pt idx="384">
                  <c:v>197901</c:v>
                </c:pt>
                <c:pt idx="385">
                  <c:v>197902</c:v>
                </c:pt>
                <c:pt idx="386">
                  <c:v>197903</c:v>
                </c:pt>
                <c:pt idx="387">
                  <c:v>197904</c:v>
                </c:pt>
                <c:pt idx="388">
                  <c:v>197905</c:v>
                </c:pt>
                <c:pt idx="389">
                  <c:v>197906</c:v>
                </c:pt>
                <c:pt idx="390">
                  <c:v>197907</c:v>
                </c:pt>
                <c:pt idx="391">
                  <c:v>197908</c:v>
                </c:pt>
                <c:pt idx="392">
                  <c:v>197909</c:v>
                </c:pt>
                <c:pt idx="393">
                  <c:v>197910</c:v>
                </c:pt>
                <c:pt idx="394">
                  <c:v>197911</c:v>
                </c:pt>
                <c:pt idx="395">
                  <c:v>197912</c:v>
                </c:pt>
                <c:pt idx="396">
                  <c:v>198001</c:v>
                </c:pt>
                <c:pt idx="397">
                  <c:v>198002</c:v>
                </c:pt>
                <c:pt idx="398">
                  <c:v>198003</c:v>
                </c:pt>
                <c:pt idx="399">
                  <c:v>198004</c:v>
                </c:pt>
                <c:pt idx="400">
                  <c:v>198005</c:v>
                </c:pt>
                <c:pt idx="401">
                  <c:v>198006</c:v>
                </c:pt>
                <c:pt idx="402">
                  <c:v>198007</c:v>
                </c:pt>
                <c:pt idx="403">
                  <c:v>198008</c:v>
                </c:pt>
                <c:pt idx="404">
                  <c:v>198009</c:v>
                </c:pt>
                <c:pt idx="405">
                  <c:v>198010</c:v>
                </c:pt>
                <c:pt idx="406">
                  <c:v>198011</c:v>
                </c:pt>
                <c:pt idx="407">
                  <c:v>198012</c:v>
                </c:pt>
                <c:pt idx="408">
                  <c:v>198101</c:v>
                </c:pt>
                <c:pt idx="409">
                  <c:v>198102</c:v>
                </c:pt>
                <c:pt idx="410">
                  <c:v>198103</c:v>
                </c:pt>
                <c:pt idx="411">
                  <c:v>198104</c:v>
                </c:pt>
                <c:pt idx="412">
                  <c:v>198105</c:v>
                </c:pt>
                <c:pt idx="413">
                  <c:v>198106</c:v>
                </c:pt>
                <c:pt idx="414">
                  <c:v>198107</c:v>
                </c:pt>
                <c:pt idx="415">
                  <c:v>198108</c:v>
                </c:pt>
                <c:pt idx="416">
                  <c:v>198109</c:v>
                </c:pt>
                <c:pt idx="417">
                  <c:v>198110</c:v>
                </c:pt>
                <c:pt idx="418">
                  <c:v>198111</c:v>
                </c:pt>
                <c:pt idx="419">
                  <c:v>198112</c:v>
                </c:pt>
                <c:pt idx="420">
                  <c:v>198201</c:v>
                </c:pt>
                <c:pt idx="421">
                  <c:v>198202</c:v>
                </c:pt>
                <c:pt idx="422">
                  <c:v>198203</c:v>
                </c:pt>
                <c:pt idx="423">
                  <c:v>198204</c:v>
                </c:pt>
                <c:pt idx="424">
                  <c:v>198205</c:v>
                </c:pt>
                <c:pt idx="425">
                  <c:v>198206</c:v>
                </c:pt>
                <c:pt idx="426">
                  <c:v>198207</c:v>
                </c:pt>
                <c:pt idx="427">
                  <c:v>198208</c:v>
                </c:pt>
                <c:pt idx="428">
                  <c:v>198209</c:v>
                </c:pt>
                <c:pt idx="429">
                  <c:v>198210</c:v>
                </c:pt>
                <c:pt idx="430">
                  <c:v>198211</c:v>
                </c:pt>
                <c:pt idx="431">
                  <c:v>198212</c:v>
                </c:pt>
                <c:pt idx="432">
                  <c:v>198301</c:v>
                </c:pt>
                <c:pt idx="433">
                  <c:v>198302</c:v>
                </c:pt>
                <c:pt idx="434">
                  <c:v>198303</c:v>
                </c:pt>
                <c:pt idx="435">
                  <c:v>198304</c:v>
                </c:pt>
                <c:pt idx="436">
                  <c:v>198305</c:v>
                </c:pt>
                <c:pt idx="437">
                  <c:v>198306</c:v>
                </c:pt>
                <c:pt idx="438">
                  <c:v>198307</c:v>
                </c:pt>
                <c:pt idx="439">
                  <c:v>198308</c:v>
                </c:pt>
                <c:pt idx="440">
                  <c:v>198309</c:v>
                </c:pt>
                <c:pt idx="441">
                  <c:v>198310</c:v>
                </c:pt>
                <c:pt idx="442">
                  <c:v>198311</c:v>
                </c:pt>
                <c:pt idx="443">
                  <c:v>198312</c:v>
                </c:pt>
                <c:pt idx="444">
                  <c:v>198401</c:v>
                </c:pt>
                <c:pt idx="445">
                  <c:v>198402</c:v>
                </c:pt>
                <c:pt idx="446">
                  <c:v>198403</c:v>
                </c:pt>
                <c:pt idx="447">
                  <c:v>198404</c:v>
                </c:pt>
                <c:pt idx="448">
                  <c:v>198405</c:v>
                </c:pt>
                <c:pt idx="449">
                  <c:v>198406</c:v>
                </c:pt>
                <c:pt idx="450">
                  <c:v>198407</c:v>
                </c:pt>
                <c:pt idx="451">
                  <c:v>198408</c:v>
                </c:pt>
                <c:pt idx="452">
                  <c:v>198409</c:v>
                </c:pt>
                <c:pt idx="453">
                  <c:v>198410</c:v>
                </c:pt>
                <c:pt idx="454">
                  <c:v>198411</c:v>
                </c:pt>
                <c:pt idx="455">
                  <c:v>198412</c:v>
                </c:pt>
                <c:pt idx="456">
                  <c:v>198501</c:v>
                </c:pt>
                <c:pt idx="457">
                  <c:v>198502</c:v>
                </c:pt>
                <c:pt idx="458">
                  <c:v>198503</c:v>
                </c:pt>
                <c:pt idx="459">
                  <c:v>198504</c:v>
                </c:pt>
                <c:pt idx="460">
                  <c:v>198505</c:v>
                </c:pt>
                <c:pt idx="461">
                  <c:v>198506</c:v>
                </c:pt>
                <c:pt idx="462">
                  <c:v>198507</c:v>
                </c:pt>
                <c:pt idx="463">
                  <c:v>198508</c:v>
                </c:pt>
                <c:pt idx="464">
                  <c:v>198509</c:v>
                </c:pt>
                <c:pt idx="465">
                  <c:v>198510</c:v>
                </c:pt>
                <c:pt idx="466">
                  <c:v>198511</c:v>
                </c:pt>
                <c:pt idx="467">
                  <c:v>198512</c:v>
                </c:pt>
                <c:pt idx="468">
                  <c:v>198601</c:v>
                </c:pt>
                <c:pt idx="469">
                  <c:v>198602</c:v>
                </c:pt>
                <c:pt idx="470">
                  <c:v>198603</c:v>
                </c:pt>
                <c:pt idx="471">
                  <c:v>198604</c:v>
                </c:pt>
                <c:pt idx="472">
                  <c:v>198605</c:v>
                </c:pt>
                <c:pt idx="473">
                  <c:v>198606</c:v>
                </c:pt>
                <c:pt idx="474">
                  <c:v>198607</c:v>
                </c:pt>
                <c:pt idx="475">
                  <c:v>198608</c:v>
                </c:pt>
                <c:pt idx="476">
                  <c:v>198609</c:v>
                </c:pt>
                <c:pt idx="477">
                  <c:v>198610</c:v>
                </c:pt>
                <c:pt idx="478">
                  <c:v>198611</c:v>
                </c:pt>
                <c:pt idx="479">
                  <c:v>198612</c:v>
                </c:pt>
                <c:pt idx="480">
                  <c:v>198701</c:v>
                </c:pt>
                <c:pt idx="481">
                  <c:v>198702</c:v>
                </c:pt>
                <c:pt idx="482">
                  <c:v>198703</c:v>
                </c:pt>
                <c:pt idx="483">
                  <c:v>198704</c:v>
                </c:pt>
                <c:pt idx="484">
                  <c:v>198705</c:v>
                </c:pt>
                <c:pt idx="485">
                  <c:v>198706</c:v>
                </c:pt>
                <c:pt idx="486">
                  <c:v>198707</c:v>
                </c:pt>
                <c:pt idx="487">
                  <c:v>198708</c:v>
                </c:pt>
                <c:pt idx="488">
                  <c:v>198709</c:v>
                </c:pt>
                <c:pt idx="489">
                  <c:v>198710</c:v>
                </c:pt>
                <c:pt idx="490">
                  <c:v>198711</c:v>
                </c:pt>
                <c:pt idx="491">
                  <c:v>198712</c:v>
                </c:pt>
                <c:pt idx="492">
                  <c:v>198801</c:v>
                </c:pt>
                <c:pt idx="493">
                  <c:v>198802</c:v>
                </c:pt>
                <c:pt idx="494">
                  <c:v>198803</c:v>
                </c:pt>
                <c:pt idx="495">
                  <c:v>198804</c:v>
                </c:pt>
                <c:pt idx="496">
                  <c:v>198805</c:v>
                </c:pt>
                <c:pt idx="497">
                  <c:v>198806</c:v>
                </c:pt>
                <c:pt idx="498">
                  <c:v>198807</c:v>
                </c:pt>
                <c:pt idx="499">
                  <c:v>198808</c:v>
                </c:pt>
                <c:pt idx="500">
                  <c:v>198809</c:v>
                </c:pt>
                <c:pt idx="501">
                  <c:v>198810</c:v>
                </c:pt>
                <c:pt idx="502">
                  <c:v>198811</c:v>
                </c:pt>
                <c:pt idx="503">
                  <c:v>198812</c:v>
                </c:pt>
                <c:pt idx="504">
                  <c:v>198901</c:v>
                </c:pt>
                <c:pt idx="505">
                  <c:v>198902</c:v>
                </c:pt>
                <c:pt idx="506">
                  <c:v>198903</c:v>
                </c:pt>
                <c:pt idx="507">
                  <c:v>198904</c:v>
                </c:pt>
                <c:pt idx="508">
                  <c:v>198905</c:v>
                </c:pt>
                <c:pt idx="509">
                  <c:v>198906</c:v>
                </c:pt>
                <c:pt idx="510">
                  <c:v>198907</c:v>
                </c:pt>
                <c:pt idx="511">
                  <c:v>198908</c:v>
                </c:pt>
                <c:pt idx="512">
                  <c:v>198909</c:v>
                </c:pt>
                <c:pt idx="513">
                  <c:v>198910</c:v>
                </c:pt>
                <c:pt idx="514">
                  <c:v>198911</c:v>
                </c:pt>
                <c:pt idx="515">
                  <c:v>198912</c:v>
                </c:pt>
                <c:pt idx="516">
                  <c:v>199001</c:v>
                </c:pt>
                <c:pt idx="517">
                  <c:v>199002</c:v>
                </c:pt>
                <c:pt idx="518">
                  <c:v>199003</c:v>
                </c:pt>
                <c:pt idx="519">
                  <c:v>199004</c:v>
                </c:pt>
                <c:pt idx="520">
                  <c:v>199005</c:v>
                </c:pt>
                <c:pt idx="521">
                  <c:v>199006</c:v>
                </c:pt>
                <c:pt idx="522">
                  <c:v>199007</c:v>
                </c:pt>
                <c:pt idx="523">
                  <c:v>199008</c:v>
                </c:pt>
                <c:pt idx="524">
                  <c:v>199009</c:v>
                </c:pt>
                <c:pt idx="525">
                  <c:v>199010</c:v>
                </c:pt>
                <c:pt idx="526">
                  <c:v>199011</c:v>
                </c:pt>
                <c:pt idx="527">
                  <c:v>199012</c:v>
                </c:pt>
                <c:pt idx="528">
                  <c:v>199101</c:v>
                </c:pt>
                <c:pt idx="529">
                  <c:v>199102</c:v>
                </c:pt>
                <c:pt idx="530">
                  <c:v>199103</c:v>
                </c:pt>
                <c:pt idx="531">
                  <c:v>199104</c:v>
                </c:pt>
                <c:pt idx="532">
                  <c:v>199105</c:v>
                </c:pt>
                <c:pt idx="533">
                  <c:v>199106</c:v>
                </c:pt>
                <c:pt idx="534">
                  <c:v>199107</c:v>
                </c:pt>
                <c:pt idx="535">
                  <c:v>199108</c:v>
                </c:pt>
                <c:pt idx="536">
                  <c:v>199109</c:v>
                </c:pt>
                <c:pt idx="537">
                  <c:v>199110</c:v>
                </c:pt>
                <c:pt idx="538">
                  <c:v>199111</c:v>
                </c:pt>
                <c:pt idx="539">
                  <c:v>199112</c:v>
                </c:pt>
                <c:pt idx="540">
                  <c:v>199201</c:v>
                </c:pt>
                <c:pt idx="541">
                  <c:v>199202</c:v>
                </c:pt>
                <c:pt idx="542">
                  <c:v>199203</c:v>
                </c:pt>
                <c:pt idx="543">
                  <c:v>199204</c:v>
                </c:pt>
                <c:pt idx="544">
                  <c:v>199205</c:v>
                </c:pt>
                <c:pt idx="545">
                  <c:v>199206</c:v>
                </c:pt>
                <c:pt idx="546">
                  <c:v>199207</c:v>
                </c:pt>
                <c:pt idx="547">
                  <c:v>199208</c:v>
                </c:pt>
                <c:pt idx="548">
                  <c:v>199209</c:v>
                </c:pt>
                <c:pt idx="549">
                  <c:v>199210</c:v>
                </c:pt>
                <c:pt idx="550">
                  <c:v>199211</c:v>
                </c:pt>
                <c:pt idx="551">
                  <c:v>199212</c:v>
                </c:pt>
                <c:pt idx="552">
                  <c:v>199301</c:v>
                </c:pt>
                <c:pt idx="553">
                  <c:v>199302</c:v>
                </c:pt>
                <c:pt idx="554">
                  <c:v>199303</c:v>
                </c:pt>
                <c:pt idx="555">
                  <c:v>199304</c:v>
                </c:pt>
                <c:pt idx="556">
                  <c:v>199305</c:v>
                </c:pt>
                <c:pt idx="557">
                  <c:v>199306</c:v>
                </c:pt>
                <c:pt idx="558">
                  <c:v>199307</c:v>
                </c:pt>
                <c:pt idx="559">
                  <c:v>199308</c:v>
                </c:pt>
                <c:pt idx="560">
                  <c:v>199309</c:v>
                </c:pt>
                <c:pt idx="561">
                  <c:v>199310</c:v>
                </c:pt>
                <c:pt idx="562">
                  <c:v>199311</c:v>
                </c:pt>
                <c:pt idx="563">
                  <c:v>199312</c:v>
                </c:pt>
                <c:pt idx="564">
                  <c:v>199401</c:v>
                </c:pt>
                <c:pt idx="565">
                  <c:v>199402</c:v>
                </c:pt>
                <c:pt idx="566">
                  <c:v>199403</c:v>
                </c:pt>
                <c:pt idx="567">
                  <c:v>199404</c:v>
                </c:pt>
                <c:pt idx="568">
                  <c:v>199405</c:v>
                </c:pt>
                <c:pt idx="569">
                  <c:v>199406</c:v>
                </c:pt>
                <c:pt idx="570">
                  <c:v>199407</c:v>
                </c:pt>
                <c:pt idx="571">
                  <c:v>199408</c:v>
                </c:pt>
                <c:pt idx="572">
                  <c:v>199409</c:v>
                </c:pt>
                <c:pt idx="573">
                  <c:v>199410</c:v>
                </c:pt>
                <c:pt idx="574">
                  <c:v>199411</c:v>
                </c:pt>
                <c:pt idx="575">
                  <c:v>199412</c:v>
                </c:pt>
                <c:pt idx="576">
                  <c:v>199501</c:v>
                </c:pt>
                <c:pt idx="577">
                  <c:v>199502</c:v>
                </c:pt>
                <c:pt idx="578">
                  <c:v>199503</c:v>
                </c:pt>
                <c:pt idx="579">
                  <c:v>199504</c:v>
                </c:pt>
                <c:pt idx="580">
                  <c:v>199505</c:v>
                </c:pt>
                <c:pt idx="581">
                  <c:v>199506</c:v>
                </c:pt>
                <c:pt idx="582">
                  <c:v>199507</c:v>
                </c:pt>
                <c:pt idx="583">
                  <c:v>199508</c:v>
                </c:pt>
                <c:pt idx="584">
                  <c:v>199509</c:v>
                </c:pt>
                <c:pt idx="585">
                  <c:v>199510</c:v>
                </c:pt>
                <c:pt idx="586">
                  <c:v>199511</c:v>
                </c:pt>
                <c:pt idx="587">
                  <c:v>199512</c:v>
                </c:pt>
                <c:pt idx="588">
                  <c:v>199601</c:v>
                </c:pt>
                <c:pt idx="589">
                  <c:v>199602</c:v>
                </c:pt>
                <c:pt idx="590">
                  <c:v>199603</c:v>
                </c:pt>
                <c:pt idx="591">
                  <c:v>199604</c:v>
                </c:pt>
                <c:pt idx="592">
                  <c:v>199605</c:v>
                </c:pt>
                <c:pt idx="593">
                  <c:v>199606</c:v>
                </c:pt>
                <c:pt idx="594">
                  <c:v>199607</c:v>
                </c:pt>
                <c:pt idx="595">
                  <c:v>199608</c:v>
                </c:pt>
                <c:pt idx="596">
                  <c:v>199609</c:v>
                </c:pt>
                <c:pt idx="597">
                  <c:v>199610</c:v>
                </c:pt>
                <c:pt idx="598">
                  <c:v>199611</c:v>
                </c:pt>
                <c:pt idx="599">
                  <c:v>199612</c:v>
                </c:pt>
                <c:pt idx="600">
                  <c:v>199701</c:v>
                </c:pt>
                <c:pt idx="601">
                  <c:v>199702</c:v>
                </c:pt>
                <c:pt idx="602">
                  <c:v>199703</c:v>
                </c:pt>
                <c:pt idx="603">
                  <c:v>199704</c:v>
                </c:pt>
                <c:pt idx="604">
                  <c:v>199705</c:v>
                </c:pt>
                <c:pt idx="605">
                  <c:v>199706</c:v>
                </c:pt>
                <c:pt idx="606">
                  <c:v>199707</c:v>
                </c:pt>
                <c:pt idx="607">
                  <c:v>199708</c:v>
                </c:pt>
                <c:pt idx="608">
                  <c:v>199709</c:v>
                </c:pt>
                <c:pt idx="609">
                  <c:v>199710</c:v>
                </c:pt>
                <c:pt idx="610">
                  <c:v>199711</c:v>
                </c:pt>
                <c:pt idx="611">
                  <c:v>199712</c:v>
                </c:pt>
                <c:pt idx="612">
                  <c:v>199801</c:v>
                </c:pt>
                <c:pt idx="613">
                  <c:v>199802</c:v>
                </c:pt>
                <c:pt idx="614">
                  <c:v>199803</c:v>
                </c:pt>
                <c:pt idx="615">
                  <c:v>199804</c:v>
                </c:pt>
                <c:pt idx="616">
                  <c:v>199805</c:v>
                </c:pt>
                <c:pt idx="617">
                  <c:v>199806</c:v>
                </c:pt>
                <c:pt idx="618">
                  <c:v>199807</c:v>
                </c:pt>
                <c:pt idx="619">
                  <c:v>199808</c:v>
                </c:pt>
                <c:pt idx="620">
                  <c:v>199809</c:v>
                </c:pt>
                <c:pt idx="621">
                  <c:v>199810</c:v>
                </c:pt>
                <c:pt idx="622">
                  <c:v>199811</c:v>
                </c:pt>
                <c:pt idx="623">
                  <c:v>199812</c:v>
                </c:pt>
                <c:pt idx="624">
                  <c:v>199901</c:v>
                </c:pt>
                <c:pt idx="625">
                  <c:v>199902</c:v>
                </c:pt>
                <c:pt idx="626">
                  <c:v>199903</c:v>
                </c:pt>
                <c:pt idx="627">
                  <c:v>199904</c:v>
                </c:pt>
                <c:pt idx="628">
                  <c:v>199905</c:v>
                </c:pt>
                <c:pt idx="629">
                  <c:v>199906</c:v>
                </c:pt>
                <c:pt idx="630">
                  <c:v>199907</c:v>
                </c:pt>
                <c:pt idx="631">
                  <c:v>199908</c:v>
                </c:pt>
                <c:pt idx="632">
                  <c:v>199909</c:v>
                </c:pt>
                <c:pt idx="633">
                  <c:v>199910</c:v>
                </c:pt>
                <c:pt idx="634">
                  <c:v>199911</c:v>
                </c:pt>
                <c:pt idx="635">
                  <c:v>199912</c:v>
                </c:pt>
                <c:pt idx="636">
                  <c:v>200001</c:v>
                </c:pt>
                <c:pt idx="637">
                  <c:v>200002</c:v>
                </c:pt>
                <c:pt idx="638">
                  <c:v>200003</c:v>
                </c:pt>
                <c:pt idx="639">
                  <c:v>200004</c:v>
                </c:pt>
                <c:pt idx="640">
                  <c:v>200005</c:v>
                </c:pt>
                <c:pt idx="641">
                  <c:v>200006</c:v>
                </c:pt>
                <c:pt idx="642">
                  <c:v>200007</c:v>
                </c:pt>
                <c:pt idx="643">
                  <c:v>200008</c:v>
                </c:pt>
                <c:pt idx="644">
                  <c:v>200009</c:v>
                </c:pt>
                <c:pt idx="645">
                  <c:v>200010</c:v>
                </c:pt>
                <c:pt idx="646">
                  <c:v>200011</c:v>
                </c:pt>
                <c:pt idx="647">
                  <c:v>200012</c:v>
                </c:pt>
                <c:pt idx="648">
                  <c:v>200101</c:v>
                </c:pt>
                <c:pt idx="649">
                  <c:v>200102</c:v>
                </c:pt>
                <c:pt idx="650">
                  <c:v>200103</c:v>
                </c:pt>
                <c:pt idx="651">
                  <c:v>200104</c:v>
                </c:pt>
                <c:pt idx="652">
                  <c:v>200105</c:v>
                </c:pt>
                <c:pt idx="653">
                  <c:v>200106</c:v>
                </c:pt>
                <c:pt idx="654">
                  <c:v>200107</c:v>
                </c:pt>
                <c:pt idx="655">
                  <c:v>200108</c:v>
                </c:pt>
                <c:pt idx="656">
                  <c:v>200109</c:v>
                </c:pt>
                <c:pt idx="657">
                  <c:v>200110</c:v>
                </c:pt>
                <c:pt idx="658">
                  <c:v>200111</c:v>
                </c:pt>
                <c:pt idx="659">
                  <c:v>200112</c:v>
                </c:pt>
                <c:pt idx="660">
                  <c:v>200201</c:v>
                </c:pt>
                <c:pt idx="661">
                  <c:v>200202</c:v>
                </c:pt>
                <c:pt idx="662">
                  <c:v>200203</c:v>
                </c:pt>
                <c:pt idx="663">
                  <c:v>200204</c:v>
                </c:pt>
                <c:pt idx="664">
                  <c:v>200205</c:v>
                </c:pt>
                <c:pt idx="665">
                  <c:v>200206</c:v>
                </c:pt>
                <c:pt idx="666">
                  <c:v>200207</c:v>
                </c:pt>
                <c:pt idx="667">
                  <c:v>200208</c:v>
                </c:pt>
                <c:pt idx="668">
                  <c:v>200209</c:v>
                </c:pt>
                <c:pt idx="669">
                  <c:v>200210</c:v>
                </c:pt>
                <c:pt idx="670">
                  <c:v>200211</c:v>
                </c:pt>
                <c:pt idx="671">
                  <c:v>200212</c:v>
                </c:pt>
                <c:pt idx="672">
                  <c:v>200301</c:v>
                </c:pt>
                <c:pt idx="673">
                  <c:v>200302</c:v>
                </c:pt>
                <c:pt idx="674">
                  <c:v>200303</c:v>
                </c:pt>
                <c:pt idx="675">
                  <c:v>200304</c:v>
                </c:pt>
                <c:pt idx="676">
                  <c:v>200305</c:v>
                </c:pt>
                <c:pt idx="677">
                  <c:v>200306</c:v>
                </c:pt>
                <c:pt idx="678">
                  <c:v>200307</c:v>
                </c:pt>
                <c:pt idx="679">
                  <c:v>200308</c:v>
                </c:pt>
                <c:pt idx="680">
                  <c:v>200309</c:v>
                </c:pt>
                <c:pt idx="681">
                  <c:v>200310</c:v>
                </c:pt>
                <c:pt idx="682">
                  <c:v>200311</c:v>
                </c:pt>
                <c:pt idx="683">
                  <c:v>200312</c:v>
                </c:pt>
                <c:pt idx="684">
                  <c:v>200401</c:v>
                </c:pt>
                <c:pt idx="685">
                  <c:v>200402</c:v>
                </c:pt>
                <c:pt idx="686">
                  <c:v>200403</c:v>
                </c:pt>
                <c:pt idx="687">
                  <c:v>200404</c:v>
                </c:pt>
                <c:pt idx="688">
                  <c:v>200405</c:v>
                </c:pt>
                <c:pt idx="689">
                  <c:v>200406</c:v>
                </c:pt>
                <c:pt idx="690">
                  <c:v>200407</c:v>
                </c:pt>
                <c:pt idx="691">
                  <c:v>200408</c:v>
                </c:pt>
                <c:pt idx="692">
                  <c:v>200409</c:v>
                </c:pt>
                <c:pt idx="693">
                  <c:v>200410</c:v>
                </c:pt>
                <c:pt idx="694">
                  <c:v>200411</c:v>
                </c:pt>
                <c:pt idx="695">
                  <c:v>200412</c:v>
                </c:pt>
                <c:pt idx="696">
                  <c:v>200501</c:v>
                </c:pt>
                <c:pt idx="697">
                  <c:v>200502</c:v>
                </c:pt>
                <c:pt idx="698">
                  <c:v>200503</c:v>
                </c:pt>
                <c:pt idx="699">
                  <c:v>200504</c:v>
                </c:pt>
                <c:pt idx="700">
                  <c:v>200505</c:v>
                </c:pt>
                <c:pt idx="701">
                  <c:v>200506</c:v>
                </c:pt>
                <c:pt idx="702">
                  <c:v>200507</c:v>
                </c:pt>
                <c:pt idx="703">
                  <c:v>200508</c:v>
                </c:pt>
                <c:pt idx="704">
                  <c:v>200509</c:v>
                </c:pt>
                <c:pt idx="705">
                  <c:v>200510</c:v>
                </c:pt>
                <c:pt idx="706">
                  <c:v>200511</c:v>
                </c:pt>
                <c:pt idx="707">
                  <c:v>200512</c:v>
                </c:pt>
                <c:pt idx="708">
                  <c:v>200601</c:v>
                </c:pt>
                <c:pt idx="709">
                  <c:v>200602</c:v>
                </c:pt>
                <c:pt idx="710">
                  <c:v>200603</c:v>
                </c:pt>
                <c:pt idx="711">
                  <c:v>200604</c:v>
                </c:pt>
                <c:pt idx="712">
                  <c:v>200605</c:v>
                </c:pt>
                <c:pt idx="713">
                  <c:v>200606</c:v>
                </c:pt>
                <c:pt idx="714">
                  <c:v>200607</c:v>
                </c:pt>
                <c:pt idx="715">
                  <c:v>200608</c:v>
                </c:pt>
                <c:pt idx="716">
                  <c:v>200609</c:v>
                </c:pt>
                <c:pt idx="717">
                  <c:v>200610</c:v>
                </c:pt>
                <c:pt idx="718">
                  <c:v>200611</c:v>
                </c:pt>
                <c:pt idx="719">
                  <c:v>200612</c:v>
                </c:pt>
                <c:pt idx="720">
                  <c:v>200701</c:v>
                </c:pt>
                <c:pt idx="721">
                  <c:v>200702</c:v>
                </c:pt>
                <c:pt idx="722">
                  <c:v>200703</c:v>
                </c:pt>
                <c:pt idx="723">
                  <c:v>200704</c:v>
                </c:pt>
                <c:pt idx="724">
                  <c:v>200705</c:v>
                </c:pt>
                <c:pt idx="725">
                  <c:v>200706</c:v>
                </c:pt>
                <c:pt idx="726">
                  <c:v>200707</c:v>
                </c:pt>
                <c:pt idx="727">
                  <c:v>200708</c:v>
                </c:pt>
                <c:pt idx="728">
                  <c:v>200709</c:v>
                </c:pt>
                <c:pt idx="729">
                  <c:v>200710</c:v>
                </c:pt>
                <c:pt idx="730">
                  <c:v>200711</c:v>
                </c:pt>
                <c:pt idx="731">
                  <c:v>200712</c:v>
                </c:pt>
                <c:pt idx="732">
                  <c:v>200801</c:v>
                </c:pt>
                <c:pt idx="733">
                  <c:v>200802</c:v>
                </c:pt>
                <c:pt idx="734">
                  <c:v>200803</c:v>
                </c:pt>
                <c:pt idx="735">
                  <c:v>200804</c:v>
                </c:pt>
                <c:pt idx="736">
                  <c:v>200805</c:v>
                </c:pt>
                <c:pt idx="737">
                  <c:v>200806</c:v>
                </c:pt>
                <c:pt idx="738">
                  <c:v>200807</c:v>
                </c:pt>
                <c:pt idx="739">
                  <c:v>200808</c:v>
                </c:pt>
                <c:pt idx="740">
                  <c:v>200809</c:v>
                </c:pt>
                <c:pt idx="741">
                  <c:v>200810</c:v>
                </c:pt>
                <c:pt idx="742">
                  <c:v>200811</c:v>
                </c:pt>
                <c:pt idx="743">
                  <c:v>200812</c:v>
                </c:pt>
                <c:pt idx="744">
                  <c:v>200901</c:v>
                </c:pt>
                <c:pt idx="745">
                  <c:v>200902</c:v>
                </c:pt>
                <c:pt idx="746">
                  <c:v>200903</c:v>
                </c:pt>
                <c:pt idx="747">
                  <c:v>200904</c:v>
                </c:pt>
                <c:pt idx="748">
                  <c:v>200905</c:v>
                </c:pt>
                <c:pt idx="749">
                  <c:v>200906</c:v>
                </c:pt>
                <c:pt idx="750">
                  <c:v>200907</c:v>
                </c:pt>
                <c:pt idx="751">
                  <c:v>200908</c:v>
                </c:pt>
                <c:pt idx="752">
                  <c:v>200909</c:v>
                </c:pt>
                <c:pt idx="753">
                  <c:v>200910</c:v>
                </c:pt>
                <c:pt idx="754">
                  <c:v>200911</c:v>
                </c:pt>
                <c:pt idx="755">
                  <c:v>200912</c:v>
                </c:pt>
                <c:pt idx="756">
                  <c:v>201001</c:v>
                </c:pt>
                <c:pt idx="757">
                  <c:v>201002</c:v>
                </c:pt>
                <c:pt idx="758">
                  <c:v>201003</c:v>
                </c:pt>
                <c:pt idx="759">
                  <c:v>201004</c:v>
                </c:pt>
                <c:pt idx="760">
                  <c:v>201005</c:v>
                </c:pt>
                <c:pt idx="761">
                  <c:v>201006</c:v>
                </c:pt>
                <c:pt idx="762">
                  <c:v>201007</c:v>
                </c:pt>
                <c:pt idx="763">
                  <c:v>201008</c:v>
                </c:pt>
                <c:pt idx="764">
                  <c:v>201009</c:v>
                </c:pt>
                <c:pt idx="765">
                  <c:v>201010</c:v>
                </c:pt>
                <c:pt idx="766">
                  <c:v>201011</c:v>
                </c:pt>
                <c:pt idx="767">
                  <c:v>201012</c:v>
                </c:pt>
                <c:pt idx="768">
                  <c:v>201101</c:v>
                </c:pt>
                <c:pt idx="769">
                  <c:v>201102</c:v>
                </c:pt>
                <c:pt idx="770">
                  <c:v>201103</c:v>
                </c:pt>
                <c:pt idx="771">
                  <c:v>201104</c:v>
                </c:pt>
                <c:pt idx="772">
                  <c:v>201105</c:v>
                </c:pt>
                <c:pt idx="773">
                  <c:v>201106</c:v>
                </c:pt>
                <c:pt idx="774">
                  <c:v>201107</c:v>
                </c:pt>
                <c:pt idx="775">
                  <c:v>201108</c:v>
                </c:pt>
                <c:pt idx="776">
                  <c:v>201109</c:v>
                </c:pt>
                <c:pt idx="777">
                  <c:v>201110</c:v>
                </c:pt>
                <c:pt idx="778">
                  <c:v>201111</c:v>
                </c:pt>
                <c:pt idx="779">
                  <c:v>201112</c:v>
                </c:pt>
                <c:pt idx="780">
                  <c:v>201201</c:v>
                </c:pt>
                <c:pt idx="781">
                  <c:v>201202</c:v>
                </c:pt>
                <c:pt idx="782">
                  <c:v>201203</c:v>
                </c:pt>
                <c:pt idx="783">
                  <c:v>201204</c:v>
                </c:pt>
                <c:pt idx="784">
                  <c:v>201205</c:v>
                </c:pt>
                <c:pt idx="785">
                  <c:v>201206</c:v>
                </c:pt>
                <c:pt idx="786">
                  <c:v>201207</c:v>
                </c:pt>
                <c:pt idx="787">
                  <c:v>201208</c:v>
                </c:pt>
                <c:pt idx="788">
                  <c:v>201209</c:v>
                </c:pt>
                <c:pt idx="789">
                  <c:v>201210</c:v>
                </c:pt>
                <c:pt idx="790">
                  <c:v>201211</c:v>
                </c:pt>
              </c:numCache>
            </c:numRef>
          </c:cat>
          <c:val>
            <c:numRef>
              <c:f>'rt+1 AR(1)'!$O$254:$O$1044</c:f>
              <c:numCache>
                <c:formatCode>General</c:formatCode>
                <c:ptCount val="791"/>
                <c:pt idx="0">
                  <c:v>3.2955549205685819E-4</c:v>
                </c:pt>
                <c:pt idx="1">
                  <c:v>6.0525507709063018E-4</c:v>
                </c:pt>
                <c:pt idx="2">
                  <c:v>2.4099624673192934E-3</c:v>
                </c:pt>
                <c:pt idx="3">
                  <c:v>1.0619426012316989E-4</c:v>
                </c:pt>
                <c:pt idx="4">
                  <c:v>1.9698727529799094E-3</c:v>
                </c:pt>
                <c:pt idx="5">
                  <c:v>8.5927883808290233E-4</c:v>
                </c:pt>
                <c:pt idx="6">
                  <c:v>1.1120296668870175E-3</c:v>
                </c:pt>
                <c:pt idx="7">
                  <c:v>3.9034429958180792E-4</c:v>
                </c:pt>
                <c:pt idx="8">
                  <c:v>1.1245649341230743E-4</c:v>
                </c:pt>
                <c:pt idx="9">
                  <c:v>7.7767265277225073E-4</c:v>
                </c:pt>
                <c:pt idx="10">
                  <c:v>4.3381861407267231E-4</c:v>
                </c:pt>
                <c:pt idx="11">
                  <c:v>2.3106627423325836E-3</c:v>
                </c:pt>
                <c:pt idx="12">
                  <c:v>2.5052664910552073E-3</c:v>
                </c:pt>
                <c:pt idx="13">
                  <c:v>5.1387161758336816E-3</c:v>
                </c:pt>
                <c:pt idx="14">
                  <c:v>4.043284262020903E-4</c:v>
                </c:pt>
                <c:pt idx="15">
                  <c:v>5.4304702426122963E-3</c:v>
                </c:pt>
                <c:pt idx="16">
                  <c:v>9.398236869280743E-6</c:v>
                </c:pt>
                <c:pt idx="17">
                  <c:v>3.8866858984816883E-3</c:v>
                </c:pt>
                <c:pt idx="18">
                  <c:v>3.3991395045765374E-5</c:v>
                </c:pt>
                <c:pt idx="19">
                  <c:v>1.385066574119131E-3</c:v>
                </c:pt>
                <c:pt idx="20">
                  <c:v>3.5959816323097777E-3</c:v>
                </c:pt>
                <c:pt idx="21">
                  <c:v>1.1966670483026203E-2</c:v>
                </c:pt>
                <c:pt idx="22">
                  <c:v>7.1351170162618272E-4</c:v>
                </c:pt>
                <c:pt idx="23">
                  <c:v>6.9870396719391692E-5</c:v>
                </c:pt>
                <c:pt idx="24">
                  <c:v>1.7899936233137955E-3</c:v>
                </c:pt>
                <c:pt idx="25">
                  <c:v>5.646550456673325E-4</c:v>
                </c:pt>
                <c:pt idx="26">
                  <c:v>8.9140528774530128E-4</c:v>
                </c:pt>
                <c:pt idx="27">
                  <c:v>1.5997918691381336E-3</c:v>
                </c:pt>
                <c:pt idx="28">
                  <c:v>7.7159563292906972E-5</c:v>
                </c:pt>
                <c:pt idx="29">
                  <c:v>2.7055001832549399E-3</c:v>
                </c:pt>
                <c:pt idx="30">
                  <c:v>1.0772270842896786E-4</c:v>
                </c:pt>
                <c:pt idx="31">
                  <c:v>2.679469178032438E-4</c:v>
                </c:pt>
                <c:pt idx="32">
                  <c:v>3.4924016646434308E-4</c:v>
                </c:pt>
                <c:pt idx="33">
                  <c:v>9.1977385869932351E-5</c:v>
                </c:pt>
                <c:pt idx="34">
                  <c:v>1.5918145956295279E-3</c:v>
                </c:pt>
                <c:pt idx="35">
                  <c:v>6.9703425180292605E-5</c:v>
                </c:pt>
                <c:pt idx="36">
                  <c:v>7.1746453684587173E-5</c:v>
                </c:pt>
                <c:pt idx="37">
                  <c:v>8.7091848560953773E-6</c:v>
                </c:pt>
                <c:pt idx="38">
                  <c:v>1.2110764963686315E-3</c:v>
                </c:pt>
                <c:pt idx="39">
                  <c:v>1.2600646699754776E-3</c:v>
                </c:pt>
                <c:pt idx="40">
                  <c:v>4.3059029622781837E-3</c:v>
                </c:pt>
                <c:pt idx="41">
                  <c:v>4.0428924017897163E-5</c:v>
                </c:pt>
                <c:pt idx="42">
                  <c:v>1.3632578743474932E-3</c:v>
                </c:pt>
                <c:pt idx="43">
                  <c:v>2.3111328919825217E-3</c:v>
                </c:pt>
                <c:pt idx="44">
                  <c:v>3.875050972934192E-5</c:v>
                </c:pt>
                <c:pt idx="45">
                  <c:v>1.2482589241814834E-4</c:v>
                </c:pt>
                <c:pt idx="46">
                  <c:v>1.9490473325809699E-3</c:v>
                </c:pt>
                <c:pt idx="47">
                  <c:v>2.8927584529405649E-3</c:v>
                </c:pt>
                <c:pt idx="48">
                  <c:v>1.0293559596102783E-5</c:v>
                </c:pt>
                <c:pt idx="49">
                  <c:v>8.3121634311509511E-4</c:v>
                </c:pt>
                <c:pt idx="50">
                  <c:v>1.421442325193933E-3</c:v>
                </c:pt>
                <c:pt idx="51">
                  <c:v>1.7149695055802545E-3</c:v>
                </c:pt>
                <c:pt idx="52">
                  <c:v>1.3849029916211464E-3</c:v>
                </c:pt>
                <c:pt idx="53">
                  <c:v>3.5222567480147249E-3</c:v>
                </c:pt>
                <c:pt idx="54">
                  <c:v>1.5196088232394764E-3</c:v>
                </c:pt>
                <c:pt idx="55">
                  <c:v>7.2521438251418072E-5</c:v>
                </c:pt>
                <c:pt idx="56">
                  <c:v>6.1247379392600967E-4</c:v>
                </c:pt>
                <c:pt idx="57">
                  <c:v>6.6484561830949926E-9</c:v>
                </c:pt>
                <c:pt idx="58">
                  <c:v>9.2093431670388392E-4</c:v>
                </c:pt>
                <c:pt idx="59">
                  <c:v>4.3587746650216733E-5</c:v>
                </c:pt>
                <c:pt idx="60">
                  <c:v>1.3281210125484033E-3</c:v>
                </c:pt>
                <c:pt idx="61">
                  <c:v>1.7158488105787199E-3</c:v>
                </c:pt>
                <c:pt idx="62">
                  <c:v>2.7518192041297361E-3</c:v>
                </c:pt>
                <c:pt idx="63">
                  <c:v>4.9508363052252157E-4</c:v>
                </c:pt>
                <c:pt idx="64">
                  <c:v>1.3399085783980121E-3</c:v>
                </c:pt>
                <c:pt idx="65">
                  <c:v>6.1194400136591311E-5</c:v>
                </c:pt>
                <c:pt idx="66">
                  <c:v>2.9100769172663802E-4</c:v>
                </c:pt>
                <c:pt idx="67">
                  <c:v>8.643393326119485E-4</c:v>
                </c:pt>
                <c:pt idx="68">
                  <c:v>1.2198760137780972E-4</c:v>
                </c:pt>
                <c:pt idx="69">
                  <c:v>2.4952980735761521E-3</c:v>
                </c:pt>
                <c:pt idx="70">
                  <c:v>7.0909594111326466E-4</c:v>
                </c:pt>
                <c:pt idx="71">
                  <c:v>3.1479122437668507E-4</c:v>
                </c:pt>
                <c:pt idx="72">
                  <c:v>3.6339522404092565E-4</c:v>
                </c:pt>
                <c:pt idx="73">
                  <c:v>1.1452564082811557E-3</c:v>
                </c:pt>
                <c:pt idx="74">
                  <c:v>1.3700561344667801E-3</c:v>
                </c:pt>
                <c:pt idx="75">
                  <c:v>1.8235333739687471E-5</c:v>
                </c:pt>
                <c:pt idx="76">
                  <c:v>6.737899886157594E-4</c:v>
                </c:pt>
                <c:pt idx="77">
                  <c:v>2.1475093385571491E-4</c:v>
                </c:pt>
                <c:pt idx="78">
                  <c:v>3.8153783359855423E-3</c:v>
                </c:pt>
                <c:pt idx="79">
                  <c:v>8.6300294474235859E-5</c:v>
                </c:pt>
                <c:pt idx="80">
                  <c:v>1.5918996882546591E-3</c:v>
                </c:pt>
                <c:pt idx="81">
                  <c:v>1.5686017724131631E-4</c:v>
                </c:pt>
                <c:pt idx="82">
                  <c:v>9.3243464485738393E-5</c:v>
                </c:pt>
                <c:pt idx="83">
                  <c:v>1.8040499142518919E-3</c:v>
                </c:pt>
                <c:pt idx="84">
                  <c:v>4.091924288015259E-6</c:v>
                </c:pt>
                <c:pt idx="85">
                  <c:v>3.8411326871670313E-4</c:v>
                </c:pt>
                <c:pt idx="86">
                  <c:v>1.4004566797819204E-3</c:v>
                </c:pt>
                <c:pt idx="87">
                  <c:v>1.0220677550808878E-3</c:v>
                </c:pt>
                <c:pt idx="88">
                  <c:v>6.7263533682943442E-5</c:v>
                </c:pt>
                <c:pt idx="89">
                  <c:v>2.3117215243435101E-3</c:v>
                </c:pt>
                <c:pt idx="90">
                  <c:v>1.3525035966491929E-3</c:v>
                </c:pt>
                <c:pt idx="91">
                  <c:v>5.143654224788706E-3</c:v>
                </c:pt>
                <c:pt idx="92">
                  <c:v>8.3418633214745862E-4</c:v>
                </c:pt>
                <c:pt idx="93">
                  <c:v>7.2390612785435925E-3</c:v>
                </c:pt>
                <c:pt idx="94">
                  <c:v>1.8389955784302585E-3</c:v>
                </c:pt>
                <c:pt idx="95">
                  <c:v>4.7009393500821341E-5</c:v>
                </c:pt>
                <c:pt idx="96">
                  <c:v>6.4602784211933448E-6</c:v>
                </c:pt>
                <c:pt idx="97">
                  <c:v>1.7635896655642834E-4</c:v>
                </c:pt>
                <c:pt idx="98">
                  <c:v>8.1805155154199977E-4</c:v>
                </c:pt>
                <c:pt idx="99">
                  <c:v>2.3195839251258858E-5</c:v>
                </c:pt>
                <c:pt idx="100">
                  <c:v>4.9260698236638567E-3</c:v>
                </c:pt>
                <c:pt idx="101">
                  <c:v>2.1278027553707332E-3</c:v>
                </c:pt>
                <c:pt idx="102">
                  <c:v>1.5126763791521356E-4</c:v>
                </c:pt>
                <c:pt idx="103">
                  <c:v>9.1656056945187325E-8</c:v>
                </c:pt>
                <c:pt idx="104">
                  <c:v>1.7810627533519437E-3</c:v>
                </c:pt>
                <c:pt idx="105">
                  <c:v>5.8020555637809728E-3</c:v>
                </c:pt>
                <c:pt idx="106">
                  <c:v>1.5580573990099452E-4</c:v>
                </c:pt>
                <c:pt idx="107">
                  <c:v>2.2029428933908381E-3</c:v>
                </c:pt>
                <c:pt idx="108">
                  <c:v>8.8505347692711055E-4</c:v>
                </c:pt>
                <c:pt idx="109">
                  <c:v>3.4174503181390466E-3</c:v>
                </c:pt>
                <c:pt idx="110">
                  <c:v>1.657095067893164E-4</c:v>
                </c:pt>
                <c:pt idx="111">
                  <c:v>4.9648430530794376E-3</c:v>
                </c:pt>
                <c:pt idx="112">
                  <c:v>7.3150739847007524E-4</c:v>
                </c:pt>
                <c:pt idx="113">
                  <c:v>1.5665654402358779E-3</c:v>
                </c:pt>
                <c:pt idx="114">
                  <c:v>2.0196120911011935E-3</c:v>
                </c:pt>
                <c:pt idx="115">
                  <c:v>3.1624686789938103E-3</c:v>
                </c:pt>
                <c:pt idx="116">
                  <c:v>3.0962499698937847E-5</c:v>
                </c:pt>
                <c:pt idx="117">
                  <c:v>2.0355978938019231E-4</c:v>
                </c:pt>
                <c:pt idx="118">
                  <c:v>5.6570869371073854E-4</c:v>
                </c:pt>
                <c:pt idx="119">
                  <c:v>2.7734236227365495E-3</c:v>
                </c:pt>
                <c:pt idx="120">
                  <c:v>1.3846327354362577E-3</c:v>
                </c:pt>
                <c:pt idx="121">
                  <c:v>1.3231314255381747E-4</c:v>
                </c:pt>
                <c:pt idx="122">
                  <c:v>1.1674575203357688E-3</c:v>
                </c:pt>
                <c:pt idx="123">
                  <c:v>6.9923020483643851E-4</c:v>
                </c:pt>
                <c:pt idx="124">
                  <c:v>1.7227713225543106E-4</c:v>
                </c:pt>
                <c:pt idx="125">
                  <c:v>6.5365473854729149E-6</c:v>
                </c:pt>
                <c:pt idx="126">
                  <c:v>3.754896804364017E-3</c:v>
                </c:pt>
                <c:pt idx="127">
                  <c:v>4.9515281652169939E-3</c:v>
                </c:pt>
                <c:pt idx="128">
                  <c:v>2.5919427340181152E-3</c:v>
                </c:pt>
                <c:pt idx="129">
                  <c:v>1.3026500469869216E-4</c:v>
                </c:pt>
                <c:pt idx="130">
                  <c:v>2.4547188150944288E-3</c:v>
                </c:pt>
                <c:pt idx="131">
                  <c:v>1.1869687578572588E-3</c:v>
                </c:pt>
                <c:pt idx="132">
                  <c:v>6.1072282246407922E-4</c:v>
                </c:pt>
                <c:pt idx="133">
                  <c:v>5.1399157165254951E-4</c:v>
                </c:pt>
                <c:pt idx="134">
                  <c:v>5.3216473689920475E-4</c:v>
                </c:pt>
                <c:pt idx="135">
                  <c:v>1.2326214207618148E-4</c:v>
                </c:pt>
                <c:pt idx="136">
                  <c:v>3.2222959023476806E-4</c:v>
                </c:pt>
                <c:pt idx="137">
                  <c:v>1.1510287070987419E-3</c:v>
                </c:pt>
                <c:pt idx="138">
                  <c:v>5.0506154522906312E-5</c:v>
                </c:pt>
                <c:pt idx="139">
                  <c:v>1.5618007789738174E-3</c:v>
                </c:pt>
                <c:pt idx="140">
                  <c:v>2.6396184393421001E-4</c:v>
                </c:pt>
                <c:pt idx="141">
                  <c:v>2.949613301758959E-4</c:v>
                </c:pt>
                <c:pt idx="142">
                  <c:v>1.8054674351003581E-3</c:v>
                </c:pt>
                <c:pt idx="143">
                  <c:v>2.4671871605669439E-5</c:v>
                </c:pt>
                <c:pt idx="144">
                  <c:v>1.8441840532222307E-5</c:v>
                </c:pt>
                <c:pt idx="145">
                  <c:v>6.2652795253569102E-5</c:v>
                </c:pt>
                <c:pt idx="146">
                  <c:v>8.3926156679008416E-4</c:v>
                </c:pt>
                <c:pt idx="147">
                  <c:v>1.5518404947775389E-4</c:v>
                </c:pt>
                <c:pt idx="148">
                  <c:v>1.4688293453283884E-4</c:v>
                </c:pt>
                <c:pt idx="149">
                  <c:v>5.3959295956830392E-4</c:v>
                </c:pt>
                <c:pt idx="150">
                  <c:v>4.9865193771495432E-4</c:v>
                </c:pt>
                <c:pt idx="151">
                  <c:v>2.9903659233375545E-3</c:v>
                </c:pt>
                <c:pt idx="152">
                  <c:v>1.1083646961011657E-6</c:v>
                </c:pt>
                <c:pt idx="153">
                  <c:v>4.5710235415664353E-5</c:v>
                </c:pt>
                <c:pt idx="154">
                  <c:v>3.1628901482521666E-4</c:v>
                </c:pt>
                <c:pt idx="155">
                  <c:v>6.6567687410525912E-3</c:v>
                </c:pt>
                <c:pt idx="156">
                  <c:v>5.2628883686215386E-6</c:v>
                </c:pt>
                <c:pt idx="157">
                  <c:v>5.3772738028731834E-4</c:v>
                </c:pt>
                <c:pt idx="158">
                  <c:v>7.1413618412038981E-4</c:v>
                </c:pt>
                <c:pt idx="159">
                  <c:v>5.2060203559991993E-4</c:v>
                </c:pt>
                <c:pt idx="160">
                  <c:v>1.5203022623608341E-4</c:v>
                </c:pt>
                <c:pt idx="161">
                  <c:v>1.0571451278702355E-3</c:v>
                </c:pt>
                <c:pt idx="162">
                  <c:v>4.8229160683847946E-4</c:v>
                </c:pt>
                <c:pt idx="163">
                  <c:v>4.6473733959864431E-3</c:v>
                </c:pt>
                <c:pt idx="164">
                  <c:v>1.1295092431002172E-4</c:v>
                </c:pt>
                <c:pt idx="165">
                  <c:v>1.3390358217649039E-3</c:v>
                </c:pt>
                <c:pt idx="166">
                  <c:v>1.570949386290898E-3</c:v>
                </c:pt>
                <c:pt idx="167">
                  <c:v>3.0462040906277196E-3</c:v>
                </c:pt>
                <c:pt idx="168">
                  <c:v>5.6284326263661931E-4</c:v>
                </c:pt>
                <c:pt idx="169">
                  <c:v>4.1334543287785061E-4</c:v>
                </c:pt>
                <c:pt idx="170">
                  <c:v>1.8006116275688202E-5</c:v>
                </c:pt>
                <c:pt idx="171">
                  <c:v>2.1556689560357607E-4</c:v>
                </c:pt>
                <c:pt idx="172">
                  <c:v>1.251112626161796E-3</c:v>
                </c:pt>
                <c:pt idx="173">
                  <c:v>6.2949233772849529E-4</c:v>
                </c:pt>
                <c:pt idx="174">
                  <c:v>2.6276733374699647E-4</c:v>
                </c:pt>
                <c:pt idx="175">
                  <c:v>7.3635600245580018E-4</c:v>
                </c:pt>
                <c:pt idx="176">
                  <c:v>3.9178964930765785E-4</c:v>
                </c:pt>
                <c:pt idx="177">
                  <c:v>1.3411607935375988E-3</c:v>
                </c:pt>
                <c:pt idx="178">
                  <c:v>1.4697765460244841E-5</c:v>
                </c:pt>
                <c:pt idx="179">
                  <c:v>2.1247299791956223E-3</c:v>
                </c:pt>
                <c:pt idx="180">
                  <c:v>1.4141214570399075E-4</c:v>
                </c:pt>
                <c:pt idx="181">
                  <c:v>1.538349489289168E-4</c:v>
                </c:pt>
                <c:pt idx="182">
                  <c:v>4.9459272419544896E-3</c:v>
                </c:pt>
                <c:pt idx="183">
                  <c:v>7.8249159675923378E-3</c:v>
                </c:pt>
                <c:pt idx="184">
                  <c:v>7.9804590883964521E-3</c:v>
                </c:pt>
                <c:pt idx="185">
                  <c:v>3.1728522608039651E-3</c:v>
                </c:pt>
                <c:pt idx="186">
                  <c:v>1.8885129364190682E-4</c:v>
                </c:pt>
                <c:pt idx="187">
                  <c:v>3.2647359431378612E-3</c:v>
                </c:pt>
                <c:pt idx="188">
                  <c:v>1.2067601658187491E-7</c:v>
                </c:pt>
                <c:pt idx="189">
                  <c:v>9.9800656401792861E-3</c:v>
                </c:pt>
                <c:pt idx="190">
                  <c:v>5.946651891683597E-5</c:v>
                </c:pt>
                <c:pt idx="191">
                  <c:v>1.7639166771317716E-3</c:v>
                </c:pt>
                <c:pt idx="192">
                  <c:v>1.0449053492943405E-3</c:v>
                </c:pt>
                <c:pt idx="193">
                  <c:v>7.8992996209834162E-4</c:v>
                </c:pt>
                <c:pt idx="194">
                  <c:v>1.6787542953192996E-3</c:v>
                </c:pt>
                <c:pt idx="195">
                  <c:v>1.3661893824876777E-4</c:v>
                </c:pt>
                <c:pt idx="196">
                  <c:v>7.1589448636582567E-4</c:v>
                </c:pt>
                <c:pt idx="197">
                  <c:v>1.0696170696288547E-4</c:v>
                </c:pt>
                <c:pt idx="198">
                  <c:v>2.0237477688632428E-3</c:v>
                </c:pt>
                <c:pt idx="199">
                  <c:v>3.4287509926799917E-4</c:v>
                </c:pt>
                <c:pt idx="200">
                  <c:v>6.9015039879866049E-4</c:v>
                </c:pt>
                <c:pt idx="201">
                  <c:v>1.6311350634383448E-4</c:v>
                </c:pt>
                <c:pt idx="202">
                  <c:v>3.0956143845874145E-4</c:v>
                </c:pt>
                <c:pt idx="203">
                  <c:v>3.6597742005349283E-4</c:v>
                </c:pt>
                <c:pt idx="204">
                  <c:v>7.7353381111513946E-5</c:v>
                </c:pt>
                <c:pt idx="205">
                  <c:v>8.088469125753718E-5</c:v>
                </c:pt>
                <c:pt idx="206">
                  <c:v>3.7903662159306754E-6</c:v>
                </c:pt>
                <c:pt idx="207">
                  <c:v>7.4680890789731349E-5</c:v>
                </c:pt>
                <c:pt idx="208">
                  <c:v>9.9799451403147742E-5</c:v>
                </c:pt>
                <c:pt idx="209">
                  <c:v>1.1801421016025564E-4</c:v>
                </c:pt>
                <c:pt idx="210">
                  <c:v>3.8635966247430877E-4</c:v>
                </c:pt>
                <c:pt idx="211">
                  <c:v>4.9386782815459801E-4</c:v>
                </c:pt>
                <c:pt idx="212">
                  <c:v>5.962780128250233E-7</c:v>
                </c:pt>
                <c:pt idx="213">
                  <c:v>4.2299406627161856E-5</c:v>
                </c:pt>
                <c:pt idx="214">
                  <c:v>9.2342022351946297E-6</c:v>
                </c:pt>
                <c:pt idx="215">
                  <c:v>7.0738047922829037E-4</c:v>
                </c:pt>
                <c:pt idx="216">
                  <c:v>1.9176723397448779E-5</c:v>
                </c:pt>
                <c:pt idx="217">
                  <c:v>4.1884189239518957E-4</c:v>
                </c:pt>
                <c:pt idx="218">
                  <c:v>7.4592619537737948E-4</c:v>
                </c:pt>
                <c:pt idx="219">
                  <c:v>1.2429420900196802E-4</c:v>
                </c:pt>
                <c:pt idx="220">
                  <c:v>3.0242177745914318E-3</c:v>
                </c:pt>
                <c:pt idx="221">
                  <c:v>3.82924835698149E-5</c:v>
                </c:pt>
                <c:pt idx="222">
                  <c:v>3.8076868230610481E-4</c:v>
                </c:pt>
                <c:pt idx="223">
                  <c:v>6.4179054688251588E-4</c:v>
                </c:pt>
                <c:pt idx="224">
                  <c:v>4.3181050262808816E-4</c:v>
                </c:pt>
                <c:pt idx="225">
                  <c:v>1.4131184010005959E-4</c:v>
                </c:pt>
                <c:pt idx="226">
                  <c:v>3.2790451731600487E-6</c:v>
                </c:pt>
                <c:pt idx="227">
                  <c:v>8.3043391895321679E-6</c:v>
                </c:pt>
                <c:pt idx="228">
                  <c:v>4.5796080856270826E-4</c:v>
                </c:pt>
                <c:pt idx="229">
                  <c:v>1.0080756022648478E-3</c:v>
                </c:pt>
                <c:pt idx="230">
                  <c:v>1.7871829311953406E-4</c:v>
                </c:pt>
                <c:pt idx="231">
                  <c:v>3.318018505026366E-3</c:v>
                </c:pt>
                <c:pt idx="232">
                  <c:v>5.4031989804986553E-4</c:v>
                </c:pt>
                <c:pt idx="233">
                  <c:v>4.3969809989676748E-4</c:v>
                </c:pt>
                <c:pt idx="234">
                  <c:v>6.4959924921508712E-3</c:v>
                </c:pt>
                <c:pt idx="235">
                  <c:v>2.5409824951960102E-4</c:v>
                </c:pt>
                <c:pt idx="236">
                  <c:v>1.5280848638003881E-3</c:v>
                </c:pt>
                <c:pt idx="237">
                  <c:v>5.8071703199578135E-6</c:v>
                </c:pt>
                <c:pt idx="238">
                  <c:v>7.1957923525108847E-5</c:v>
                </c:pt>
                <c:pt idx="239">
                  <c:v>4.9711779981719611E-3</c:v>
                </c:pt>
                <c:pt idx="240">
                  <c:v>7.9710250897365058E-8</c:v>
                </c:pt>
                <c:pt idx="241">
                  <c:v>1.0826995049413237E-3</c:v>
                </c:pt>
                <c:pt idx="242">
                  <c:v>1.2822559604918548E-3</c:v>
                </c:pt>
                <c:pt idx="243">
                  <c:v>2.9305393634422318E-3</c:v>
                </c:pt>
                <c:pt idx="244">
                  <c:v>1.2569197328733933E-4</c:v>
                </c:pt>
                <c:pt idx="245">
                  <c:v>1.4776161420991839E-3</c:v>
                </c:pt>
                <c:pt idx="246">
                  <c:v>2.1495886004266755E-4</c:v>
                </c:pt>
                <c:pt idx="247">
                  <c:v>6.4525005944655303E-4</c:v>
                </c:pt>
                <c:pt idx="248">
                  <c:v>1.2662588252554639E-3</c:v>
                </c:pt>
                <c:pt idx="249">
                  <c:v>5.4904936823446161E-6</c:v>
                </c:pt>
                <c:pt idx="250">
                  <c:v>3.3909499611888124E-4</c:v>
                </c:pt>
                <c:pt idx="251">
                  <c:v>2.537780385355768E-3</c:v>
                </c:pt>
                <c:pt idx="252">
                  <c:v>1.2928281198876757E-3</c:v>
                </c:pt>
                <c:pt idx="253">
                  <c:v>4.4799956615784872E-7</c:v>
                </c:pt>
                <c:pt idx="254">
                  <c:v>5.6509784271557778E-3</c:v>
                </c:pt>
                <c:pt idx="255">
                  <c:v>6.164257170923211E-5</c:v>
                </c:pt>
                <c:pt idx="256">
                  <c:v>8.6921368939704413E-7</c:v>
                </c:pt>
                <c:pt idx="257">
                  <c:v>6.9067359373916801E-4</c:v>
                </c:pt>
                <c:pt idx="258">
                  <c:v>5.7073127385922666E-5</c:v>
                </c:pt>
                <c:pt idx="259">
                  <c:v>9.4167258645715612E-4</c:v>
                </c:pt>
                <c:pt idx="260">
                  <c:v>7.7880016123563318E-9</c:v>
                </c:pt>
                <c:pt idx="261">
                  <c:v>1.991202714012021E-3</c:v>
                </c:pt>
                <c:pt idx="262">
                  <c:v>2.4960299955273154E-3</c:v>
                </c:pt>
                <c:pt idx="263">
                  <c:v>3.004308150730232E-4</c:v>
                </c:pt>
                <c:pt idx="264">
                  <c:v>2.692894355982297E-3</c:v>
                </c:pt>
                <c:pt idx="265">
                  <c:v>6.3144165060161192E-4</c:v>
                </c:pt>
                <c:pt idx="266">
                  <c:v>1.8142738897294769E-4</c:v>
                </c:pt>
                <c:pt idx="267">
                  <c:v>3.0229067631111836E-5</c:v>
                </c:pt>
                <c:pt idx="268">
                  <c:v>4.1150614755986669E-3</c:v>
                </c:pt>
                <c:pt idx="269">
                  <c:v>4.7922836952834216E-3</c:v>
                </c:pt>
                <c:pt idx="270">
                  <c:v>1.2340792346732293E-3</c:v>
                </c:pt>
                <c:pt idx="271">
                  <c:v>1.1561013999184422E-3</c:v>
                </c:pt>
                <c:pt idx="272">
                  <c:v>1.3273140233256533E-3</c:v>
                </c:pt>
                <c:pt idx="273">
                  <c:v>1.5554896316351497E-3</c:v>
                </c:pt>
                <c:pt idx="274">
                  <c:v>7.8688915601548832E-4</c:v>
                </c:pt>
                <c:pt idx="275">
                  <c:v>7.4808325842066646E-3</c:v>
                </c:pt>
                <c:pt idx="276">
                  <c:v>2.3843010859917165E-3</c:v>
                </c:pt>
                <c:pt idx="277">
                  <c:v>4.8203551814491357E-5</c:v>
                </c:pt>
                <c:pt idx="278">
                  <c:v>9.7461415409750025E-3</c:v>
                </c:pt>
                <c:pt idx="279">
                  <c:v>4.2344102649794924E-3</c:v>
                </c:pt>
                <c:pt idx="280">
                  <c:v>3.5054099844131661E-3</c:v>
                </c:pt>
                <c:pt idx="281">
                  <c:v>4.2765418330555638E-3</c:v>
                </c:pt>
                <c:pt idx="282">
                  <c:v>1.6270710503389222E-3</c:v>
                </c:pt>
                <c:pt idx="283">
                  <c:v>6.3831387248740551E-4</c:v>
                </c:pt>
                <c:pt idx="284">
                  <c:v>3.3599367777921256E-4</c:v>
                </c:pt>
                <c:pt idx="285">
                  <c:v>2.0584962569931953E-3</c:v>
                </c:pt>
                <c:pt idx="286">
                  <c:v>2.5381773038418245E-3</c:v>
                </c:pt>
                <c:pt idx="287">
                  <c:v>1.2164175555803669E-3</c:v>
                </c:pt>
                <c:pt idx="288">
                  <c:v>3.5710094361021745E-5</c:v>
                </c:pt>
                <c:pt idx="289">
                  <c:v>1.0114772708941563E-3</c:v>
                </c:pt>
                <c:pt idx="290">
                  <c:v>8.710447541916518E-4</c:v>
                </c:pt>
                <c:pt idx="291">
                  <c:v>2.0123227135034703E-3</c:v>
                </c:pt>
                <c:pt idx="292">
                  <c:v>4.0759161256904992E-5</c:v>
                </c:pt>
                <c:pt idx="293">
                  <c:v>2.4860166925706911E-3</c:v>
                </c:pt>
                <c:pt idx="294">
                  <c:v>1.0904072431175489E-3</c:v>
                </c:pt>
                <c:pt idx="295">
                  <c:v>1.7332524141024238E-4</c:v>
                </c:pt>
                <c:pt idx="296">
                  <c:v>2.3492437136455155E-3</c:v>
                </c:pt>
                <c:pt idx="297">
                  <c:v>3.0475170960434711E-5</c:v>
                </c:pt>
                <c:pt idx="298">
                  <c:v>6.3973137648728759E-3</c:v>
                </c:pt>
                <c:pt idx="299">
                  <c:v>1.5351867264107446E-4</c:v>
                </c:pt>
                <c:pt idx="300">
                  <c:v>5.3401562172026098E-4</c:v>
                </c:pt>
                <c:pt idx="301">
                  <c:v>2.3645575851272872E-8</c:v>
                </c:pt>
                <c:pt idx="302">
                  <c:v>4.4899346952764328E-6</c:v>
                </c:pt>
                <c:pt idx="303">
                  <c:v>2.0874455573872058E-4</c:v>
                </c:pt>
                <c:pt idx="304">
                  <c:v>7.7183097806089772E-4</c:v>
                </c:pt>
                <c:pt idx="305">
                  <c:v>2.2081105906106676E-5</c:v>
                </c:pt>
                <c:pt idx="306">
                  <c:v>9.9995825908093185E-4</c:v>
                </c:pt>
                <c:pt idx="307">
                  <c:v>1.2894674072585786E-4</c:v>
                </c:pt>
                <c:pt idx="308">
                  <c:v>6.0684173949862907E-6</c:v>
                </c:pt>
                <c:pt idx="309">
                  <c:v>1.7614470510299233E-3</c:v>
                </c:pt>
                <c:pt idx="310">
                  <c:v>2.8775243887615525E-5</c:v>
                </c:pt>
                <c:pt idx="311">
                  <c:v>6.5348136783605797E-4</c:v>
                </c:pt>
                <c:pt idx="312">
                  <c:v>1.8468870821007665E-3</c:v>
                </c:pt>
                <c:pt idx="313">
                  <c:v>1.1600098323780559E-4</c:v>
                </c:pt>
                <c:pt idx="314">
                  <c:v>2.4660104393129114E-3</c:v>
                </c:pt>
                <c:pt idx="315">
                  <c:v>5.7210513544710497E-4</c:v>
                </c:pt>
                <c:pt idx="316">
                  <c:v>2.4364401669493501E-4</c:v>
                </c:pt>
                <c:pt idx="317">
                  <c:v>7.8826431339376146E-4</c:v>
                </c:pt>
                <c:pt idx="318">
                  <c:v>1.8435675711250688E-3</c:v>
                </c:pt>
                <c:pt idx="319">
                  <c:v>9.4692378192482677E-4</c:v>
                </c:pt>
                <c:pt idx="320">
                  <c:v>9.7770190301275383E-5</c:v>
                </c:pt>
                <c:pt idx="321">
                  <c:v>1.3952739240793217E-2</c:v>
                </c:pt>
                <c:pt idx="322">
                  <c:v>4.7948268441605793E-5</c:v>
                </c:pt>
                <c:pt idx="323">
                  <c:v>3.5791450106890997E-4</c:v>
                </c:pt>
                <c:pt idx="324">
                  <c:v>7.0446051513391612E-5</c:v>
                </c:pt>
                <c:pt idx="325">
                  <c:v>1.0811118081793742E-3</c:v>
                </c:pt>
                <c:pt idx="326">
                  <c:v>2.4149669723923469E-3</c:v>
                </c:pt>
                <c:pt idx="327">
                  <c:v>1.472399905661736E-3</c:v>
                </c:pt>
                <c:pt idx="328">
                  <c:v>5.7648116602645886E-4</c:v>
                </c:pt>
                <c:pt idx="329">
                  <c:v>7.6717426546002885E-3</c:v>
                </c:pt>
                <c:pt idx="330">
                  <c:v>8.948985123828513E-3</c:v>
                </c:pt>
                <c:pt idx="331">
                  <c:v>1.6722687015063468E-2</c:v>
                </c:pt>
                <c:pt idx="332">
                  <c:v>2.4394159564585224E-2</c:v>
                </c:pt>
                <c:pt idx="333">
                  <c:v>2.9812256783838167E-3</c:v>
                </c:pt>
                <c:pt idx="334">
                  <c:v>8.3785580398989027E-4</c:v>
                </c:pt>
                <c:pt idx="335">
                  <c:v>1.2903283196107155E-2</c:v>
                </c:pt>
                <c:pt idx="336">
                  <c:v>3.3982298318257064E-3</c:v>
                </c:pt>
                <c:pt idx="337">
                  <c:v>2.1476075696642632E-4</c:v>
                </c:pt>
                <c:pt idx="338">
                  <c:v>1.5965907469543176E-3</c:v>
                </c:pt>
                <c:pt idx="339">
                  <c:v>1.7737431744997414E-3</c:v>
                </c:pt>
                <c:pt idx="340">
                  <c:v>1.3729357854833999E-3</c:v>
                </c:pt>
                <c:pt idx="341">
                  <c:v>5.6752229114624001E-3</c:v>
                </c:pt>
                <c:pt idx="342">
                  <c:v>6.8910097480263499E-4</c:v>
                </c:pt>
                <c:pt idx="343">
                  <c:v>1.8145787810586102E-3</c:v>
                </c:pt>
                <c:pt idx="344">
                  <c:v>3.0001196651975601E-3</c:v>
                </c:pt>
                <c:pt idx="345">
                  <c:v>4.3253972270797063E-4</c:v>
                </c:pt>
                <c:pt idx="346">
                  <c:v>3.9730049399286182E-4</c:v>
                </c:pt>
                <c:pt idx="347">
                  <c:v>1.232289714704703E-2</c:v>
                </c:pt>
                <c:pt idx="348">
                  <c:v>2.069428453379596E-4</c:v>
                </c:pt>
                <c:pt idx="349">
                  <c:v>5.4795547450800324E-4</c:v>
                </c:pt>
                <c:pt idx="350">
                  <c:v>3.4591049147056292E-4</c:v>
                </c:pt>
                <c:pt idx="351">
                  <c:v>3.0699777719851078E-4</c:v>
                </c:pt>
                <c:pt idx="352">
                  <c:v>1.1818579330576389E-3</c:v>
                </c:pt>
                <c:pt idx="353">
                  <c:v>2.7176768032874941E-4</c:v>
                </c:pt>
                <c:pt idx="354">
                  <c:v>6.025695104095908E-5</c:v>
                </c:pt>
                <c:pt idx="355">
                  <c:v>2.2927365303107572E-4</c:v>
                </c:pt>
                <c:pt idx="356">
                  <c:v>8.5852369342223438E-4</c:v>
                </c:pt>
                <c:pt idx="357">
                  <c:v>1.0227357377253667E-4</c:v>
                </c:pt>
                <c:pt idx="358">
                  <c:v>2.030972060726399E-3</c:v>
                </c:pt>
                <c:pt idx="359">
                  <c:v>3.4203404866686824E-3</c:v>
                </c:pt>
                <c:pt idx="360">
                  <c:v>6.1384045322294739E-4</c:v>
                </c:pt>
                <c:pt idx="361">
                  <c:v>4.6257428933642482E-4</c:v>
                </c:pt>
                <c:pt idx="362">
                  <c:v>6.9704321666944758E-5</c:v>
                </c:pt>
                <c:pt idx="363">
                  <c:v>5.9597856956256231E-4</c:v>
                </c:pt>
                <c:pt idx="364">
                  <c:v>1.4672182759313964E-3</c:v>
                </c:pt>
                <c:pt idx="365">
                  <c:v>6.2361906647865012E-4</c:v>
                </c:pt>
                <c:pt idx="366">
                  <c:v>4.9454234201276961E-4</c:v>
                </c:pt>
                <c:pt idx="367">
                  <c:v>1.2183254369498115E-4</c:v>
                </c:pt>
                <c:pt idx="368">
                  <c:v>2.7576739967999902E-3</c:v>
                </c:pt>
                <c:pt idx="369">
                  <c:v>6.8528874656332076E-4</c:v>
                </c:pt>
                <c:pt idx="370">
                  <c:v>2.4296788693433048E-5</c:v>
                </c:pt>
                <c:pt idx="371">
                  <c:v>5.1175561240275162E-3</c:v>
                </c:pt>
                <c:pt idx="372">
                  <c:v>7.4315425422291517E-4</c:v>
                </c:pt>
                <c:pt idx="373">
                  <c:v>2.5787205106825382E-4</c:v>
                </c:pt>
                <c:pt idx="374">
                  <c:v>6.0970626950018203E-3</c:v>
                </c:pt>
                <c:pt idx="375">
                  <c:v>7.3937634859913943E-6</c:v>
                </c:pt>
                <c:pt idx="376">
                  <c:v>7.7952586999863313E-4</c:v>
                </c:pt>
                <c:pt idx="377">
                  <c:v>2.0531192162531317E-3</c:v>
                </c:pt>
                <c:pt idx="378">
                  <c:v>4.8481822051813558E-4</c:v>
                </c:pt>
                <c:pt idx="379">
                  <c:v>3.0688178283539905E-4</c:v>
                </c:pt>
                <c:pt idx="380">
                  <c:v>1.0433333956551619E-2</c:v>
                </c:pt>
                <c:pt idx="381">
                  <c:v>1.8007183829283217E-4</c:v>
                </c:pt>
                <c:pt idx="382">
                  <c:v>9.7594240613966402E-6</c:v>
                </c:pt>
                <c:pt idx="383">
                  <c:v>8.3413300588402225E-4</c:v>
                </c:pt>
                <c:pt idx="384">
                  <c:v>1.7987975502659534E-3</c:v>
                </c:pt>
                <c:pt idx="385">
                  <c:v>1.8719243373252689E-3</c:v>
                </c:pt>
                <c:pt idx="386">
                  <c:v>9.5612847417862897E-5</c:v>
                </c:pt>
                <c:pt idx="387">
                  <c:v>9.637672334910618E-4</c:v>
                </c:pt>
                <c:pt idx="388">
                  <c:v>7.0229463850970475E-4</c:v>
                </c:pt>
                <c:pt idx="389">
                  <c:v>3.6416930719312159E-6</c:v>
                </c:pt>
                <c:pt idx="390">
                  <c:v>2.2659812426282255E-3</c:v>
                </c:pt>
                <c:pt idx="391">
                  <c:v>1.8101628344161405E-4</c:v>
                </c:pt>
                <c:pt idx="392">
                  <c:v>6.6781836362605615E-3</c:v>
                </c:pt>
                <c:pt idx="393">
                  <c:v>1.3295250016016036E-3</c:v>
                </c:pt>
                <c:pt idx="394">
                  <c:v>3.443769982734542E-6</c:v>
                </c:pt>
                <c:pt idx="395">
                  <c:v>2.0059756838445831E-3</c:v>
                </c:pt>
                <c:pt idx="396">
                  <c:v>2.14191815922502E-4</c:v>
                </c:pt>
                <c:pt idx="397">
                  <c:v>1.3635548516803295E-2</c:v>
                </c:pt>
                <c:pt idx="398">
                  <c:v>6.1081614153792941E-4</c:v>
                </c:pt>
                <c:pt idx="399">
                  <c:v>1.7466201627937788E-3</c:v>
                </c:pt>
                <c:pt idx="400">
                  <c:v>2.9403140692154528E-4</c:v>
                </c:pt>
                <c:pt idx="401">
                  <c:v>3.0022350304057489E-3</c:v>
                </c:pt>
                <c:pt idx="402">
                  <c:v>8.0139504794757268E-7</c:v>
                </c:pt>
                <c:pt idx="403">
                  <c:v>1.5986860506904244E-4</c:v>
                </c:pt>
                <c:pt idx="404">
                  <c:v>1.9392181703689164E-6</c:v>
                </c:pt>
                <c:pt idx="405">
                  <c:v>8.4085373519369871E-3</c:v>
                </c:pt>
                <c:pt idx="406">
                  <c:v>2.5190794006540126E-3</c:v>
                </c:pt>
                <c:pt idx="407">
                  <c:v>3.9424023183464978E-3</c:v>
                </c:pt>
                <c:pt idx="408">
                  <c:v>4.3389742793129175E-6</c:v>
                </c:pt>
                <c:pt idx="409">
                  <c:v>4.1046395000885128E-4</c:v>
                </c:pt>
                <c:pt idx="410">
                  <c:v>1.4847595583670522E-3</c:v>
                </c:pt>
                <c:pt idx="411">
                  <c:v>1.9844845692868924E-4</c:v>
                </c:pt>
                <c:pt idx="412">
                  <c:v>7.5962858382367336E-4</c:v>
                </c:pt>
                <c:pt idx="413">
                  <c:v>3.5344245295247493E-4</c:v>
                </c:pt>
                <c:pt idx="414">
                  <c:v>5.7125660407631321E-3</c:v>
                </c:pt>
                <c:pt idx="415">
                  <c:v>4.8779696915963048E-3</c:v>
                </c:pt>
                <c:pt idx="416">
                  <c:v>1.1326043319171649E-3</c:v>
                </c:pt>
                <c:pt idx="417">
                  <c:v>7.5795194904148416E-4</c:v>
                </c:pt>
                <c:pt idx="418">
                  <c:v>1.8857390926421754E-3</c:v>
                </c:pt>
                <c:pt idx="419">
                  <c:v>1.0873125626600757E-3</c:v>
                </c:pt>
                <c:pt idx="420">
                  <c:v>4.7723562356163226E-3</c:v>
                </c:pt>
                <c:pt idx="421">
                  <c:v>6.1598670159338268E-4</c:v>
                </c:pt>
                <c:pt idx="422">
                  <c:v>5.4801904368971944E-4</c:v>
                </c:pt>
                <c:pt idx="423">
                  <c:v>2.2312947132185116E-3</c:v>
                </c:pt>
                <c:pt idx="424">
                  <c:v>1.1464315904891865E-3</c:v>
                </c:pt>
                <c:pt idx="425">
                  <c:v>1.3991896536899564E-3</c:v>
                </c:pt>
                <c:pt idx="426">
                  <c:v>1.2620217305102434E-2</c:v>
                </c:pt>
                <c:pt idx="427">
                  <c:v>1.5959612494433736E-5</c:v>
                </c:pt>
                <c:pt idx="428">
                  <c:v>9.8929071042691847E-3</c:v>
                </c:pt>
                <c:pt idx="429">
                  <c:v>9.5835550731155261E-4</c:v>
                </c:pt>
                <c:pt idx="430">
                  <c:v>4.5951198704258286E-6</c:v>
                </c:pt>
                <c:pt idx="431">
                  <c:v>4.2692363125132596E-4</c:v>
                </c:pt>
                <c:pt idx="432">
                  <c:v>1.1789780430641082E-4</c:v>
                </c:pt>
                <c:pt idx="433">
                  <c:v>4.1415988076093439E-4</c:v>
                </c:pt>
                <c:pt idx="434">
                  <c:v>3.6832002023954521E-3</c:v>
                </c:pt>
                <c:pt idx="435">
                  <c:v>4.2858671339576754E-4</c:v>
                </c:pt>
                <c:pt idx="436">
                  <c:v>4.5761831843566181E-4</c:v>
                </c:pt>
                <c:pt idx="437">
                  <c:v>2.212860803922793E-3</c:v>
                </c:pt>
                <c:pt idx="438">
                  <c:v>5.265166519117342E-8</c:v>
                </c:pt>
                <c:pt idx="439">
                  <c:v>2.7351433520899278E-6</c:v>
                </c:pt>
                <c:pt idx="440">
                  <c:v>8.2061783238422323E-4</c:v>
                </c:pt>
                <c:pt idx="441">
                  <c:v>6.6990044069781929E-5</c:v>
                </c:pt>
                <c:pt idx="442">
                  <c:v>4.6693529989476031E-4</c:v>
                </c:pt>
                <c:pt idx="443">
                  <c:v>3.8800030928306498E-4</c:v>
                </c:pt>
                <c:pt idx="444">
                  <c:v>2.5006162757222105E-3</c:v>
                </c:pt>
                <c:pt idx="445">
                  <c:v>8.9584026704197643E-7</c:v>
                </c:pt>
                <c:pt idx="446">
                  <c:v>9.4543437595096111E-5</c:v>
                </c:pt>
                <c:pt idx="447">
                  <c:v>4.8675792293557361E-3</c:v>
                </c:pt>
                <c:pt idx="448">
                  <c:v>3.9339591874693256E-5</c:v>
                </c:pt>
                <c:pt idx="449">
                  <c:v>9.4064159476717516E-4</c:v>
                </c:pt>
                <c:pt idx="450">
                  <c:v>9.0726784409290336E-3</c:v>
                </c:pt>
                <c:pt idx="451">
                  <c:v>2.9506499149530626E-4</c:v>
                </c:pt>
                <c:pt idx="452">
                  <c:v>1.7478269834098081E-4</c:v>
                </c:pt>
                <c:pt idx="453">
                  <c:v>6.4661885991246389E-4</c:v>
                </c:pt>
                <c:pt idx="454">
                  <c:v>1.0906622708892288E-4</c:v>
                </c:pt>
                <c:pt idx="455">
                  <c:v>3.8414907431448741E-3</c:v>
                </c:pt>
                <c:pt idx="456">
                  <c:v>1.3838714643245962E-6</c:v>
                </c:pt>
                <c:pt idx="457">
                  <c:v>2.6058512283187333E-4</c:v>
                </c:pt>
                <c:pt idx="458">
                  <c:v>3.505282992337713E-4</c:v>
                </c:pt>
                <c:pt idx="459">
                  <c:v>2.3147091968196685E-3</c:v>
                </c:pt>
                <c:pt idx="460">
                  <c:v>3.2613960432896403E-6</c:v>
                </c:pt>
                <c:pt idx="461">
                  <c:v>3.1128312520335027E-4</c:v>
                </c:pt>
                <c:pt idx="462">
                  <c:v>4.3291798570602174E-4</c:v>
                </c:pt>
                <c:pt idx="463">
                  <c:v>2.2578932733629087E-3</c:v>
                </c:pt>
                <c:pt idx="464">
                  <c:v>9.5961224386391061E-4</c:v>
                </c:pt>
                <c:pt idx="465">
                  <c:v>3.2903862664574847E-3</c:v>
                </c:pt>
                <c:pt idx="466">
                  <c:v>1.1444625706514182E-3</c:v>
                </c:pt>
                <c:pt idx="467">
                  <c:v>9.2073671177185062E-5</c:v>
                </c:pt>
                <c:pt idx="468">
                  <c:v>3.8724867243598079E-3</c:v>
                </c:pt>
                <c:pt idx="469">
                  <c:v>1.7592686336353695E-3</c:v>
                </c:pt>
                <c:pt idx="470">
                  <c:v>7.1974876996531544E-4</c:v>
                </c:pt>
                <c:pt idx="471">
                  <c:v>1.7476801568680886E-3</c:v>
                </c:pt>
                <c:pt idx="472">
                  <c:v>4.6667487314446546E-6</c:v>
                </c:pt>
                <c:pt idx="473">
                  <c:v>5.0103562891694754E-3</c:v>
                </c:pt>
                <c:pt idx="474">
                  <c:v>3.7806098309778146E-3</c:v>
                </c:pt>
                <c:pt idx="475">
                  <c:v>9.2178306019418278E-3</c:v>
                </c:pt>
                <c:pt idx="476">
                  <c:v>1.9465777831040505E-3</c:v>
                </c:pt>
                <c:pt idx="477">
                  <c:v>1.4172386005049953E-4</c:v>
                </c:pt>
                <c:pt idx="478">
                  <c:v>1.6433840571574996E-3</c:v>
                </c:pt>
                <c:pt idx="479">
                  <c:v>1.5015006054824387E-2</c:v>
                </c:pt>
                <c:pt idx="480">
                  <c:v>7.9881923196776128E-4</c:v>
                </c:pt>
                <c:pt idx="481">
                  <c:v>1.7612936325658637E-4</c:v>
                </c:pt>
                <c:pt idx="482">
                  <c:v>4.8352358904305134E-4</c:v>
                </c:pt>
                <c:pt idx="483">
                  <c:v>1.329680593610247E-5</c:v>
                </c:pt>
                <c:pt idx="484">
                  <c:v>1.3933256251948197E-3</c:v>
                </c:pt>
                <c:pt idx="485">
                  <c:v>1.3616188940365585E-3</c:v>
                </c:pt>
                <c:pt idx="486">
                  <c:v>6.7230545627779733E-4</c:v>
                </c:pt>
                <c:pt idx="487">
                  <c:v>1.2467526181929665E-3</c:v>
                </c:pt>
                <c:pt idx="488">
                  <c:v>5.2300669852650854E-2</c:v>
                </c:pt>
                <c:pt idx="489">
                  <c:v>8.7950984723281014E-3</c:v>
                </c:pt>
                <c:pt idx="490">
                  <c:v>3.7677844702309247E-3</c:v>
                </c:pt>
                <c:pt idx="491">
                  <c:v>9.2149757856708776E-4</c:v>
                </c:pt>
                <c:pt idx="492">
                  <c:v>1.2312843966934596E-3</c:v>
                </c:pt>
                <c:pt idx="493">
                  <c:v>1.8631077671428006E-3</c:v>
                </c:pt>
                <c:pt idx="494">
                  <c:v>4.8797149737394327E-6</c:v>
                </c:pt>
                <c:pt idx="495">
                  <c:v>2.3279475546012218E-5</c:v>
                </c:pt>
                <c:pt idx="496">
                  <c:v>1.2032830996790587E-3</c:v>
                </c:pt>
                <c:pt idx="497">
                  <c:v>3.0661371167092831E-4</c:v>
                </c:pt>
                <c:pt idx="498">
                  <c:v>2.1127435924612578E-3</c:v>
                </c:pt>
                <c:pt idx="499">
                  <c:v>8.4403982134424174E-4</c:v>
                </c:pt>
                <c:pt idx="500">
                  <c:v>1.7936342012510103E-4</c:v>
                </c:pt>
                <c:pt idx="501">
                  <c:v>7.969273858042025E-4</c:v>
                </c:pt>
                <c:pt idx="502">
                  <c:v>1.8693834245909226E-5</c:v>
                </c:pt>
                <c:pt idx="503">
                  <c:v>3.3689189005758598E-3</c:v>
                </c:pt>
                <c:pt idx="504">
                  <c:v>1.5447917060574996E-3</c:v>
                </c:pt>
                <c:pt idx="505">
                  <c:v>6.8209159992305371E-5</c:v>
                </c:pt>
                <c:pt idx="506">
                  <c:v>1.386472844751296E-3</c:v>
                </c:pt>
                <c:pt idx="507">
                  <c:v>7.1942469330138785E-4</c:v>
                </c:pt>
                <c:pt idx="508">
                  <c:v>3.8254650133802295E-4</c:v>
                </c:pt>
                <c:pt idx="509">
                  <c:v>5.8175795237243172E-3</c:v>
                </c:pt>
                <c:pt idx="510">
                  <c:v>4.0165213860259707E-5</c:v>
                </c:pt>
                <c:pt idx="511">
                  <c:v>3.0767726097862095E-4</c:v>
                </c:pt>
                <c:pt idx="512">
                  <c:v>1.3742388295195293E-3</c:v>
                </c:pt>
                <c:pt idx="513">
                  <c:v>4.9129205237684219E-5</c:v>
                </c:pt>
                <c:pt idx="514">
                  <c:v>8.7522640536714672E-5</c:v>
                </c:pt>
                <c:pt idx="515">
                  <c:v>6.5507879392810069E-3</c:v>
                </c:pt>
                <c:pt idx="516">
                  <c:v>1.8532662011487953E-8</c:v>
                </c:pt>
                <c:pt idx="517">
                  <c:v>1.7294306140662989E-4</c:v>
                </c:pt>
                <c:pt idx="518">
                  <c:v>1.4261441254920029E-3</c:v>
                </c:pt>
                <c:pt idx="519">
                  <c:v>7.0697166715340837E-3</c:v>
                </c:pt>
                <c:pt idx="520">
                  <c:v>3.8936805781368479E-4</c:v>
                </c:pt>
                <c:pt idx="521">
                  <c:v>3.0866273694157153E-4</c:v>
                </c:pt>
                <c:pt idx="522">
                  <c:v>1.0759164535805563E-2</c:v>
                </c:pt>
                <c:pt idx="523">
                  <c:v>3.8356360239451331E-3</c:v>
                </c:pt>
                <c:pt idx="524">
                  <c:v>2.6733934359489273E-4</c:v>
                </c:pt>
                <c:pt idx="525">
                  <c:v>2.7023141479547408E-3</c:v>
                </c:pt>
                <c:pt idx="526">
                  <c:v>2.5490594711338543E-4</c:v>
                </c:pt>
                <c:pt idx="527">
                  <c:v>1.1068954630386611E-3</c:v>
                </c:pt>
                <c:pt idx="528">
                  <c:v>3.6208415016234508E-3</c:v>
                </c:pt>
                <c:pt idx="529">
                  <c:v>1.7289579028684994E-4</c:v>
                </c:pt>
                <c:pt idx="530">
                  <c:v>7.9006467336517936E-5</c:v>
                </c:pt>
                <c:pt idx="531">
                  <c:v>1.0156369053925677E-3</c:v>
                </c:pt>
                <c:pt idx="532">
                  <c:v>3.1644363850835511E-3</c:v>
                </c:pt>
                <c:pt idx="533">
                  <c:v>1.2388289144277058E-3</c:v>
                </c:pt>
                <c:pt idx="534">
                  <c:v>1.7556474743006558E-4</c:v>
                </c:pt>
                <c:pt idx="535">
                  <c:v>7.5472260613824625E-4</c:v>
                </c:pt>
                <c:pt idx="536">
                  <c:v>8.5428752241444597E-6</c:v>
                </c:pt>
                <c:pt idx="537">
                  <c:v>2.5226784418970207E-3</c:v>
                </c:pt>
                <c:pt idx="538">
                  <c:v>1.0881185766295404E-2</c:v>
                </c:pt>
                <c:pt idx="539">
                  <c:v>7.3475459489148525E-4</c:v>
                </c:pt>
                <c:pt idx="540">
                  <c:v>1.2224041088366779E-5</c:v>
                </c:pt>
                <c:pt idx="541">
                  <c:v>8.3245901790920496E-4</c:v>
                </c:pt>
                <c:pt idx="542">
                  <c:v>3.7805657134811215E-4</c:v>
                </c:pt>
                <c:pt idx="543">
                  <c:v>1.6389018939151576E-5</c:v>
                </c:pt>
                <c:pt idx="544">
                  <c:v>5.7397948460782985E-4</c:v>
                </c:pt>
                <c:pt idx="545">
                  <c:v>1.0490887171165011E-3</c:v>
                </c:pt>
                <c:pt idx="546">
                  <c:v>8.3602960251455091E-4</c:v>
                </c:pt>
                <c:pt idx="547">
                  <c:v>9.9477373215088218E-6</c:v>
                </c:pt>
                <c:pt idx="548">
                  <c:v>1.0684462791826186E-5</c:v>
                </c:pt>
                <c:pt idx="549">
                  <c:v>6.5230481169000539E-4</c:v>
                </c:pt>
                <c:pt idx="550">
                  <c:v>2.6043776182403193E-5</c:v>
                </c:pt>
                <c:pt idx="551">
                  <c:v>6.0678642667514905E-7</c:v>
                </c:pt>
                <c:pt idx="552">
                  <c:v>3.0894826360630558E-5</c:v>
                </c:pt>
                <c:pt idx="553">
                  <c:v>1.7549896719747218E-4</c:v>
                </c:pt>
                <c:pt idx="554">
                  <c:v>1.0489407366776444E-3</c:v>
                </c:pt>
                <c:pt idx="555">
                  <c:v>3.3754064754852619E-4</c:v>
                </c:pt>
                <c:pt idx="556">
                  <c:v>2.028338944364678E-5</c:v>
                </c:pt>
                <c:pt idx="557">
                  <c:v>1.5631964039017606E-4</c:v>
                </c:pt>
                <c:pt idx="558">
                  <c:v>8.7503094084386284E-4</c:v>
                </c:pt>
                <c:pt idx="559">
                  <c:v>2.3573043835263663E-4</c:v>
                </c:pt>
                <c:pt idx="560">
                  <c:v>1.4630510133538513E-4</c:v>
                </c:pt>
                <c:pt idx="561">
                  <c:v>2.7141363259781102E-4</c:v>
                </c:pt>
                <c:pt idx="562">
                  <c:v>2.4037824635409874E-5</c:v>
                </c:pt>
                <c:pt idx="563">
                  <c:v>6.6412979984126392E-4</c:v>
                </c:pt>
                <c:pt idx="564">
                  <c:v>1.226967900971269E-3</c:v>
                </c:pt>
                <c:pt idx="565">
                  <c:v>2.6444392771308523E-3</c:v>
                </c:pt>
                <c:pt idx="566">
                  <c:v>2.2733144181081361E-5</c:v>
                </c:pt>
                <c:pt idx="567">
                  <c:v>6.1357452913161188E-5</c:v>
                </c:pt>
                <c:pt idx="568">
                  <c:v>1.1024818941695505E-3</c:v>
                </c:pt>
                <c:pt idx="569">
                  <c:v>5.852854624121632E-4</c:v>
                </c:pt>
                <c:pt idx="570">
                  <c:v>1.0681638938962799E-3</c:v>
                </c:pt>
                <c:pt idx="571">
                  <c:v>1.0690284748023444E-3</c:v>
                </c:pt>
                <c:pt idx="572">
                  <c:v>1.8704109286069422E-4</c:v>
                </c:pt>
                <c:pt idx="573">
                  <c:v>2.0673675638738214E-3</c:v>
                </c:pt>
                <c:pt idx="574">
                  <c:v>3.0952189533710102E-5</c:v>
                </c:pt>
                <c:pt idx="575">
                  <c:v>2.7204881804537097E-4</c:v>
                </c:pt>
                <c:pt idx="576">
                  <c:v>8.8088451951014602E-4</c:v>
                </c:pt>
                <c:pt idx="577">
                  <c:v>3.9324420231963956E-4</c:v>
                </c:pt>
                <c:pt idx="578">
                  <c:v>4.0061776675054433E-4</c:v>
                </c:pt>
                <c:pt idx="579">
                  <c:v>9.274258486768205E-4</c:v>
                </c:pt>
                <c:pt idx="580">
                  <c:v>2.245341260771629E-4</c:v>
                </c:pt>
                <c:pt idx="581">
                  <c:v>5.9233322543756684E-4</c:v>
                </c:pt>
                <c:pt idx="582">
                  <c:v>3.0474462217432243E-5</c:v>
                </c:pt>
                <c:pt idx="583">
                  <c:v>1.106010410998068E-3</c:v>
                </c:pt>
                <c:pt idx="584">
                  <c:v>1.4963263395397516E-4</c:v>
                </c:pt>
                <c:pt idx="585">
                  <c:v>1.2384148075532874E-3</c:v>
                </c:pt>
                <c:pt idx="586">
                  <c:v>8.1429839949164552E-5</c:v>
                </c:pt>
                <c:pt idx="587">
                  <c:v>6.9649913630534554E-4</c:v>
                </c:pt>
                <c:pt idx="588">
                  <c:v>3.1997506662560918E-6</c:v>
                </c:pt>
                <c:pt idx="589">
                  <c:v>1.4737240495464966E-6</c:v>
                </c:pt>
                <c:pt idx="590">
                  <c:v>4.6270911982259875E-5</c:v>
                </c:pt>
                <c:pt idx="591">
                  <c:v>2.8530622095267769E-4</c:v>
                </c:pt>
                <c:pt idx="592">
                  <c:v>1.8193557456618844E-5</c:v>
                </c:pt>
                <c:pt idx="593">
                  <c:v>2.7931287085835046E-3</c:v>
                </c:pt>
                <c:pt idx="594">
                  <c:v>1.8591552354097415E-4</c:v>
                </c:pt>
                <c:pt idx="595">
                  <c:v>2.2783577386013632E-3</c:v>
                </c:pt>
                <c:pt idx="596">
                  <c:v>3.4508793810983558E-4</c:v>
                </c:pt>
                <c:pt idx="597">
                  <c:v>4.6587808189375414E-3</c:v>
                </c:pt>
                <c:pt idx="598">
                  <c:v>7.7827590306011479E-4</c:v>
                </c:pt>
                <c:pt idx="599">
                  <c:v>2.9875545552579424E-3</c:v>
                </c:pt>
                <c:pt idx="600">
                  <c:v>1.5672956766059577E-7</c:v>
                </c:pt>
                <c:pt idx="601">
                  <c:v>2.4827343491697716E-3</c:v>
                </c:pt>
                <c:pt idx="602">
                  <c:v>2.7267755887746808E-3</c:v>
                </c:pt>
                <c:pt idx="603">
                  <c:v>2.8374275644677724E-3</c:v>
                </c:pt>
                <c:pt idx="604">
                  <c:v>1.3011670978967189E-3</c:v>
                </c:pt>
                <c:pt idx="605">
                  <c:v>5.2359602634297056E-3</c:v>
                </c:pt>
                <c:pt idx="606">
                  <c:v>3.9757569784357703E-3</c:v>
                </c:pt>
                <c:pt idx="607">
                  <c:v>2.1195154553603464E-3</c:v>
                </c:pt>
                <c:pt idx="608">
                  <c:v>1.6246620520738208E-3</c:v>
                </c:pt>
                <c:pt idx="609">
                  <c:v>1.4756407856653438E-3</c:v>
                </c:pt>
                <c:pt idx="610">
                  <c:v>8.7880549304950978E-5</c:v>
                </c:pt>
                <c:pt idx="611">
                  <c:v>1.8842134421879477E-5</c:v>
                </c:pt>
                <c:pt idx="612">
                  <c:v>4.1380992070307971E-3</c:v>
                </c:pt>
                <c:pt idx="613">
                  <c:v>1.9247490916275308E-3</c:v>
                </c:pt>
                <c:pt idx="614">
                  <c:v>1.5266771685379676E-5</c:v>
                </c:pt>
                <c:pt idx="615">
                  <c:v>6.2726370952963868E-4</c:v>
                </c:pt>
                <c:pt idx="616">
                  <c:v>1.1308220160032147E-3</c:v>
                </c:pt>
                <c:pt idx="617">
                  <c:v>2.9829429656341478E-4</c:v>
                </c:pt>
                <c:pt idx="618">
                  <c:v>2.2578015380954931E-2</c:v>
                </c:pt>
                <c:pt idx="619">
                  <c:v>3.1653291445411834E-3</c:v>
                </c:pt>
                <c:pt idx="620">
                  <c:v>5.4739535711423072E-3</c:v>
                </c:pt>
                <c:pt idx="621">
                  <c:v>3.0625529655344927E-3</c:v>
                </c:pt>
                <c:pt idx="622">
                  <c:v>2.7666556199027192E-3</c:v>
                </c:pt>
                <c:pt idx="623">
                  <c:v>1.2985162651339604E-3</c:v>
                </c:pt>
                <c:pt idx="624">
                  <c:v>1.4887082000655724E-3</c:v>
                </c:pt>
                <c:pt idx="625">
                  <c:v>1.0818716421226982E-3</c:v>
                </c:pt>
                <c:pt idx="626">
                  <c:v>9.734722596578747E-4</c:v>
                </c:pt>
                <c:pt idx="627">
                  <c:v>8.787498258552857E-4</c:v>
                </c:pt>
                <c:pt idx="628">
                  <c:v>2.3404012003440636E-3</c:v>
                </c:pt>
                <c:pt idx="629">
                  <c:v>1.3484849007501366E-3</c:v>
                </c:pt>
                <c:pt idx="630">
                  <c:v>1.2048663748636753E-4</c:v>
                </c:pt>
                <c:pt idx="631">
                  <c:v>1.1655779631032463E-3</c:v>
                </c:pt>
                <c:pt idx="632">
                  <c:v>3.3930651142871559E-3</c:v>
                </c:pt>
                <c:pt idx="633">
                  <c:v>1.9748342989959716E-4</c:v>
                </c:pt>
                <c:pt idx="634">
                  <c:v>3.143545315873293E-3</c:v>
                </c:pt>
                <c:pt idx="635">
                  <c:v>3.1869894983661507E-3</c:v>
                </c:pt>
                <c:pt idx="636">
                  <c:v>5.5632571962950701E-4</c:v>
                </c:pt>
                <c:pt idx="637">
                  <c:v>8.4809256361426093E-3</c:v>
                </c:pt>
                <c:pt idx="638">
                  <c:v>1.4984152257558143E-3</c:v>
                </c:pt>
                <c:pt idx="639">
                  <c:v>8.2114332591788771E-4</c:v>
                </c:pt>
                <c:pt idx="640">
                  <c:v>4.0418724838616995E-4</c:v>
                </c:pt>
                <c:pt idx="641">
                  <c:v>3.4947881069147913E-4</c:v>
                </c:pt>
                <c:pt idx="642">
                  <c:v>3.2814373215695339E-3</c:v>
                </c:pt>
                <c:pt idx="643">
                  <c:v>3.4602220106194613E-3</c:v>
                </c:pt>
                <c:pt idx="644">
                  <c:v>1.0272193014465742E-4</c:v>
                </c:pt>
                <c:pt idx="645">
                  <c:v>7.1566607110696056E-3</c:v>
                </c:pt>
                <c:pt idx="646">
                  <c:v>2.1596403672337173E-7</c:v>
                </c:pt>
                <c:pt idx="647">
                  <c:v>7.212445090437451E-4</c:v>
                </c:pt>
                <c:pt idx="648">
                  <c:v>9.3021925622072798E-3</c:v>
                </c:pt>
                <c:pt idx="649">
                  <c:v>4.5392058085619797E-3</c:v>
                </c:pt>
                <c:pt idx="650">
                  <c:v>5.5032519444486727E-3</c:v>
                </c:pt>
                <c:pt idx="651">
                  <c:v>7.2853766596254363E-6</c:v>
                </c:pt>
                <c:pt idx="652">
                  <c:v>7.9383880354375524E-4</c:v>
                </c:pt>
                <c:pt idx="653">
                  <c:v>1.6511027486030102E-4</c:v>
                </c:pt>
                <c:pt idx="654">
                  <c:v>4.4706647378040913E-3</c:v>
                </c:pt>
                <c:pt idx="655">
                  <c:v>6.86111917912094E-3</c:v>
                </c:pt>
                <c:pt idx="656">
                  <c:v>3.1798763777359174E-4</c:v>
                </c:pt>
                <c:pt idx="657">
                  <c:v>5.8581138732111395E-3</c:v>
                </c:pt>
                <c:pt idx="658">
                  <c:v>4.3565955247464314E-5</c:v>
                </c:pt>
                <c:pt idx="659">
                  <c:v>2.6390021013844068E-4</c:v>
                </c:pt>
                <c:pt idx="660">
                  <c:v>4.5240086952695336E-4</c:v>
                </c:pt>
                <c:pt idx="661">
                  <c:v>1.2835560815598235E-3</c:v>
                </c:pt>
                <c:pt idx="662">
                  <c:v>3.977834648049028E-3</c:v>
                </c:pt>
                <c:pt idx="663">
                  <c:v>8.2942334300599836E-5</c:v>
                </c:pt>
                <c:pt idx="664">
                  <c:v>5.3252698402478545E-3</c:v>
                </c:pt>
                <c:pt idx="665">
                  <c:v>5.6447278661555297E-3</c:v>
                </c:pt>
                <c:pt idx="666">
                  <c:v>3.478585951603319E-5</c:v>
                </c:pt>
                <c:pt idx="667">
                  <c:v>1.2232630799936901E-2</c:v>
                </c:pt>
                <c:pt idx="668">
                  <c:v>7.6605453609248165E-3</c:v>
                </c:pt>
                <c:pt idx="669">
                  <c:v>3.3104805211172086E-3</c:v>
                </c:pt>
                <c:pt idx="670">
                  <c:v>3.6373767881773262E-3</c:v>
                </c:pt>
                <c:pt idx="671">
                  <c:v>7.5326625541750848E-4</c:v>
                </c:pt>
                <c:pt idx="672">
                  <c:v>2.6243542214822972E-4</c:v>
                </c:pt>
                <c:pt idx="673">
                  <c:v>8.7424261067733223E-5</c:v>
                </c:pt>
                <c:pt idx="674">
                  <c:v>6.6844541174773623E-3</c:v>
                </c:pt>
                <c:pt idx="675">
                  <c:v>2.7154913199581802E-3</c:v>
                </c:pt>
                <c:pt idx="676">
                  <c:v>1.4208022816863253E-4</c:v>
                </c:pt>
                <c:pt idx="677">
                  <c:v>2.960077280462634E-4</c:v>
                </c:pt>
                <c:pt idx="678">
                  <c:v>3.5562926241647521E-4</c:v>
                </c:pt>
                <c:pt idx="679">
                  <c:v>1.3089435526248715E-4</c:v>
                </c:pt>
                <c:pt idx="680">
                  <c:v>3.0168330120410626E-3</c:v>
                </c:pt>
                <c:pt idx="681">
                  <c:v>7.3525163950335416E-5</c:v>
                </c:pt>
                <c:pt idx="682">
                  <c:v>2.6260910533816473E-3</c:v>
                </c:pt>
                <c:pt idx="683">
                  <c:v>3.4107729769655958E-4</c:v>
                </c:pt>
                <c:pt idx="684">
                  <c:v>1.9087283190973066E-4</c:v>
                </c:pt>
                <c:pt idx="685">
                  <c:v>2.4234464651073291E-4</c:v>
                </c:pt>
                <c:pt idx="686">
                  <c:v>2.5864743189511286E-4</c:v>
                </c:pt>
                <c:pt idx="687">
                  <c:v>1.7344626371704989E-4</c:v>
                </c:pt>
                <c:pt idx="688">
                  <c:v>3.5118387037582092E-4</c:v>
                </c:pt>
                <c:pt idx="689">
                  <c:v>1.1365861716208826E-3</c:v>
                </c:pt>
                <c:pt idx="690">
                  <c:v>8.7547297293059101E-6</c:v>
                </c:pt>
                <c:pt idx="691">
                  <c:v>9.6505794769266511E-5</c:v>
                </c:pt>
                <c:pt idx="692">
                  <c:v>1.9325415067344458E-4</c:v>
                </c:pt>
                <c:pt idx="693">
                  <c:v>1.5411381468559294E-3</c:v>
                </c:pt>
                <c:pt idx="694">
                  <c:v>1.0464214440770027E-3</c:v>
                </c:pt>
                <c:pt idx="695">
                  <c:v>6.3949998322071358E-4</c:v>
                </c:pt>
                <c:pt idx="696">
                  <c:v>3.8242101487266568E-4</c:v>
                </c:pt>
                <c:pt idx="697">
                  <c:v>3.6068755321953415E-4</c:v>
                </c:pt>
                <c:pt idx="698">
                  <c:v>4.2777135094642667E-4</c:v>
                </c:pt>
                <c:pt idx="699">
                  <c:v>9.1228413445544761E-4</c:v>
                </c:pt>
                <c:pt idx="700">
                  <c:v>4.2719071484964889E-8</c:v>
                </c:pt>
                <c:pt idx="701">
                  <c:v>1.2440896907593543E-3</c:v>
                </c:pt>
                <c:pt idx="702">
                  <c:v>1.3110257576797515E-4</c:v>
                </c:pt>
                <c:pt idx="703">
                  <c:v>3.3294728558816687E-5</c:v>
                </c:pt>
                <c:pt idx="704">
                  <c:v>3.2479362940120084E-4</c:v>
                </c:pt>
                <c:pt idx="705">
                  <c:v>1.2799859935557641E-3</c:v>
                </c:pt>
                <c:pt idx="706">
                  <c:v>7.1495402703486113E-6</c:v>
                </c:pt>
                <c:pt idx="707">
                  <c:v>5.5422484589931649E-4</c:v>
                </c:pt>
                <c:pt idx="708">
                  <c:v>3.870651809768684E-7</c:v>
                </c:pt>
                <c:pt idx="709">
                  <c:v>9.6439489181715036E-5</c:v>
                </c:pt>
                <c:pt idx="710">
                  <c:v>7.9120258892877E-5</c:v>
                </c:pt>
                <c:pt idx="711">
                  <c:v>9.9687183064856087E-4</c:v>
                </c:pt>
                <c:pt idx="712">
                  <c:v>2.8975587040964742E-6</c:v>
                </c:pt>
                <c:pt idx="713">
                  <c:v>4.5234623722416986E-6</c:v>
                </c:pt>
                <c:pt idx="714">
                  <c:v>4.3013007439784008E-4</c:v>
                </c:pt>
                <c:pt idx="715">
                  <c:v>5.3660159558246957E-4</c:v>
                </c:pt>
                <c:pt idx="716">
                  <c:v>8.4710142314740899E-4</c:v>
                </c:pt>
                <c:pt idx="717">
                  <c:v>2.2384516352885747E-4</c:v>
                </c:pt>
                <c:pt idx="718">
                  <c:v>1.088698011017021E-4</c:v>
                </c:pt>
                <c:pt idx="719">
                  <c:v>1.4216123981744544E-4</c:v>
                </c:pt>
                <c:pt idx="720">
                  <c:v>5.1706091434351666E-4</c:v>
                </c:pt>
                <c:pt idx="721">
                  <c:v>5.6781459084789515E-5</c:v>
                </c:pt>
                <c:pt idx="722">
                  <c:v>1.6533239558644381E-3</c:v>
                </c:pt>
                <c:pt idx="723">
                  <c:v>9.7399063320239697E-4</c:v>
                </c:pt>
                <c:pt idx="724">
                  <c:v>3.908240648184089E-4</c:v>
                </c:pt>
                <c:pt idx="725">
                  <c:v>1.1884619847168528E-3</c:v>
                </c:pt>
                <c:pt idx="726">
                  <c:v>1.5296706389920697E-4</c:v>
                </c:pt>
                <c:pt idx="727">
                  <c:v>1.2208729257502391E-3</c:v>
                </c:pt>
                <c:pt idx="728">
                  <c:v>2.184408150248185E-4</c:v>
                </c:pt>
                <c:pt idx="729">
                  <c:v>1.872352321755902E-3</c:v>
                </c:pt>
                <c:pt idx="730">
                  <c:v>6.1974454879468863E-5</c:v>
                </c:pt>
                <c:pt idx="731">
                  <c:v>3.9445215043905696E-3</c:v>
                </c:pt>
                <c:pt idx="732">
                  <c:v>1.0580548999474984E-3</c:v>
                </c:pt>
                <c:pt idx="733">
                  <c:v>1.4736749760837805E-5</c:v>
                </c:pt>
                <c:pt idx="734">
                  <c:v>2.3170389760500524E-3</c:v>
                </c:pt>
                <c:pt idx="735">
                  <c:v>1.4850511824692275E-4</c:v>
                </c:pt>
                <c:pt idx="736">
                  <c:v>7.0253383179643691E-3</c:v>
                </c:pt>
                <c:pt idx="737">
                  <c:v>6.6714858454120505E-5</c:v>
                </c:pt>
                <c:pt idx="738">
                  <c:v>1.9695395459382761E-4</c:v>
                </c:pt>
                <c:pt idx="739">
                  <c:v>7.3810815226698738E-3</c:v>
                </c:pt>
                <c:pt idx="740">
                  <c:v>2.7964166910202561E-2</c:v>
                </c:pt>
                <c:pt idx="741">
                  <c:v>5.4119201699253947E-3</c:v>
                </c:pt>
                <c:pt idx="742">
                  <c:v>1.4172443922992571E-4</c:v>
                </c:pt>
                <c:pt idx="743">
                  <c:v>6.7738589311031831E-3</c:v>
                </c:pt>
                <c:pt idx="744">
                  <c:v>1.0874790653428565E-2</c:v>
                </c:pt>
                <c:pt idx="745">
                  <c:v>7.5399812424902356E-3</c:v>
                </c:pt>
                <c:pt idx="746">
                  <c:v>9.0361108527619357E-3</c:v>
                </c:pt>
                <c:pt idx="747">
                  <c:v>3.0488104129905635E-3</c:v>
                </c:pt>
                <c:pt idx="748">
                  <c:v>8.234619464368872E-6</c:v>
                </c:pt>
                <c:pt idx="749">
                  <c:v>5.5382578966806867E-3</c:v>
                </c:pt>
                <c:pt idx="750">
                  <c:v>1.2532475982517072E-3</c:v>
                </c:pt>
                <c:pt idx="751">
                  <c:v>1.3574325792178662E-3</c:v>
                </c:pt>
                <c:pt idx="752">
                  <c:v>3.1752395186846616E-4</c:v>
                </c:pt>
                <c:pt idx="753">
                  <c:v>3.5988916470146679E-3</c:v>
                </c:pt>
                <c:pt idx="754">
                  <c:v>3.8425977941475276E-4</c:v>
                </c:pt>
                <c:pt idx="755">
                  <c:v>1.2704826579223059E-3</c:v>
                </c:pt>
                <c:pt idx="756">
                  <c:v>8.963959428299643E-4</c:v>
                </c:pt>
                <c:pt idx="757">
                  <c:v>3.7362757384089354E-3</c:v>
                </c:pt>
                <c:pt idx="758">
                  <c:v>2.6605595145110563E-4</c:v>
                </c:pt>
                <c:pt idx="759">
                  <c:v>6.4313478614747219E-3</c:v>
                </c:pt>
                <c:pt idx="760">
                  <c:v>2.9833524569161216E-3</c:v>
                </c:pt>
                <c:pt idx="761">
                  <c:v>4.8411561514740036E-3</c:v>
                </c:pt>
                <c:pt idx="762">
                  <c:v>2.0202276416296525E-3</c:v>
                </c:pt>
                <c:pt idx="763">
                  <c:v>8.0099200521867361E-3</c:v>
                </c:pt>
                <c:pt idx="764">
                  <c:v>1.536968945377627E-3</c:v>
                </c:pt>
                <c:pt idx="765">
                  <c:v>2.4138482247206829E-8</c:v>
                </c:pt>
                <c:pt idx="766">
                  <c:v>4.4323913172793338E-3</c:v>
                </c:pt>
                <c:pt idx="767">
                  <c:v>5.51293733731063E-4</c:v>
                </c:pt>
                <c:pt idx="768">
                  <c:v>1.0387106929821495E-3</c:v>
                </c:pt>
                <c:pt idx="769">
                  <c:v>2.1188479968673324E-7</c:v>
                </c:pt>
                <c:pt idx="770">
                  <c:v>8.375578679720799E-4</c:v>
                </c:pt>
                <c:pt idx="771">
                  <c:v>1.3144354443175168E-4</c:v>
                </c:pt>
                <c:pt idx="772">
                  <c:v>2.9686459975827037E-4</c:v>
                </c:pt>
                <c:pt idx="773">
                  <c:v>4.2467631905035777E-4</c:v>
                </c:pt>
                <c:pt idx="774">
                  <c:v>3.0420508723607419E-3</c:v>
                </c:pt>
                <c:pt idx="775">
                  <c:v>5.1178618821517722E-3</c:v>
                </c:pt>
                <c:pt idx="776">
                  <c:v>1.153421608850288E-2</c:v>
                </c:pt>
                <c:pt idx="777">
                  <c:v>3.2617759037354205E-6</c:v>
                </c:pt>
                <c:pt idx="778">
                  <c:v>7.5356250972543029E-5</c:v>
                </c:pt>
                <c:pt idx="779">
                  <c:v>1.9860644578130466E-3</c:v>
                </c:pt>
                <c:pt idx="780">
                  <c:v>1.8534238141948885E-3</c:v>
                </c:pt>
                <c:pt idx="781">
                  <c:v>1.0616630257187386E-3</c:v>
                </c:pt>
                <c:pt idx="782">
                  <c:v>4.2448765989298368E-5</c:v>
                </c:pt>
                <c:pt idx="783">
                  <c:v>3.6938335784956551E-3</c:v>
                </c:pt>
                <c:pt idx="784">
                  <c:v>1.5772496451916611E-3</c:v>
                </c:pt>
                <c:pt idx="785">
                  <c:v>1.9593243748007079E-4</c:v>
                </c:pt>
                <c:pt idx="786">
                  <c:v>4.823520113942251E-4</c:v>
                </c:pt>
                <c:pt idx="787">
                  <c:v>5.947139097845736E-4</c:v>
                </c:pt>
                <c:pt idx="788">
                  <c:v>3.4427777323788262E-4</c:v>
                </c:pt>
                <c:pt idx="789">
                  <c:v>1.5642795340614688E-5</c:v>
                </c:pt>
                <c:pt idx="790">
                  <c:v>5.2442084912695741E-5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'rt+1 AR(1)'!$P$1</c:f>
              <c:strCache>
                <c:ptCount val="1"/>
                <c:pt idx="0">
                  <c:v>r Avg Error</c:v>
                </c:pt>
              </c:strCache>
            </c:strRef>
          </c:tx>
          <c:marker>
            <c:symbol val="none"/>
          </c:marker>
          <c:cat>
            <c:numRef>
              <c:f>'rt+1 AR(1)'!$A$254:$A$1044</c:f>
              <c:numCache>
                <c:formatCode>General</c:formatCode>
                <c:ptCount val="791"/>
                <c:pt idx="0">
                  <c:v>194701</c:v>
                </c:pt>
                <c:pt idx="1">
                  <c:v>194702</c:v>
                </c:pt>
                <c:pt idx="2">
                  <c:v>194703</c:v>
                </c:pt>
                <c:pt idx="3">
                  <c:v>194704</c:v>
                </c:pt>
                <c:pt idx="4">
                  <c:v>194705</c:v>
                </c:pt>
                <c:pt idx="5">
                  <c:v>194706</c:v>
                </c:pt>
                <c:pt idx="6">
                  <c:v>194707</c:v>
                </c:pt>
                <c:pt idx="7">
                  <c:v>194708</c:v>
                </c:pt>
                <c:pt idx="8">
                  <c:v>194709</c:v>
                </c:pt>
                <c:pt idx="9">
                  <c:v>194710</c:v>
                </c:pt>
                <c:pt idx="10">
                  <c:v>194711</c:v>
                </c:pt>
                <c:pt idx="11">
                  <c:v>194712</c:v>
                </c:pt>
                <c:pt idx="12">
                  <c:v>194801</c:v>
                </c:pt>
                <c:pt idx="13">
                  <c:v>194802</c:v>
                </c:pt>
                <c:pt idx="14">
                  <c:v>194803</c:v>
                </c:pt>
                <c:pt idx="15">
                  <c:v>194804</c:v>
                </c:pt>
                <c:pt idx="16">
                  <c:v>194805</c:v>
                </c:pt>
                <c:pt idx="17">
                  <c:v>194806</c:v>
                </c:pt>
                <c:pt idx="18">
                  <c:v>194807</c:v>
                </c:pt>
                <c:pt idx="19">
                  <c:v>194808</c:v>
                </c:pt>
                <c:pt idx="20">
                  <c:v>194809</c:v>
                </c:pt>
                <c:pt idx="21">
                  <c:v>194810</c:v>
                </c:pt>
                <c:pt idx="22">
                  <c:v>194811</c:v>
                </c:pt>
                <c:pt idx="23">
                  <c:v>194812</c:v>
                </c:pt>
                <c:pt idx="24">
                  <c:v>194901</c:v>
                </c:pt>
                <c:pt idx="25">
                  <c:v>194902</c:v>
                </c:pt>
                <c:pt idx="26">
                  <c:v>194903</c:v>
                </c:pt>
                <c:pt idx="27">
                  <c:v>194904</c:v>
                </c:pt>
                <c:pt idx="28">
                  <c:v>194905</c:v>
                </c:pt>
                <c:pt idx="29">
                  <c:v>194906</c:v>
                </c:pt>
                <c:pt idx="30">
                  <c:v>194907</c:v>
                </c:pt>
                <c:pt idx="31">
                  <c:v>194908</c:v>
                </c:pt>
                <c:pt idx="32">
                  <c:v>194909</c:v>
                </c:pt>
                <c:pt idx="33">
                  <c:v>194910</c:v>
                </c:pt>
                <c:pt idx="34">
                  <c:v>194911</c:v>
                </c:pt>
                <c:pt idx="35">
                  <c:v>194912</c:v>
                </c:pt>
                <c:pt idx="36">
                  <c:v>195001</c:v>
                </c:pt>
                <c:pt idx="37">
                  <c:v>195002</c:v>
                </c:pt>
                <c:pt idx="38">
                  <c:v>195003</c:v>
                </c:pt>
                <c:pt idx="39">
                  <c:v>195004</c:v>
                </c:pt>
                <c:pt idx="40">
                  <c:v>195005</c:v>
                </c:pt>
                <c:pt idx="41">
                  <c:v>195006</c:v>
                </c:pt>
                <c:pt idx="42">
                  <c:v>195007</c:v>
                </c:pt>
                <c:pt idx="43">
                  <c:v>195008</c:v>
                </c:pt>
                <c:pt idx="44">
                  <c:v>195009</c:v>
                </c:pt>
                <c:pt idx="45">
                  <c:v>195010</c:v>
                </c:pt>
                <c:pt idx="46">
                  <c:v>195011</c:v>
                </c:pt>
                <c:pt idx="47">
                  <c:v>195012</c:v>
                </c:pt>
                <c:pt idx="48">
                  <c:v>195101</c:v>
                </c:pt>
                <c:pt idx="49">
                  <c:v>195102</c:v>
                </c:pt>
                <c:pt idx="50">
                  <c:v>195103</c:v>
                </c:pt>
                <c:pt idx="51">
                  <c:v>195104</c:v>
                </c:pt>
                <c:pt idx="52">
                  <c:v>195105</c:v>
                </c:pt>
                <c:pt idx="53">
                  <c:v>195106</c:v>
                </c:pt>
                <c:pt idx="54">
                  <c:v>195107</c:v>
                </c:pt>
                <c:pt idx="55">
                  <c:v>195108</c:v>
                </c:pt>
                <c:pt idx="56">
                  <c:v>195109</c:v>
                </c:pt>
                <c:pt idx="57">
                  <c:v>195110</c:v>
                </c:pt>
                <c:pt idx="58">
                  <c:v>195111</c:v>
                </c:pt>
                <c:pt idx="59">
                  <c:v>195112</c:v>
                </c:pt>
                <c:pt idx="60">
                  <c:v>195201</c:v>
                </c:pt>
                <c:pt idx="61">
                  <c:v>195202</c:v>
                </c:pt>
                <c:pt idx="62">
                  <c:v>195203</c:v>
                </c:pt>
                <c:pt idx="63">
                  <c:v>195204</c:v>
                </c:pt>
                <c:pt idx="64">
                  <c:v>195205</c:v>
                </c:pt>
                <c:pt idx="65">
                  <c:v>195206</c:v>
                </c:pt>
                <c:pt idx="66">
                  <c:v>195207</c:v>
                </c:pt>
                <c:pt idx="67">
                  <c:v>195208</c:v>
                </c:pt>
                <c:pt idx="68">
                  <c:v>195209</c:v>
                </c:pt>
                <c:pt idx="69">
                  <c:v>195210</c:v>
                </c:pt>
                <c:pt idx="70">
                  <c:v>195211</c:v>
                </c:pt>
                <c:pt idx="71">
                  <c:v>195212</c:v>
                </c:pt>
                <c:pt idx="72">
                  <c:v>195301</c:v>
                </c:pt>
                <c:pt idx="73">
                  <c:v>195302</c:v>
                </c:pt>
                <c:pt idx="74">
                  <c:v>195303</c:v>
                </c:pt>
                <c:pt idx="75">
                  <c:v>195304</c:v>
                </c:pt>
                <c:pt idx="76">
                  <c:v>195305</c:v>
                </c:pt>
                <c:pt idx="77">
                  <c:v>195306</c:v>
                </c:pt>
                <c:pt idx="78">
                  <c:v>195307</c:v>
                </c:pt>
                <c:pt idx="79">
                  <c:v>195308</c:v>
                </c:pt>
                <c:pt idx="80">
                  <c:v>195309</c:v>
                </c:pt>
                <c:pt idx="81">
                  <c:v>195310</c:v>
                </c:pt>
                <c:pt idx="82">
                  <c:v>195311</c:v>
                </c:pt>
                <c:pt idx="83">
                  <c:v>195312</c:v>
                </c:pt>
                <c:pt idx="84">
                  <c:v>195401</c:v>
                </c:pt>
                <c:pt idx="85">
                  <c:v>195402</c:v>
                </c:pt>
                <c:pt idx="86">
                  <c:v>195403</c:v>
                </c:pt>
                <c:pt idx="87">
                  <c:v>195404</c:v>
                </c:pt>
                <c:pt idx="88">
                  <c:v>195405</c:v>
                </c:pt>
                <c:pt idx="89">
                  <c:v>195406</c:v>
                </c:pt>
                <c:pt idx="90">
                  <c:v>195407</c:v>
                </c:pt>
                <c:pt idx="91">
                  <c:v>195408</c:v>
                </c:pt>
                <c:pt idx="92">
                  <c:v>195409</c:v>
                </c:pt>
                <c:pt idx="93">
                  <c:v>195410</c:v>
                </c:pt>
                <c:pt idx="94">
                  <c:v>195411</c:v>
                </c:pt>
                <c:pt idx="95">
                  <c:v>195412</c:v>
                </c:pt>
                <c:pt idx="96">
                  <c:v>195501</c:v>
                </c:pt>
                <c:pt idx="97">
                  <c:v>195502</c:v>
                </c:pt>
                <c:pt idx="98">
                  <c:v>195503</c:v>
                </c:pt>
                <c:pt idx="99">
                  <c:v>195504</c:v>
                </c:pt>
                <c:pt idx="100">
                  <c:v>195505</c:v>
                </c:pt>
                <c:pt idx="101">
                  <c:v>195506</c:v>
                </c:pt>
                <c:pt idx="102">
                  <c:v>195507</c:v>
                </c:pt>
                <c:pt idx="103">
                  <c:v>195508</c:v>
                </c:pt>
                <c:pt idx="104">
                  <c:v>195509</c:v>
                </c:pt>
                <c:pt idx="105">
                  <c:v>195510</c:v>
                </c:pt>
                <c:pt idx="106">
                  <c:v>195511</c:v>
                </c:pt>
                <c:pt idx="107">
                  <c:v>195512</c:v>
                </c:pt>
                <c:pt idx="108">
                  <c:v>195601</c:v>
                </c:pt>
                <c:pt idx="109">
                  <c:v>195602</c:v>
                </c:pt>
                <c:pt idx="110">
                  <c:v>195603</c:v>
                </c:pt>
                <c:pt idx="111">
                  <c:v>195604</c:v>
                </c:pt>
                <c:pt idx="112">
                  <c:v>195605</c:v>
                </c:pt>
                <c:pt idx="113">
                  <c:v>195606</c:v>
                </c:pt>
                <c:pt idx="114">
                  <c:v>195607</c:v>
                </c:pt>
                <c:pt idx="115">
                  <c:v>195608</c:v>
                </c:pt>
                <c:pt idx="116">
                  <c:v>195609</c:v>
                </c:pt>
                <c:pt idx="117">
                  <c:v>195610</c:v>
                </c:pt>
                <c:pt idx="118">
                  <c:v>195611</c:v>
                </c:pt>
                <c:pt idx="119">
                  <c:v>195612</c:v>
                </c:pt>
                <c:pt idx="120">
                  <c:v>195701</c:v>
                </c:pt>
                <c:pt idx="121">
                  <c:v>195702</c:v>
                </c:pt>
                <c:pt idx="122">
                  <c:v>195703</c:v>
                </c:pt>
                <c:pt idx="123">
                  <c:v>195704</c:v>
                </c:pt>
                <c:pt idx="124">
                  <c:v>195705</c:v>
                </c:pt>
                <c:pt idx="125">
                  <c:v>195706</c:v>
                </c:pt>
                <c:pt idx="126">
                  <c:v>195707</c:v>
                </c:pt>
                <c:pt idx="127">
                  <c:v>195708</c:v>
                </c:pt>
                <c:pt idx="128">
                  <c:v>195709</c:v>
                </c:pt>
                <c:pt idx="129">
                  <c:v>195710</c:v>
                </c:pt>
                <c:pt idx="130">
                  <c:v>195711</c:v>
                </c:pt>
                <c:pt idx="131">
                  <c:v>195712</c:v>
                </c:pt>
                <c:pt idx="132">
                  <c:v>195801</c:v>
                </c:pt>
                <c:pt idx="133">
                  <c:v>195802</c:v>
                </c:pt>
                <c:pt idx="134">
                  <c:v>195803</c:v>
                </c:pt>
                <c:pt idx="135">
                  <c:v>195804</c:v>
                </c:pt>
                <c:pt idx="136">
                  <c:v>195805</c:v>
                </c:pt>
                <c:pt idx="137">
                  <c:v>195806</c:v>
                </c:pt>
                <c:pt idx="138">
                  <c:v>195807</c:v>
                </c:pt>
                <c:pt idx="139">
                  <c:v>195808</c:v>
                </c:pt>
                <c:pt idx="140">
                  <c:v>195809</c:v>
                </c:pt>
                <c:pt idx="141">
                  <c:v>195810</c:v>
                </c:pt>
                <c:pt idx="142">
                  <c:v>195811</c:v>
                </c:pt>
                <c:pt idx="143">
                  <c:v>195812</c:v>
                </c:pt>
                <c:pt idx="144">
                  <c:v>195901</c:v>
                </c:pt>
                <c:pt idx="145">
                  <c:v>195902</c:v>
                </c:pt>
                <c:pt idx="146">
                  <c:v>195903</c:v>
                </c:pt>
                <c:pt idx="147">
                  <c:v>195904</c:v>
                </c:pt>
                <c:pt idx="148">
                  <c:v>195905</c:v>
                </c:pt>
                <c:pt idx="149">
                  <c:v>195906</c:v>
                </c:pt>
                <c:pt idx="150">
                  <c:v>195907</c:v>
                </c:pt>
                <c:pt idx="151">
                  <c:v>195908</c:v>
                </c:pt>
                <c:pt idx="152">
                  <c:v>195909</c:v>
                </c:pt>
                <c:pt idx="153">
                  <c:v>195910</c:v>
                </c:pt>
                <c:pt idx="154">
                  <c:v>195911</c:v>
                </c:pt>
                <c:pt idx="155">
                  <c:v>195912</c:v>
                </c:pt>
                <c:pt idx="156">
                  <c:v>196001</c:v>
                </c:pt>
                <c:pt idx="157">
                  <c:v>196002</c:v>
                </c:pt>
                <c:pt idx="158">
                  <c:v>196003</c:v>
                </c:pt>
                <c:pt idx="159">
                  <c:v>196004</c:v>
                </c:pt>
                <c:pt idx="160">
                  <c:v>196005</c:v>
                </c:pt>
                <c:pt idx="161">
                  <c:v>196006</c:v>
                </c:pt>
                <c:pt idx="162">
                  <c:v>196007</c:v>
                </c:pt>
                <c:pt idx="163">
                  <c:v>196008</c:v>
                </c:pt>
                <c:pt idx="164">
                  <c:v>196009</c:v>
                </c:pt>
                <c:pt idx="165">
                  <c:v>196010</c:v>
                </c:pt>
                <c:pt idx="166">
                  <c:v>196011</c:v>
                </c:pt>
                <c:pt idx="167">
                  <c:v>196012</c:v>
                </c:pt>
                <c:pt idx="168">
                  <c:v>196101</c:v>
                </c:pt>
                <c:pt idx="169">
                  <c:v>196102</c:v>
                </c:pt>
                <c:pt idx="170">
                  <c:v>196103</c:v>
                </c:pt>
                <c:pt idx="171">
                  <c:v>196104</c:v>
                </c:pt>
                <c:pt idx="172">
                  <c:v>196105</c:v>
                </c:pt>
                <c:pt idx="173">
                  <c:v>196106</c:v>
                </c:pt>
                <c:pt idx="174">
                  <c:v>196107</c:v>
                </c:pt>
                <c:pt idx="175">
                  <c:v>196108</c:v>
                </c:pt>
                <c:pt idx="176">
                  <c:v>196109</c:v>
                </c:pt>
                <c:pt idx="177">
                  <c:v>196110</c:v>
                </c:pt>
                <c:pt idx="178">
                  <c:v>196111</c:v>
                </c:pt>
                <c:pt idx="179">
                  <c:v>196112</c:v>
                </c:pt>
                <c:pt idx="180">
                  <c:v>196201</c:v>
                </c:pt>
                <c:pt idx="181">
                  <c:v>196202</c:v>
                </c:pt>
                <c:pt idx="182">
                  <c:v>196203</c:v>
                </c:pt>
                <c:pt idx="183">
                  <c:v>196204</c:v>
                </c:pt>
                <c:pt idx="184">
                  <c:v>196205</c:v>
                </c:pt>
                <c:pt idx="185">
                  <c:v>196206</c:v>
                </c:pt>
                <c:pt idx="186">
                  <c:v>196207</c:v>
                </c:pt>
                <c:pt idx="187">
                  <c:v>196208</c:v>
                </c:pt>
                <c:pt idx="188">
                  <c:v>196209</c:v>
                </c:pt>
                <c:pt idx="189">
                  <c:v>196210</c:v>
                </c:pt>
                <c:pt idx="190">
                  <c:v>196211</c:v>
                </c:pt>
                <c:pt idx="191">
                  <c:v>196212</c:v>
                </c:pt>
                <c:pt idx="192">
                  <c:v>196301</c:v>
                </c:pt>
                <c:pt idx="193">
                  <c:v>196302</c:v>
                </c:pt>
                <c:pt idx="194">
                  <c:v>196303</c:v>
                </c:pt>
                <c:pt idx="195">
                  <c:v>196304</c:v>
                </c:pt>
                <c:pt idx="196">
                  <c:v>196305</c:v>
                </c:pt>
                <c:pt idx="197">
                  <c:v>196306</c:v>
                </c:pt>
                <c:pt idx="198">
                  <c:v>196307</c:v>
                </c:pt>
                <c:pt idx="199">
                  <c:v>196308</c:v>
                </c:pt>
                <c:pt idx="200">
                  <c:v>196309</c:v>
                </c:pt>
                <c:pt idx="201">
                  <c:v>196310</c:v>
                </c:pt>
                <c:pt idx="202">
                  <c:v>196311</c:v>
                </c:pt>
                <c:pt idx="203">
                  <c:v>196312</c:v>
                </c:pt>
                <c:pt idx="204">
                  <c:v>196401</c:v>
                </c:pt>
                <c:pt idx="205">
                  <c:v>196402</c:v>
                </c:pt>
                <c:pt idx="206">
                  <c:v>196403</c:v>
                </c:pt>
                <c:pt idx="207">
                  <c:v>196404</c:v>
                </c:pt>
                <c:pt idx="208">
                  <c:v>196405</c:v>
                </c:pt>
                <c:pt idx="209">
                  <c:v>196406</c:v>
                </c:pt>
                <c:pt idx="210">
                  <c:v>196407</c:v>
                </c:pt>
                <c:pt idx="211">
                  <c:v>196408</c:v>
                </c:pt>
                <c:pt idx="212">
                  <c:v>196409</c:v>
                </c:pt>
                <c:pt idx="213">
                  <c:v>196410</c:v>
                </c:pt>
                <c:pt idx="214">
                  <c:v>196411</c:v>
                </c:pt>
                <c:pt idx="215">
                  <c:v>196412</c:v>
                </c:pt>
                <c:pt idx="216">
                  <c:v>196501</c:v>
                </c:pt>
                <c:pt idx="217">
                  <c:v>196502</c:v>
                </c:pt>
                <c:pt idx="218">
                  <c:v>196503</c:v>
                </c:pt>
                <c:pt idx="219">
                  <c:v>196504</c:v>
                </c:pt>
                <c:pt idx="220">
                  <c:v>196505</c:v>
                </c:pt>
                <c:pt idx="221">
                  <c:v>196506</c:v>
                </c:pt>
                <c:pt idx="222">
                  <c:v>196507</c:v>
                </c:pt>
                <c:pt idx="223">
                  <c:v>196508</c:v>
                </c:pt>
                <c:pt idx="224">
                  <c:v>196509</c:v>
                </c:pt>
                <c:pt idx="225">
                  <c:v>196510</c:v>
                </c:pt>
                <c:pt idx="226">
                  <c:v>196511</c:v>
                </c:pt>
                <c:pt idx="227">
                  <c:v>196512</c:v>
                </c:pt>
                <c:pt idx="228">
                  <c:v>196601</c:v>
                </c:pt>
                <c:pt idx="229">
                  <c:v>196602</c:v>
                </c:pt>
                <c:pt idx="230">
                  <c:v>196603</c:v>
                </c:pt>
                <c:pt idx="231">
                  <c:v>196604</c:v>
                </c:pt>
                <c:pt idx="232">
                  <c:v>196605</c:v>
                </c:pt>
                <c:pt idx="233">
                  <c:v>196606</c:v>
                </c:pt>
                <c:pt idx="234">
                  <c:v>196607</c:v>
                </c:pt>
                <c:pt idx="235">
                  <c:v>196608</c:v>
                </c:pt>
                <c:pt idx="236">
                  <c:v>196609</c:v>
                </c:pt>
                <c:pt idx="237">
                  <c:v>196610</c:v>
                </c:pt>
                <c:pt idx="238">
                  <c:v>196611</c:v>
                </c:pt>
                <c:pt idx="239">
                  <c:v>196612</c:v>
                </c:pt>
                <c:pt idx="240">
                  <c:v>196701</c:v>
                </c:pt>
                <c:pt idx="241">
                  <c:v>196702</c:v>
                </c:pt>
                <c:pt idx="242">
                  <c:v>196703</c:v>
                </c:pt>
                <c:pt idx="243">
                  <c:v>196704</c:v>
                </c:pt>
                <c:pt idx="244">
                  <c:v>196705</c:v>
                </c:pt>
                <c:pt idx="245">
                  <c:v>196706</c:v>
                </c:pt>
                <c:pt idx="246">
                  <c:v>196707</c:v>
                </c:pt>
                <c:pt idx="247">
                  <c:v>196708</c:v>
                </c:pt>
                <c:pt idx="248">
                  <c:v>196709</c:v>
                </c:pt>
                <c:pt idx="249">
                  <c:v>196710</c:v>
                </c:pt>
                <c:pt idx="250">
                  <c:v>196711</c:v>
                </c:pt>
                <c:pt idx="251">
                  <c:v>196712</c:v>
                </c:pt>
                <c:pt idx="252">
                  <c:v>196801</c:v>
                </c:pt>
                <c:pt idx="253">
                  <c:v>196802</c:v>
                </c:pt>
                <c:pt idx="254">
                  <c:v>196803</c:v>
                </c:pt>
                <c:pt idx="255">
                  <c:v>196804</c:v>
                </c:pt>
                <c:pt idx="256">
                  <c:v>196805</c:v>
                </c:pt>
                <c:pt idx="257">
                  <c:v>196806</c:v>
                </c:pt>
                <c:pt idx="258">
                  <c:v>196807</c:v>
                </c:pt>
                <c:pt idx="259">
                  <c:v>196808</c:v>
                </c:pt>
                <c:pt idx="260">
                  <c:v>196809</c:v>
                </c:pt>
                <c:pt idx="261">
                  <c:v>196810</c:v>
                </c:pt>
                <c:pt idx="262">
                  <c:v>196811</c:v>
                </c:pt>
                <c:pt idx="263">
                  <c:v>196812</c:v>
                </c:pt>
                <c:pt idx="264">
                  <c:v>196901</c:v>
                </c:pt>
                <c:pt idx="265">
                  <c:v>196902</c:v>
                </c:pt>
                <c:pt idx="266">
                  <c:v>196903</c:v>
                </c:pt>
                <c:pt idx="267">
                  <c:v>196904</c:v>
                </c:pt>
                <c:pt idx="268">
                  <c:v>196905</c:v>
                </c:pt>
                <c:pt idx="269">
                  <c:v>196906</c:v>
                </c:pt>
                <c:pt idx="270">
                  <c:v>196907</c:v>
                </c:pt>
                <c:pt idx="271">
                  <c:v>196908</c:v>
                </c:pt>
                <c:pt idx="272">
                  <c:v>196909</c:v>
                </c:pt>
                <c:pt idx="273">
                  <c:v>196910</c:v>
                </c:pt>
                <c:pt idx="274">
                  <c:v>196911</c:v>
                </c:pt>
                <c:pt idx="275">
                  <c:v>196912</c:v>
                </c:pt>
                <c:pt idx="276">
                  <c:v>197001</c:v>
                </c:pt>
                <c:pt idx="277">
                  <c:v>197002</c:v>
                </c:pt>
                <c:pt idx="278">
                  <c:v>197003</c:v>
                </c:pt>
                <c:pt idx="279">
                  <c:v>197004</c:v>
                </c:pt>
                <c:pt idx="280">
                  <c:v>197005</c:v>
                </c:pt>
                <c:pt idx="281">
                  <c:v>197006</c:v>
                </c:pt>
                <c:pt idx="282">
                  <c:v>197007</c:v>
                </c:pt>
                <c:pt idx="283">
                  <c:v>197008</c:v>
                </c:pt>
                <c:pt idx="284">
                  <c:v>197009</c:v>
                </c:pt>
                <c:pt idx="285">
                  <c:v>197010</c:v>
                </c:pt>
                <c:pt idx="286">
                  <c:v>197011</c:v>
                </c:pt>
                <c:pt idx="287">
                  <c:v>197012</c:v>
                </c:pt>
                <c:pt idx="288">
                  <c:v>197101</c:v>
                </c:pt>
                <c:pt idx="289">
                  <c:v>197102</c:v>
                </c:pt>
                <c:pt idx="290">
                  <c:v>197103</c:v>
                </c:pt>
                <c:pt idx="291">
                  <c:v>197104</c:v>
                </c:pt>
                <c:pt idx="292">
                  <c:v>197105</c:v>
                </c:pt>
                <c:pt idx="293">
                  <c:v>197106</c:v>
                </c:pt>
                <c:pt idx="294">
                  <c:v>197107</c:v>
                </c:pt>
                <c:pt idx="295">
                  <c:v>197108</c:v>
                </c:pt>
                <c:pt idx="296">
                  <c:v>197109</c:v>
                </c:pt>
                <c:pt idx="297">
                  <c:v>197110</c:v>
                </c:pt>
                <c:pt idx="298">
                  <c:v>197111</c:v>
                </c:pt>
                <c:pt idx="299">
                  <c:v>197112</c:v>
                </c:pt>
                <c:pt idx="300">
                  <c:v>197201</c:v>
                </c:pt>
                <c:pt idx="301">
                  <c:v>197202</c:v>
                </c:pt>
                <c:pt idx="302">
                  <c:v>197203</c:v>
                </c:pt>
                <c:pt idx="303">
                  <c:v>197204</c:v>
                </c:pt>
                <c:pt idx="304">
                  <c:v>197205</c:v>
                </c:pt>
                <c:pt idx="305">
                  <c:v>197206</c:v>
                </c:pt>
                <c:pt idx="306">
                  <c:v>197207</c:v>
                </c:pt>
                <c:pt idx="307">
                  <c:v>197208</c:v>
                </c:pt>
                <c:pt idx="308">
                  <c:v>197209</c:v>
                </c:pt>
                <c:pt idx="309">
                  <c:v>197210</c:v>
                </c:pt>
                <c:pt idx="310">
                  <c:v>197211</c:v>
                </c:pt>
                <c:pt idx="311">
                  <c:v>197212</c:v>
                </c:pt>
                <c:pt idx="312">
                  <c:v>197301</c:v>
                </c:pt>
                <c:pt idx="313">
                  <c:v>197302</c:v>
                </c:pt>
                <c:pt idx="314">
                  <c:v>197303</c:v>
                </c:pt>
                <c:pt idx="315">
                  <c:v>197304</c:v>
                </c:pt>
                <c:pt idx="316">
                  <c:v>197305</c:v>
                </c:pt>
                <c:pt idx="317">
                  <c:v>197306</c:v>
                </c:pt>
                <c:pt idx="318">
                  <c:v>197307</c:v>
                </c:pt>
                <c:pt idx="319">
                  <c:v>197308</c:v>
                </c:pt>
                <c:pt idx="320">
                  <c:v>197309</c:v>
                </c:pt>
                <c:pt idx="321">
                  <c:v>197310</c:v>
                </c:pt>
                <c:pt idx="322">
                  <c:v>197311</c:v>
                </c:pt>
                <c:pt idx="323">
                  <c:v>197312</c:v>
                </c:pt>
                <c:pt idx="324">
                  <c:v>197401</c:v>
                </c:pt>
                <c:pt idx="325">
                  <c:v>197402</c:v>
                </c:pt>
                <c:pt idx="326">
                  <c:v>197403</c:v>
                </c:pt>
                <c:pt idx="327">
                  <c:v>197404</c:v>
                </c:pt>
                <c:pt idx="328">
                  <c:v>197405</c:v>
                </c:pt>
                <c:pt idx="329">
                  <c:v>197406</c:v>
                </c:pt>
                <c:pt idx="330">
                  <c:v>197407</c:v>
                </c:pt>
                <c:pt idx="331">
                  <c:v>197408</c:v>
                </c:pt>
                <c:pt idx="332">
                  <c:v>197409</c:v>
                </c:pt>
                <c:pt idx="333">
                  <c:v>197410</c:v>
                </c:pt>
                <c:pt idx="334">
                  <c:v>197411</c:v>
                </c:pt>
                <c:pt idx="335">
                  <c:v>197412</c:v>
                </c:pt>
                <c:pt idx="336">
                  <c:v>197501</c:v>
                </c:pt>
                <c:pt idx="337">
                  <c:v>197502</c:v>
                </c:pt>
                <c:pt idx="338">
                  <c:v>197503</c:v>
                </c:pt>
                <c:pt idx="339">
                  <c:v>197504</c:v>
                </c:pt>
                <c:pt idx="340">
                  <c:v>197505</c:v>
                </c:pt>
                <c:pt idx="341">
                  <c:v>197506</c:v>
                </c:pt>
                <c:pt idx="342">
                  <c:v>197507</c:v>
                </c:pt>
                <c:pt idx="343">
                  <c:v>197508</c:v>
                </c:pt>
                <c:pt idx="344">
                  <c:v>197509</c:v>
                </c:pt>
                <c:pt idx="345">
                  <c:v>197510</c:v>
                </c:pt>
                <c:pt idx="346">
                  <c:v>197511</c:v>
                </c:pt>
                <c:pt idx="347">
                  <c:v>197512</c:v>
                </c:pt>
                <c:pt idx="348">
                  <c:v>197601</c:v>
                </c:pt>
                <c:pt idx="349">
                  <c:v>197602</c:v>
                </c:pt>
                <c:pt idx="350">
                  <c:v>197603</c:v>
                </c:pt>
                <c:pt idx="351">
                  <c:v>197604</c:v>
                </c:pt>
                <c:pt idx="352">
                  <c:v>197605</c:v>
                </c:pt>
                <c:pt idx="353">
                  <c:v>197606</c:v>
                </c:pt>
                <c:pt idx="354">
                  <c:v>197607</c:v>
                </c:pt>
                <c:pt idx="355">
                  <c:v>197608</c:v>
                </c:pt>
                <c:pt idx="356">
                  <c:v>197609</c:v>
                </c:pt>
                <c:pt idx="357">
                  <c:v>197610</c:v>
                </c:pt>
                <c:pt idx="358">
                  <c:v>197611</c:v>
                </c:pt>
                <c:pt idx="359">
                  <c:v>197612</c:v>
                </c:pt>
                <c:pt idx="360">
                  <c:v>197701</c:v>
                </c:pt>
                <c:pt idx="361">
                  <c:v>197702</c:v>
                </c:pt>
                <c:pt idx="362">
                  <c:v>197703</c:v>
                </c:pt>
                <c:pt idx="363">
                  <c:v>197704</c:v>
                </c:pt>
                <c:pt idx="364">
                  <c:v>197705</c:v>
                </c:pt>
                <c:pt idx="365">
                  <c:v>197706</c:v>
                </c:pt>
                <c:pt idx="366">
                  <c:v>197707</c:v>
                </c:pt>
                <c:pt idx="367">
                  <c:v>197708</c:v>
                </c:pt>
                <c:pt idx="368">
                  <c:v>197709</c:v>
                </c:pt>
                <c:pt idx="369">
                  <c:v>197710</c:v>
                </c:pt>
                <c:pt idx="370">
                  <c:v>197711</c:v>
                </c:pt>
                <c:pt idx="371">
                  <c:v>197712</c:v>
                </c:pt>
                <c:pt idx="372">
                  <c:v>197801</c:v>
                </c:pt>
                <c:pt idx="373">
                  <c:v>197802</c:v>
                </c:pt>
                <c:pt idx="374">
                  <c:v>197803</c:v>
                </c:pt>
                <c:pt idx="375">
                  <c:v>197804</c:v>
                </c:pt>
                <c:pt idx="376">
                  <c:v>197805</c:v>
                </c:pt>
                <c:pt idx="377">
                  <c:v>197806</c:v>
                </c:pt>
                <c:pt idx="378">
                  <c:v>197807</c:v>
                </c:pt>
                <c:pt idx="379">
                  <c:v>197808</c:v>
                </c:pt>
                <c:pt idx="380">
                  <c:v>197809</c:v>
                </c:pt>
                <c:pt idx="381">
                  <c:v>197810</c:v>
                </c:pt>
                <c:pt idx="382">
                  <c:v>197811</c:v>
                </c:pt>
                <c:pt idx="383">
                  <c:v>197812</c:v>
                </c:pt>
                <c:pt idx="384">
                  <c:v>197901</c:v>
                </c:pt>
                <c:pt idx="385">
                  <c:v>197902</c:v>
                </c:pt>
                <c:pt idx="386">
                  <c:v>197903</c:v>
                </c:pt>
                <c:pt idx="387">
                  <c:v>197904</c:v>
                </c:pt>
                <c:pt idx="388">
                  <c:v>197905</c:v>
                </c:pt>
                <c:pt idx="389">
                  <c:v>197906</c:v>
                </c:pt>
                <c:pt idx="390">
                  <c:v>197907</c:v>
                </c:pt>
                <c:pt idx="391">
                  <c:v>197908</c:v>
                </c:pt>
                <c:pt idx="392">
                  <c:v>197909</c:v>
                </c:pt>
                <c:pt idx="393">
                  <c:v>197910</c:v>
                </c:pt>
                <c:pt idx="394">
                  <c:v>197911</c:v>
                </c:pt>
                <c:pt idx="395">
                  <c:v>197912</c:v>
                </c:pt>
                <c:pt idx="396">
                  <c:v>198001</c:v>
                </c:pt>
                <c:pt idx="397">
                  <c:v>198002</c:v>
                </c:pt>
                <c:pt idx="398">
                  <c:v>198003</c:v>
                </c:pt>
                <c:pt idx="399">
                  <c:v>198004</c:v>
                </c:pt>
                <c:pt idx="400">
                  <c:v>198005</c:v>
                </c:pt>
                <c:pt idx="401">
                  <c:v>198006</c:v>
                </c:pt>
                <c:pt idx="402">
                  <c:v>198007</c:v>
                </c:pt>
                <c:pt idx="403">
                  <c:v>198008</c:v>
                </c:pt>
                <c:pt idx="404">
                  <c:v>198009</c:v>
                </c:pt>
                <c:pt idx="405">
                  <c:v>198010</c:v>
                </c:pt>
                <c:pt idx="406">
                  <c:v>198011</c:v>
                </c:pt>
                <c:pt idx="407">
                  <c:v>198012</c:v>
                </c:pt>
                <c:pt idx="408">
                  <c:v>198101</c:v>
                </c:pt>
                <c:pt idx="409">
                  <c:v>198102</c:v>
                </c:pt>
                <c:pt idx="410">
                  <c:v>198103</c:v>
                </c:pt>
                <c:pt idx="411">
                  <c:v>198104</c:v>
                </c:pt>
                <c:pt idx="412">
                  <c:v>198105</c:v>
                </c:pt>
                <c:pt idx="413">
                  <c:v>198106</c:v>
                </c:pt>
                <c:pt idx="414">
                  <c:v>198107</c:v>
                </c:pt>
                <c:pt idx="415">
                  <c:v>198108</c:v>
                </c:pt>
                <c:pt idx="416">
                  <c:v>198109</c:v>
                </c:pt>
                <c:pt idx="417">
                  <c:v>198110</c:v>
                </c:pt>
                <c:pt idx="418">
                  <c:v>198111</c:v>
                </c:pt>
                <c:pt idx="419">
                  <c:v>198112</c:v>
                </c:pt>
                <c:pt idx="420">
                  <c:v>198201</c:v>
                </c:pt>
                <c:pt idx="421">
                  <c:v>198202</c:v>
                </c:pt>
                <c:pt idx="422">
                  <c:v>198203</c:v>
                </c:pt>
                <c:pt idx="423">
                  <c:v>198204</c:v>
                </c:pt>
                <c:pt idx="424">
                  <c:v>198205</c:v>
                </c:pt>
                <c:pt idx="425">
                  <c:v>198206</c:v>
                </c:pt>
                <c:pt idx="426">
                  <c:v>198207</c:v>
                </c:pt>
                <c:pt idx="427">
                  <c:v>198208</c:v>
                </c:pt>
                <c:pt idx="428">
                  <c:v>198209</c:v>
                </c:pt>
                <c:pt idx="429">
                  <c:v>198210</c:v>
                </c:pt>
                <c:pt idx="430">
                  <c:v>198211</c:v>
                </c:pt>
                <c:pt idx="431">
                  <c:v>198212</c:v>
                </c:pt>
                <c:pt idx="432">
                  <c:v>198301</c:v>
                </c:pt>
                <c:pt idx="433">
                  <c:v>198302</c:v>
                </c:pt>
                <c:pt idx="434">
                  <c:v>198303</c:v>
                </c:pt>
                <c:pt idx="435">
                  <c:v>198304</c:v>
                </c:pt>
                <c:pt idx="436">
                  <c:v>198305</c:v>
                </c:pt>
                <c:pt idx="437">
                  <c:v>198306</c:v>
                </c:pt>
                <c:pt idx="438">
                  <c:v>198307</c:v>
                </c:pt>
                <c:pt idx="439">
                  <c:v>198308</c:v>
                </c:pt>
                <c:pt idx="440">
                  <c:v>198309</c:v>
                </c:pt>
                <c:pt idx="441">
                  <c:v>198310</c:v>
                </c:pt>
                <c:pt idx="442">
                  <c:v>198311</c:v>
                </c:pt>
                <c:pt idx="443">
                  <c:v>198312</c:v>
                </c:pt>
                <c:pt idx="444">
                  <c:v>198401</c:v>
                </c:pt>
                <c:pt idx="445">
                  <c:v>198402</c:v>
                </c:pt>
                <c:pt idx="446">
                  <c:v>198403</c:v>
                </c:pt>
                <c:pt idx="447">
                  <c:v>198404</c:v>
                </c:pt>
                <c:pt idx="448">
                  <c:v>198405</c:v>
                </c:pt>
                <c:pt idx="449">
                  <c:v>198406</c:v>
                </c:pt>
                <c:pt idx="450">
                  <c:v>198407</c:v>
                </c:pt>
                <c:pt idx="451">
                  <c:v>198408</c:v>
                </c:pt>
                <c:pt idx="452">
                  <c:v>198409</c:v>
                </c:pt>
                <c:pt idx="453">
                  <c:v>198410</c:v>
                </c:pt>
                <c:pt idx="454">
                  <c:v>198411</c:v>
                </c:pt>
                <c:pt idx="455">
                  <c:v>198412</c:v>
                </c:pt>
                <c:pt idx="456">
                  <c:v>198501</c:v>
                </c:pt>
                <c:pt idx="457">
                  <c:v>198502</c:v>
                </c:pt>
                <c:pt idx="458">
                  <c:v>198503</c:v>
                </c:pt>
                <c:pt idx="459">
                  <c:v>198504</c:v>
                </c:pt>
                <c:pt idx="460">
                  <c:v>198505</c:v>
                </c:pt>
                <c:pt idx="461">
                  <c:v>198506</c:v>
                </c:pt>
                <c:pt idx="462">
                  <c:v>198507</c:v>
                </c:pt>
                <c:pt idx="463">
                  <c:v>198508</c:v>
                </c:pt>
                <c:pt idx="464">
                  <c:v>198509</c:v>
                </c:pt>
                <c:pt idx="465">
                  <c:v>198510</c:v>
                </c:pt>
                <c:pt idx="466">
                  <c:v>198511</c:v>
                </c:pt>
                <c:pt idx="467">
                  <c:v>198512</c:v>
                </c:pt>
                <c:pt idx="468">
                  <c:v>198601</c:v>
                </c:pt>
                <c:pt idx="469">
                  <c:v>198602</c:v>
                </c:pt>
                <c:pt idx="470">
                  <c:v>198603</c:v>
                </c:pt>
                <c:pt idx="471">
                  <c:v>198604</c:v>
                </c:pt>
                <c:pt idx="472">
                  <c:v>198605</c:v>
                </c:pt>
                <c:pt idx="473">
                  <c:v>198606</c:v>
                </c:pt>
                <c:pt idx="474">
                  <c:v>198607</c:v>
                </c:pt>
                <c:pt idx="475">
                  <c:v>198608</c:v>
                </c:pt>
                <c:pt idx="476">
                  <c:v>198609</c:v>
                </c:pt>
                <c:pt idx="477">
                  <c:v>198610</c:v>
                </c:pt>
                <c:pt idx="478">
                  <c:v>198611</c:v>
                </c:pt>
                <c:pt idx="479">
                  <c:v>198612</c:v>
                </c:pt>
                <c:pt idx="480">
                  <c:v>198701</c:v>
                </c:pt>
                <c:pt idx="481">
                  <c:v>198702</c:v>
                </c:pt>
                <c:pt idx="482">
                  <c:v>198703</c:v>
                </c:pt>
                <c:pt idx="483">
                  <c:v>198704</c:v>
                </c:pt>
                <c:pt idx="484">
                  <c:v>198705</c:v>
                </c:pt>
                <c:pt idx="485">
                  <c:v>198706</c:v>
                </c:pt>
                <c:pt idx="486">
                  <c:v>198707</c:v>
                </c:pt>
                <c:pt idx="487">
                  <c:v>198708</c:v>
                </c:pt>
                <c:pt idx="488">
                  <c:v>198709</c:v>
                </c:pt>
                <c:pt idx="489">
                  <c:v>198710</c:v>
                </c:pt>
                <c:pt idx="490">
                  <c:v>198711</c:v>
                </c:pt>
                <c:pt idx="491">
                  <c:v>198712</c:v>
                </c:pt>
                <c:pt idx="492">
                  <c:v>198801</c:v>
                </c:pt>
                <c:pt idx="493">
                  <c:v>198802</c:v>
                </c:pt>
                <c:pt idx="494">
                  <c:v>198803</c:v>
                </c:pt>
                <c:pt idx="495">
                  <c:v>198804</c:v>
                </c:pt>
                <c:pt idx="496">
                  <c:v>198805</c:v>
                </c:pt>
                <c:pt idx="497">
                  <c:v>198806</c:v>
                </c:pt>
                <c:pt idx="498">
                  <c:v>198807</c:v>
                </c:pt>
                <c:pt idx="499">
                  <c:v>198808</c:v>
                </c:pt>
                <c:pt idx="500">
                  <c:v>198809</c:v>
                </c:pt>
                <c:pt idx="501">
                  <c:v>198810</c:v>
                </c:pt>
                <c:pt idx="502">
                  <c:v>198811</c:v>
                </c:pt>
                <c:pt idx="503">
                  <c:v>198812</c:v>
                </c:pt>
                <c:pt idx="504">
                  <c:v>198901</c:v>
                </c:pt>
                <c:pt idx="505">
                  <c:v>198902</c:v>
                </c:pt>
                <c:pt idx="506">
                  <c:v>198903</c:v>
                </c:pt>
                <c:pt idx="507">
                  <c:v>198904</c:v>
                </c:pt>
                <c:pt idx="508">
                  <c:v>198905</c:v>
                </c:pt>
                <c:pt idx="509">
                  <c:v>198906</c:v>
                </c:pt>
                <c:pt idx="510">
                  <c:v>198907</c:v>
                </c:pt>
                <c:pt idx="511">
                  <c:v>198908</c:v>
                </c:pt>
                <c:pt idx="512">
                  <c:v>198909</c:v>
                </c:pt>
                <c:pt idx="513">
                  <c:v>198910</c:v>
                </c:pt>
                <c:pt idx="514">
                  <c:v>198911</c:v>
                </c:pt>
                <c:pt idx="515">
                  <c:v>198912</c:v>
                </c:pt>
                <c:pt idx="516">
                  <c:v>199001</c:v>
                </c:pt>
                <c:pt idx="517">
                  <c:v>199002</c:v>
                </c:pt>
                <c:pt idx="518">
                  <c:v>199003</c:v>
                </c:pt>
                <c:pt idx="519">
                  <c:v>199004</c:v>
                </c:pt>
                <c:pt idx="520">
                  <c:v>199005</c:v>
                </c:pt>
                <c:pt idx="521">
                  <c:v>199006</c:v>
                </c:pt>
                <c:pt idx="522">
                  <c:v>199007</c:v>
                </c:pt>
                <c:pt idx="523">
                  <c:v>199008</c:v>
                </c:pt>
                <c:pt idx="524">
                  <c:v>199009</c:v>
                </c:pt>
                <c:pt idx="525">
                  <c:v>199010</c:v>
                </c:pt>
                <c:pt idx="526">
                  <c:v>199011</c:v>
                </c:pt>
                <c:pt idx="527">
                  <c:v>199012</c:v>
                </c:pt>
                <c:pt idx="528">
                  <c:v>199101</c:v>
                </c:pt>
                <c:pt idx="529">
                  <c:v>199102</c:v>
                </c:pt>
                <c:pt idx="530">
                  <c:v>199103</c:v>
                </c:pt>
                <c:pt idx="531">
                  <c:v>199104</c:v>
                </c:pt>
                <c:pt idx="532">
                  <c:v>199105</c:v>
                </c:pt>
                <c:pt idx="533">
                  <c:v>199106</c:v>
                </c:pt>
                <c:pt idx="534">
                  <c:v>199107</c:v>
                </c:pt>
                <c:pt idx="535">
                  <c:v>199108</c:v>
                </c:pt>
                <c:pt idx="536">
                  <c:v>199109</c:v>
                </c:pt>
                <c:pt idx="537">
                  <c:v>199110</c:v>
                </c:pt>
                <c:pt idx="538">
                  <c:v>199111</c:v>
                </c:pt>
                <c:pt idx="539">
                  <c:v>199112</c:v>
                </c:pt>
                <c:pt idx="540">
                  <c:v>199201</c:v>
                </c:pt>
                <c:pt idx="541">
                  <c:v>199202</c:v>
                </c:pt>
                <c:pt idx="542">
                  <c:v>199203</c:v>
                </c:pt>
                <c:pt idx="543">
                  <c:v>199204</c:v>
                </c:pt>
                <c:pt idx="544">
                  <c:v>199205</c:v>
                </c:pt>
                <c:pt idx="545">
                  <c:v>199206</c:v>
                </c:pt>
                <c:pt idx="546">
                  <c:v>199207</c:v>
                </c:pt>
                <c:pt idx="547">
                  <c:v>199208</c:v>
                </c:pt>
                <c:pt idx="548">
                  <c:v>199209</c:v>
                </c:pt>
                <c:pt idx="549">
                  <c:v>199210</c:v>
                </c:pt>
                <c:pt idx="550">
                  <c:v>199211</c:v>
                </c:pt>
                <c:pt idx="551">
                  <c:v>199212</c:v>
                </c:pt>
                <c:pt idx="552">
                  <c:v>199301</c:v>
                </c:pt>
                <c:pt idx="553">
                  <c:v>199302</c:v>
                </c:pt>
                <c:pt idx="554">
                  <c:v>199303</c:v>
                </c:pt>
                <c:pt idx="555">
                  <c:v>199304</c:v>
                </c:pt>
                <c:pt idx="556">
                  <c:v>199305</c:v>
                </c:pt>
                <c:pt idx="557">
                  <c:v>199306</c:v>
                </c:pt>
                <c:pt idx="558">
                  <c:v>199307</c:v>
                </c:pt>
                <c:pt idx="559">
                  <c:v>199308</c:v>
                </c:pt>
                <c:pt idx="560">
                  <c:v>199309</c:v>
                </c:pt>
                <c:pt idx="561">
                  <c:v>199310</c:v>
                </c:pt>
                <c:pt idx="562">
                  <c:v>199311</c:v>
                </c:pt>
                <c:pt idx="563">
                  <c:v>199312</c:v>
                </c:pt>
                <c:pt idx="564">
                  <c:v>199401</c:v>
                </c:pt>
                <c:pt idx="565">
                  <c:v>199402</c:v>
                </c:pt>
                <c:pt idx="566">
                  <c:v>199403</c:v>
                </c:pt>
                <c:pt idx="567">
                  <c:v>199404</c:v>
                </c:pt>
                <c:pt idx="568">
                  <c:v>199405</c:v>
                </c:pt>
                <c:pt idx="569">
                  <c:v>199406</c:v>
                </c:pt>
                <c:pt idx="570">
                  <c:v>199407</c:v>
                </c:pt>
                <c:pt idx="571">
                  <c:v>199408</c:v>
                </c:pt>
                <c:pt idx="572">
                  <c:v>199409</c:v>
                </c:pt>
                <c:pt idx="573">
                  <c:v>199410</c:v>
                </c:pt>
                <c:pt idx="574">
                  <c:v>199411</c:v>
                </c:pt>
                <c:pt idx="575">
                  <c:v>199412</c:v>
                </c:pt>
                <c:pt idx="576">
                  <c:v>199501</c:v>
                </c:pt>
                <c:pt idx="577">
                  <c:v>199502</c:v>
                </c:pt>
                <c:pt idx="578">
                  <c:v>199503</c:v>
                </c:pt>
                <c:pt idx="579">
                  <c:v>199504</c:v>
                </c:pt>
                <c:pt idx="580">
                  <c:v>199505</c:v>
                </c:pt>
                <c:pt idx="581">
                  <c:v>199506</c:v>
                </c:pt>
                <c:pt idx="582">
                  <c:v>199507</c:v>
                </c:pt>
                <c:pt idx="583">
                  <c:v>199508</c:v>
                </c:pt>
                <c:pt idx="584">
                  <c:v>199509</c:v>
                </c:pt>
                <c:pt idx="585">
                  <c:v>199510</c:v>
                </c:pt>
                <c:pt idx="586">
                  <c:v>199511</c:v>
                </c:pt>
                <c:pt idx="587">
                  <c:v>199512</c:v>
                </c:pt>
                <c:pt idx="588">
                  <c:v>199601</c:v>
                </c:pt>
                <c:pt idx="589">
                  <c:v>199602</c:v>
                </c:pt>
                <c:pt idx="590">
                  <c:v>199603</c:v>
                </c:pt>
                <c:pt idx="591">
                  <c:v>199604</c:v>
                </c:pt>
                <c:pt idx="592">
                  <c:v>199605</c:v>
                </c:pt>
                <c:pt idx="593">
                  <c:v>199606</c:v>
                </c:pt>
                <c:pt idx="594">
                  <c:v>199607</c:v>
                </c:pt>
                <c:pt idx="595">
                  <c:v>199608</c:v>
                </c:pt>
                <c:pt idx="596">
                  <c:v>199609</c:v>
                </c:pt>
                <c:pt idx="597">
                  <c:v>199610</c:v>
                </c:pt>
                <c:pt idx="598">
                  <c:v>199611</c:v>
                </c:pt>
                <c:pt idx="599">
                  <c:v>199612</c:v>
                </c:pt>
                <c:pt idx="600">
                  <c:v>199701</c:v>
                </c:pt>
                <c:pt idx="601">
                  <c:v>199702</c:v>
                </c:pt>
                <c:pt idx="602">
                  <c:v>199703</c:v>
                </c:pt>
                <c:pt idx="603">
                  <c:v>199704</c:v>
                </c:pt>
                <c:pt idx="604">
                  <c:v>199705</c:v>
                </c:pt>
                <c:pt idx="605">
                  <c:v>199706</c:v>
                </c:pt>
                <c:pt idx="606">
                  <c:v>199707</c:v>
                </c:pt>
                <c:pt idx="607">
                  <c:v>199708</c:v>
                </c:pt>
                <c:pt idx="608">
                  <c:v>199709</c:v>
                </c:pt>
                <c:pt idx="609">
                  <c:v>199710</c:v>
                </c:pt>
                <c:pt idx="610">
                  <c:v>199711</c:v>
                </c:pt>
                <c:pt idx="611">
                  <c:v>199712</c:v>
                </c:pt>
                <c:pt idx="612">
                  <c:v>199801</c:v>
                </c:pt>
                <c:pt idx="613">
                  <c:v>199802</c:v>
                </c:pt>
                <c:pt idx="614">
                  <c:v>199803</c:v>
                </c:pt>
                <c:pt idx="615">
                  <c:v>199804</c:v>
                </c:pt>
                <c:pt idx="616">
                  <c:v>199805</c:v>
                </c:pt>
                <c:pt idx="617">
                  <c:v>199806</c:v>
                </c:pt>
                <c:pt idx="618">
                  <c:v>199807</c:v>
                </c:pt>
                <c:pt idx="619">
                  <c:v>199808</c:v>
                </c:pt>
                <c:pt idx="620">
                  <c:v>199809</c:v>
                </c:pt>
                <c:pt idx="621">
                  <c:v>199810</c:v>
                </c:pt>
                <c:pt idx="622">
                  <c:v>199811</c:v>
                </c:pt>
                <c:pt idx="623">
                  <c:v>199812</c:v>
                </c:pt>
                <c:pt idx="624">
                  <c:v>199901</c:v>
                </c:pt>
                <c:pt idx="625">
                  <c:v>199902</c:v>
                </c:pt>
                <c:pt idx="626">
                  <c:v>199903</c:v>
                </c:pt>
                <c:pt idx="627">
                  <c:v>199904</c:v>
                </c:pt>
                <c:pt idx="628">
                  <c:v>199905</c:v>
                </c:pt>
                <c:pt idx="629">
                  <c:v>199906</c:v>
                </c:pt>
                <c:pt idx="630">
                  <c:v>199907</c:v>
                </c:pt>
                <c:pt idx="631">
                  <c:v>199908</c:v>
                </c:pt>
                <c:pt idx="632">
                  <c:v>199909</c:v>
                </c:pt>
                <c:pt idx="633">
                  <c:v>199910</c:v>
                </c:pt>
                <c:pt idx="634">
                  <c:v>199911</c:v>
                </c:pt>
                <c:pt idx="635">
                  <c:v>199912</c:v>
                </c:pt>
                <c:pt idx="636">
                  <c:v>200001</c:v>
                </c:pt>
                <c:pt idx="637">
                  <c:v>200002</c:v>
                </c:pt>
                <c:pt idx="638">
                  <c:v>200003</c:v>
                </c:pt>
                <c:pt idx="639">
                  <c:v>200004</c:v>
                </c:pt>
                <c:pt idx="640">
                  <c:v>200005</c:v>
                </c:pt>
                <c:pt idx="641">
                  <c:v>200006</c:v>
                </c:pt>
                <c:pt idx="642">
                  <c:v>200007</c:v>
                </c:pt>
                <c:pt idx="643">
                  <c:v>200008</c:v>
                </c:pt>
                <c:pt idx="644">
                  <c:v>200009</c:v>
                </c:pt>
                <c:pt idx="645">
                  <c:v>200010</c:v>
                </c:pt>
                <c:pt idx="646">
                  <c:v>200011</c:v>
                </c:pt>
                <c:pt idx="647">
                  <c:v>200012</c:v>
                </c:pt>
                <c:pt idx="648">
                  <c:v>200101</c:v>
                </c:pt>
                <c:pt idx="649">
                  <c:v>200102</c:v>
                </c:pt>
                <c:pt idx="650">
                  <c:v>200103</c:v>
                </c:pt>
                <c:pt idx="651">
                  <c:v>200104</c:v>
                </c:pt>
                <c:pt idx="652">
                  <c:v>200105</c:v>
                </c:pt>
                <c:pt idx="653">
                  <c:v>200106</c:v>
                </c:pt>
                <c:pt idx="654">
                  <c:v>200107</c:v>
                </c:pt>
                <c:pt idx="655">
                  <c:v>200108</c:v>
                </c:pt>
                <c:pt idx="656">
                  <c:v>200109</c:v>
                </c:pt>
                <c:pt idx="657">
                  <c:v>200110</c:v>
                </c:pt>
                <c:pt idx="658">
                  <c:v>200111</c:v>
                </c:pt>
                <c:pt idx="659">
                  <c:v>200112</c:v>
                </c:pt>
                <c:pt idx="660">
                  <c:v>200201</c:v>
                </c:pt>
                <c:pt idx="661">
                  <c:v>200202</c:v>
                </c:pt>
                <c:pt idx="662">
                  <c:v>200203</c:v>
                </c:pt>
                <c:pt idx="663">
                  <c:v>200204</c:v>
                </c:pt>
                <c:pt idx="664">
                  <c:v>200205</c:v>
                </c:pt>
                <c:pt idx="665">
                  <c:v>200206</c:v>
                </c:pt>
                <c:pt idx="666">
                  <c:v>200207</c:v>
                </c:pt>
                <c:pt idx="667">
                  <c:v>200208</c:v>
                </c:pt>
                <c:pt idx="668">
                  <c:v>200209</c:v>
                </c:pt>
                <c:pt idx="669">
                  <c:v>200210</c:v>
                </c:pt>
                <c:pt idx="670">
                  <c:v>200211</c:v>
                </c:pt>
                <c:pt idx="671">
                  <c:v>200212</c:v>
                </c:pt>
                <c:pt idx="672">
                  <c:v>200301</c:v>
                </c:pt>
                <c:pt idx="673">
                  <c:v>200302</c:v>
                </c:pt>
                <c:pt idx="674">
                  <c:v>200303</c:v>
                </c:pt>
                <c:pt idx="675">
                  <c:v>200304</c:v>
                </c:pt>
                <c:pt idx="676">
                  <c:v>200305</c:v>
                </c:pt>
                <c:pt idx="677">
                  <c:v>200306</c:v>
                </c:pt>
                <c:pt idx="678">
                  <c:v>200307</c:v>
                </c:pt>
                <c:pt idx="679">
                  <c:v>200308</c:v>
                </c:pt>
                <c:pt idx="680">
                  <c:v>200309</c:v>
                </c:pt>
                <c:pt idx="681">
                  <c:v>200310</c:v>
                </c:pt>
                <c:pt idx="682">
                  <c:v>200311</c:v>
                </c:pt>
                <c:pt idx="683">
                  <c:v>200312</c:v>
                </c:pt>
                <c:pt idx="684">
                  <c:v>200401</c:v>
                </c:pt>
                <c:pt idx="685">
                  <c:v>200402</c:v>
                </c:pt>
                <c:pt idx="686">
                  <c:v>200403</c:v>
                </c:pt>
                <c:pt idx="687">
                  <c:v>200404</c:v>
                </c:pt>
                <c:pt idx="688">
                  <c:v>200405</c:v>
                </c:pt>
                <c:pt idx="689">
                  <c:v>200406</c:v>
                </c:pt>
                <c:pt idx="690">
                  <c:v>200407</c:v>
                </c:pt>
                <c:pt idx="691">
                  <c:v>200408</c:v>
                </c:pt>
                <c:pt idx="692">
                  <c:v>200409</c:v>
                </c:pt>
                <c:pt idx="693">
                  <c:v>200410</c:v>
                </c:pt>
                <c:pt idx="694">
                  <c:v>200411</c:v>
                </c:pt>
                <c:pt idx="695">
                  <c:v>200412</c:v>
                </c:pt>
                <c:pt idx="696">
                  <c:v>200501</c:v>
                </c:pt>
                <c:pt idx="697">
                  <c:v>200502</c:v>
                </c:pt>
                <c:pt idx="698">
                  <c:v>200503</c:v>
                </c:pt>
                <c:pt idx="699">
                  <c:v>200504</c:v>
                </c:pt>
                <c:pt idx="700">
                  <c:v>200505</c:v>
                </c:pt>
                <c:pt idx="701">
                  <c:v>200506</c:v>
                </c:pt>
                <c:pt idx="702">
                  <c:v>200507</c:v>
                </c:pt>
                <c:pt idx="703">
                  <c:v>200508</c:v>
                </c:pt>
                <c:pt idx="704">
                  <c:v>200509</c:v>
                </c:pt>
                <c:pt idx="705">
                  <c:v>200510</c:v>
                </c:pt>
                <c:pt idx="706">
                  <c:v>200511</c:v>
                </c:pt>
                <c:pt idx="707">
                  <c:v>200512</c:v>
                </c:pt>
                <c:pt idx="708">
                  <c:v>200601</c:v>
                </c:pt>
                <c:pt idx="709">
                  <c:v>200602</c:v>
                </c:pt>
                <c:pt idx="710">
                  <c:v>200603</c:v>
                </c:pt>
                <c:pt idx="711">
                  <c:v>200604</c:v>
                </c:pt>
                <c:pt idx="712">
                  <c:v>200605</c:v>
                </c:pt>
                <c:pt idx="713">
                  <c:v>200606</c:v>
                </c:pt>
                <c:pt idx="714">
                  <c:v>200607</c:v>
                </c:pt>
                <c:pt idx="715">
                  <c:v>200608</c:v>
                </c:pt>
                <c:pt idx="716">
                  <c:v>200609</c:v>
                </c:pt>
                <c:pt idx="717">
                  <c:v>200610</c:v>
                </c:pt>
                <c:pt idx="718">
                  <c:v>200611</c:v>
                </c:pt>
                <c:pt idx="719">
                  <c:v>200612</c:v>
                </c:pt>
                <c:pt idx="720">
                  <c:v>200701</c:v>
                </c:pt>
                <c:pt idx="721">
                  <c:v>200702</c:v>
                </c:pt>
                <c:pt idx="722">
                  <c:v>200703</c:v>
                </c:pt>
                <c:pt idx="723">
                  <c:v>200704</c:v>
                </c:pt>
                <c:pt idx="724">
                  <c:v>200705</c:v>
                </c:pt>
                <c:pt idx="725">
                  <c:v>200706</c:v>
                </c:pt>
                <c:pt idx="726">
                  <c:v>200707</c:v>
                </c:pt>
                <c:pt idx="727">
                  <c:v>200708</c:v>
                </c:pt>
                <c:pt idx="728">
                  <c:v>200709</c:v>
                </c:pt>
                <c:pt idx="729">
                  <c:v>200710</c:v>
                </c:pt>
                <c:pt idx="730">
                  <c:v>200711</c:v>
                </c:pt>
                <c:pt idx="731">
                  <c:v>200712</c:v>
                </c:pt>
                <c:pt idx="732">
                  <c:v>200801</c:v>
                </c:pt>
                <c:pt idx="733">
                  <c:v>200802</c:v>
                </c:pt>
                <c:pt idx="734">
                  <c:v>200803</c:v>
                </c:pt>
                <c:pt idx="735">
                  <c:v>200804</c:v>
                </c:pt>
                <c:pt idx="736">
                  <c:v>200805</c:v>
                </c:pt>
                <c:pt idx="737">
                  <c:v>200806</c:v>
                </c:pt>
                <c:pt idx="738">
                  <c:v>200807</c:v>
                </c:pt>
                <c:pt idx="739">
                  <c:v>200808</c:v>
                </c:pt>
                <c:pt idx="740">
                  <c:v>200809</c:v>
                </c:pt>
                <c:pt idx="741">
                  <c:v>200810</c:v>
                </c:pt>
                <c:pt idx="742">
                  <c:v>200811</c:v>
                </c:pt>
                <c:pt idx="743">
                  <c:v>200812</c:v>
                </c:pt>
                <c:pt idx="744">
                  <c:v>200901</c:v>
                </c:pt>
                <c:pt idx="745">
                  <c:v>200902</c:v>
                </c:pt>
                <c:pt idx="746">
                  <c:v>200903</c:v>
                </c:pt>
                <c:pt idx="747">
                  <c:v>200904</c:v>
                </c:pt>
                <c:pt idx="748">
                  <c:v>200905</c:v>
                </c:pt>
                <c:pt idx="749">
                  <c:v>200906</c:v>
                </c:pt>
                <c:pt idx="750">
                  <c:v>200907</c:v>
                </c:pt>
                <c:pt idx="751">
                  <c:v>200908</c:v>
                </c:pt>
                <c:pt idx="752">
                  <c:v>200909</c:v>
                </c:pt>
                <c:pt idx="753">
                  <c:v>200910</c:v>
                </c:pt>
                <c:pt idx="754">
                  <c:v>200911</c:v>
                </c:pt>
                <c:pt idx="755">
                  <c:v>200912</c:v>
                </c:pt>
                <c:pt idx="756">
                  <c:v>201001</c:v>
                </c:pt>
                <c:pt idx="757">
                  <c:v>201002</c:v>
                </c:pt>
                <c:pt idx="758">
                  <c:v>201003</c:v>
                </c:pt>
                <c:pt idx="759">
                  <c:v>201004</c:v>
                </c:pt>
                <c:pt idx="760">
                  <c:v>201005</c:v>
                </c:pt>
                <c:pt idx="761">
                  <c:v>201006</c:v>
                </c:pt>
                <c:pt idx="762">
                  <c:v>201007</c:v>
                </c:pt>
                <c:pt idx="763">
                  <c:v>201008</c:v>
                </c:pt>
                <c:pt idx="764">
                  <c:v>201009</c:v>
                </c:pt>
                <c:pt idx="765">
                  <c:v>201010</c:v>
                </c:pt>
                <c:pt idx="766">
                  <c:v>201011</c:v>
                </c:pt>
                <c:pt idx="767">
                  <c:v>201012</c:v>
                </c:pt>
                <c:pt idx="768">
                  <c:v>201101</c:v>
                </c:pt>
                <c:pt idx="769">
                  <c:v>201102</c:v>
                </c:pt>
                <c:pt idx="770">
                  <c:v>201103</c:v>
                </c:pt>
                <c:pt idx="771">
                  <c:v>201104</c:v>
                </c:pt>
                <c:pt idx="772">
                  <c:v>201105</c:v>
                </c:pt>
                <c:pt idx="773">
                  <c:v>201106</c:v>
                </c:pt>
                <c:pt idx="774">
                  <c:v>201107</c:v>
                </c:pt>
                <c:pt idx="775">
                  <c:v>201108</c:v>
                </c:pt>
                <c:pt idx="776">
                  <c:v>201109</c:v>
                </c:pt>
                <c:pt idx="777">
                  <c:v>201110</c:v>
                </c:pt>
                <c:pt idx="778">
                  <c:v>201111</c:v>
                </c:pt>
                <c:pt idx="779">
                  <c:v>201112</c:v>
                </c:pt>
                <c:pt idx="780">
                  <c:v>201201</c:v>
                </c:pt>
                <c:pt idx="781">
                  <c:v>201202</c:v>
                </c:pt>
                <c:pt idx="782">
                  <c:v>201203</c:v>
                </c:pt>
                <c:pt idx="783">
                  <c:v>201204</c:v>
                </c:pt>
                <c:pt idx="784">
                  <c:v>201205</c:v>
                </c:pt>
                <c:pt idx="785">
                  <c:v>201206</c:v>
                </c:pt>
                <c:pt idx="786">
                  <c:v>201207</c:v>
                </c:pt>
                <c:pt idx="787">
                  <c:v>201208</c:v>
                </c:pt>
                <c:pt idx="788">
                  <c:v>201209</c:v>
                </c:pt>
                <c:pt idx="789">
                  <c:v>201210</c:v>
                </c:pt>
                <c:pt idx="790">
                  <c:v>201211</c:v>
                </c:pt>
              </c:numCache>
            </c:numRef>
          </c:cat>
          <c:val>
            <c:numRef>
              <c:f>'rt+1 AR(1)'!$P$254:$P$1044</c:f>
              <c:numCache>
                <c:formatCode>General</c:formatCode>
                <c:ptCount val="791"/>
                <c:pt idx="0">
                  <c:v>2.5305053417053164E-4</c:v>
                </c:pt>
                <c:pt idx="1">
                  <c:v>5.0835306895076395E-4</c:v>
                </c:pt>
                <c:pt idx="2">
                  <c:v>2.2101206171507657E-3</c:v>
                </c:pt>
                <c:pt idx="3">
                  <c:v>6.817077439928918E-5</c:v>
                </c:pt>
                <c:pt idx="4">
                  <c:v>2.1865623825631777E-3</c:v>
                </c:pt>
                <c:pt idx="5">
                  <c:v>1.0192318773739764E-3</c:v>
                </c:pt>
                <c:pt idx="6">
                  <c:v>9.5625238463394318E-4</c:v>
                </c:pt>
                <c:pt idx="7">
                  <c:v>3.132051277566078E-4</c:v>
                </c:pt>
                <c:pt idx="8">
                  <c:v>1.6473205813025799E-4</c:v>
                </c:pt>
                <c:pt idx="9">
                  <c:v>6.4957239118111089E-4</c:v>
                </c:pt>
                <c:pt idx="10">
                  <c:v>5.2939417518202783E-4</c:v>
                </c:pt>
                <c:pt idx="11">
                  <c:v>2.0815114429104621E-3</c:v>
                </c:pt>
                <c:pt idx="12">
                  <c:v>2.300618938286298E-3</c:v>
                </c:pt>
                <c:pt idx="13">
                  <c:v>5.4594707462975916E-3</c:v>
                </c:pt>
                <c:pt idx="14">
                  <c:v>5.2842313980455539E-4</c:v>
                </c:pt>
                <c:pt idx="15">
                  <c:v>5.79156931918136E-3</c:v>
                </c:pt>
                <c:pt idx="16">
                  <c:v>2.8687082409006189E-7</c:v>
                </c:pt>
                <c:pt idx="17">
                  <c:v>3.6537929196560092E-3</c:v>
                </c:pt>
                <c:pt idx="18">
                  <c:v>5.6089078220417588E-5</c:v>
                </c:pt>
                <c:pt idx="19">
                  <c:v>1.2291595274307285E-3</c:v>
                </c:pt>
                <c:pt idx="20">
                  <c:v>3.8425770189699053E-3</c:v>
                </c:pt>
                <c:pt idx="21">
                  <c:v>1.1355930335066287E-2</c:v>
                </c:pt>
                <c:pt idx="22">
                  <c:v>7.9011847988778188E-4</c:v>
                </c:pt>
                <c:pt idx="23">
                  <c:v>2.7883699451821498E-5</c:v>
                </c:pt>
                <c:pt idx="24">
                  <c:v>1.5662890279626656E-3</c:v>
                </c:pt>
                <c:pt idx="25">
                  <c:v>6.8583781587999314E-4</c:v>
                </c:pt>
                <c:pt idx="26">
                  <c:v>7.0642717896180331E-4</c:v>
                </c:pt>
                <c:pt idx="27">
                  <c:v>1.3850629367328912E-3</c:v>
                </c:pt>
                <c:pt idx="28">
                  <c:v>3.4993351518176026E-5</c:v>
                </c:pt>
                <c:pt idx="29">
                  <c:v>3.0490864758863732E-3</c:v>
                </c:pt>
                <c:pt idx="30">
                  <c:v>1.9805092593938925E-4</c:v>
                </c:pt>
                <c:pt idx="31">
                  <c:v>3.846826596309606E-4</c:v>
                </c:pt>
                <c:pt idx="32">
                  <c:v>4.8079044658178488E-4</c:v>
                </c:pt>
                <c:pt idx="33">
                  <c:v>1.6345616518713993E-4</c:v>
                </c:pt>
                <c:pt idx="34">
                  <c:v>1.8463030098305388E-3</c:v>
                </c:pt>
                <c:pt idx="35">
                  <c:v>1.336778028649343E-4</c:v>
                </c:pt>
                <c:pt idx="36">
                  <c:v>1.295294266719446E-4</c:v>
                </c:pt>
                <c:pt idx="37">
                  <c:v>5.9724194567170194E-9</c:v>
                </c:pt>
                <c:pt idx="38">
                  <c:v>1.413758876322062E-3</c:v>
                </c:pt>
                <c:pt idx="39">
                  <c:v>1.4804366007911466E-3</c:v>
                </c:pt>
                <c:pt idx="40">
                  <c:v>3.9403231241096365E-3</c:v>
                </c:pt>
                <c:pt idx="41">
                  <c:v>7.4630807462736182E-5</c:v>
                </c:pt>
                <c:pt idx="42">
                  <c:v>1.5727724315573038E-3</c:v>
                </c:pt>
                <c:pt idx="43">
                  <c:v>2.5850540811688705E-3</c:v>
                </c:pt>
                <c:pt idx="44">
                  <c:v>1.3828540405467561E-5</c:v>
                </c:pt>
                <c:pt idx="45">
                  <c:v>1.8491048771350358E-4</c:v>
                </c:pt>
                <c:pt idx="46">
                  <c:v>2.1682260966904192E-3</c:v>
                </c:pt>
                <c:pt idx="47">
                  <c:v>3.1459177687938162E-3</c:v>
                </c:pt>
                <c:pt idx="48">
                  <c:v>2.836471372817776E-5</c:v>
                </c:pt>
                <c:pt idx="49">
                  <c:v>7.1583932854074953E-4</c:v>
                </c:pt>
                <c:pt idx="50">
                  <c:v>1.5893845535239685E-3</c:v>
                </c:pt>
                <c:pt idx="51">
                  <c:v>1.5537909527105298E-3</c:v>
                </c:pt>
                <c:pt idx="52">
                  <c:v>1.2301964751079187E-3</c:v>
                </c:pt>
                <c:pt idx="53">
                  <c:v>3.8107378150826553E-3</c:v>
                </c:pt>
                <c:pt idx="54">
                  <c:v>1.661820927871503E-3</c:v>
                </c:pt>
                <c:pt idx="55">
                  <c:v>4.5261703310763109E-5</c:v>
                </c:pt>
                <c:pt idx="56">
                  <c:v>5.2074504032903371E-4</c:v>
                </c:pt>
                <c:pt idx="57">
                  <c:v>3.788259635883341E-6</c:v>
                </c:pt>
                <c:pt idx="58">
                  <c:v>1.0384764051599997E-3</c:v>
                </c:pt>
                <c:pt idx="59">
                  <c:v>6.7373146662670012E-5</c:v>
                </c:pt>
                <c:pt idx="60">
                  <c:v>1.2111926637852579E-3</c:v>
                </c:pt>
                <c:pt idx="61">
                  <c:v>1.876044475427778E-3</c:v>
                </c:pt>
                <c:pt idx="62">
                  <c:v>2.6046676614552774E-3</c:v>
                </c:pt>
                <c:pt idx="63">
                  <c:v>5.838863665857336E-4</c:v>
                </c:pt>
                <c:pt idx="64">
                  <c:v>1.4589552868847686E-3</c:v>
                </c:pt>
                <c:pt idx="65">
                  <c:v>8.6139069000278564E-5</c:v>
                </c:pt>
                <c:pt idx="66">
                  <c:v>2.4235449737630054E-4</c:v>
                </c:pt>
                <c:pt idx="67">
                  <c:v>7.7450541034875843E-4</c:v>
                </c:pt>
                <c:pt idx="68">
                  <c:v>8.7665183813476601E-5</c:v>
                </c:pt>
                <c:pt idx="69">
                  <c:v>2.6663315103398538E-3</c:v>
                </c:pt>
                <c:pt idx="70">
                  <c:v>7.9012548348259091E-4</c:v>
                </c:pt>
                <c:pt idx="71">
                  <c:v>2.6541366157088113E-4</c:v>
                </c:pt>
                <c:pt idx="72">
                  <c:v>3.0914683871403426E-4</c:v>
                </c:pt>
                <c:pt idx="73">
                  <c:v>1.0439235074225905E-3</c:v>
                </c:pt>
                <c:pt idx="74">
                  <c:v>1.2517935996654418E-3</c:v>
                </c:pt>
                <c:pt idx="75">
                  <c:v>6.4439693116782809E-6</c:v>
                </c:pt>
                <c:pt idx="76">
                  <c:v>5.8351675478885356E-4</c:v>
                </c:pt>
                <c:pt idx="77">
                  <c:v>2.7409003168288142E-4</c:v>
                </c:pt>
                <c:pt idx="78">
                  <c:v>3.5891486743671883E-3</c:v>
                </c:pt>
                <c:pt idx="79">
                  <c:v>5.2304358508045807E-5</c:v>
                </c:pt>
                <c:pt idx="80">
                  <c:v>1.7631832030074069E-3</c:v>
                </c:pt>
                <c:pt idx="81">
                  <c:v>2.1118420260231795E-4</c:v>
                </c:pt>
                <c:pt idx="82">
                  <c:v>5.9223254723224262E-5</c:v>
                </c:pt>
                <c:pt idx="83">
                  <c:v>1.9758298335273688E-3</c:v>
                </c:pt>
                <c:pt idx="84">
                  <c:v>1.53900457561738E-5</c:v>
                </c:pt>
                <c:pt idx="85">
                  <c:v>4.6119168359676498E-4</c:v>
                </c:pt>
                <c:pt idx="86">
                  <c:v>1.5436913133400874E-3</c:v>
                </c:pt>
                <c:pt idx="87">
                  <c:v>1.1402736403578195E-3</c:v>
                </c:pt>
                <c:pt idx="88">
                  <c:v>4.2789644608659209E-5</c:v>
                </c:pt>
                <c:pt idx="89">
                  <c:v>2.4646396130930193E-3</c:v>
                </c:pt>
                <c:pt idx="90">
                  <c:v>1.2433868545165135E-3</c:v>
                </c:pt>
                <c:pt idx="91">
                  <c:v>5.3524020947843315E-3</c:v>
                </c:pt>
                <c:pt idx="92">
                  <c:v>7.5046202802128801E-4</c:v>
                </c:pt>
                <c:pt idx="93">
                  <c:v>7.4593466417404225E-3</c:v>
                </c:pt>
                <c:pt idx="94">
                  <c:v>1.9756743764509487E-3</c:v>
                </c:pt>
                <c:pt idx="95">
                  <c:v>6.4804618845369546E-5</c:v>
                </c:pt>
                <c:pt idx="96">
                  <c:v>1.2381008370371244E-5</c:v>
                </c:pt>
                <c:pt idx="97">
                  <c:v>1.5254925360862404E-4</c:v>
                </c:pt>
                <c:pt idx="98">
                  <c:v>8.7089158868485807E-4</c:v>
                </c:pt>
                <c:pt idx="99">
                  <c:v>1.4950112330704418E-5</c:v>
                </c:pt>
                <c:pt idx="100">
                  <c:v>5.0473608083058414E-3</c:v>
                </c:pt>
                <c:pt idx="101">
                  <c:v>2.2119325476978469E-3</c:v>
                </c:pt>
                <c:pt idx="102">
                  <c:v>1.3562161790584611E-4</c:v>
                </c:pt>
                <c:pt idx="103">
                  <c:v>3.2208958501178106E-8</c:v>
                </c:pt>
                <c:pt idx="104">
                  <c:v>1.7395880374544497E-3</c:v>
                </c:pt>
                <c:pt idx="105">
                  <c:v>5.8818358698212178E-3</c:v>
                </c:pt>
                <c:pt idx="106">
                  <c:v>1.4173137497249712E-4</c:v>
                </c:pt>
                <c:pt idx="107">
                  <c:v>2.1633292627755742E-3</c:v>
                </c:pt>
                <c:pt idx="108">
                  <c:v>9.088172124248361E-4</c:v>
                </c:pt>
                <c:pt idx="109">
                  <c:v>3.4871883231238766E-3</c:v>
                </c:pt>
                <c:pt idx="110">
                  <c:v>1.5295195869662189E-4</c:v>
                </c:pt>
                <c:pt idx="111">
                  <c:v>4.9166234230482546E-3</c:v>
                </c:pt>
                <c:pt idx="112">
                  <c:v>7.5613975218683394E-4</c:v>
                </c:pt>
                <c:pt idx="113">
                  <c:v>1.6071807144362926E-3</c:v>
                </c:pt>
                <c:pt idx="114">
                  <c:v>1.9781628598939086E-3</c:v>
                </c:pt>
                <c:pt idx="115">
                  <c:v>3.1124519433246502E-3</c:v>
                </c:pt>
                <c:pt idx="116">
                  <c:v>2.5469703847829378E-5</c:v>
                </c:pt>
                <c:pt idx="117">
                  <c:v>1.8626995058918083E-4</c:v>
                </c:pt>
                <c:pt idx="118">
                  <c:v>5.9587145466127823E-4</c:v>
                </c:pt>
                <c:pt idx="119">
                  <c:v>2.713783244629165E-3</c:v>
                </c:pt>
                <c:pt idx="120">
                  <c:v>1.3415088384018392E-3</c:v>
                </c:pt>
                <c:pt idx="121">
                  <c:v>1.4896806757244785E-4</c:v>
                </c:pt>
                <c:pt idx="122">
                  <c:v>1.2104795429333404E-3</c:v>
                </c:pt>
                <c:pt idx="123">
                  <c:v>7.2509032805666838E-4</c:v>
                </c:pt>
                <c:pt idx="124">
                  <c:v>1.6242944346106918E-4</c:v>
                </c:pt>
                <c:pt idx="125">
                  <c:v>4.6080714889712883E-6</c:v>
                </c:pt>
                <c:pt idx="126">
                  <c:v>3.7109982115569274E-3</c:v>
                </c:pt>
                <c:pt idx="127">
                  <c:v>4.8830135508427857E-3</c:v>
                </c:pt>
                <c:pt idx="128">
                  <c:v>2.5465485423041214E-3</c:v>
                </c:pt>
                <c:pt idx="129">
                  <c:v>1.4607408179012347E-4</c:v>
                </c:pt>
                <c:pt idx="130">
                  <c:v>2.3808083671931876E-3</c:v>
                </c:pt>
                <c:pt idx="131">
                  <c:v>1.241707504831438E-3</c:v>
                </c:pt>
                <c:pt idx="132">
                  <c:v>5.731504912529304E-4</c:v>
                </c:pt>
                <c:pt idx="133">
                  <c:v>5.4738630676364299E-4</c:v>
                </c:pt>
                <c:pt idx="134">
                  <c:v>5.6669434737142001E-4</c:v>
                </c:pt>
                <c:pt idx="135">
                  <c:v>1.3893722695959855E-4</c:v>
                </c:pt>
                <c:pt idx="136">
                  <c:v>3.4363709072404741E-4</c:v>
                </c:pt>
                <c:pt idx="137">
                  <c:v>1.1861914527941711E-3</c:v>
                </c:pt>
                <c:pt idx="138">
                  <c:v>5.7014877509446271E-5</c:v>
                </c:pt>
                <c:pt idx="139">
                  <c:v>1.5836824648489576E-3</c:v>
                </c:pt>
                <c:pt idx="140">
                  <c:v>2.7154609078697018E-4</c:v>
                </c:pt>
                <c:pt idx="141">
                  <c:v>2.9643858237492627E-4</c:v>
                </c:pt>
                <c:pt idx="142">
                  <c:v>1.7987234197333443E-3</c:v>
                </c:pt>
                <c:pt idx="143">
                  <c:v>2.6735907227124585E-5</c:v>
                </c:pt>
                <c:pt idx="144">
                  <c:v>2.196441049597051E-5</c:v>
                </c:pt>
                <c:pt idx="145">
                  <c:v>7.0009175938962889E-5</c:v>
                </c:pt>
                <c:pt idx="146">
                  <c:v>8.0933845302583283E-4</c:v>
                </c:pt>
                <c:pt idx="147">
                  <c:v>1.4102133934360336E-4</c:v>
                </c:pt>
                <c:pt idx="148">
                  <c:v>1.6470593047803399E-4</c:v>
                </c:pt>
                <c:pt idx="149">
                  <c:v>5.0138182224118916E-4</c:v>
                </c:pt>
                <c:pt idx="150">
                  <c:v>5.3792190306535396E-4</c:v>
                </c:pt>
                <c:pt idx="151">
                  <c:v>3.1018876031067262E-3</c:v>
                </c:pt>
                <c:pt idx="152">
                  <c:v>8.6926390658837827E-13</c:v>
                </c:pt>
                <c:pt idx="153">
                  <c:v>3.3565762812850322E-5</c:v>
                </c:pt>
                <c:pt idx="154">
                  <c:v>2.7865602971597085E-4</c:v>
                </c:pt>
                <c:pt idx="155">
                  <c:v>6.8640155621691673E-3</c:v>
                </c:pt>
                <c:pt idx="156">
                  <c:v>1.9312869809715318E-6</c:v>
                </c:pt>
                <c:pt idx="157">
                  <c:v>5.9195005007390829E-4</c:v>
                </c:pt>
                <c:pt idx="158">
                  <c:v>7.7217380249129555E-4</c:v>
                </c:pt>
                <c:pt idx="159">
                  <c:v>4.7487362554578049E-4</c:v>
                </c:pt>
                <c:pt idx="160">
                  <c:v>1.2301848273379586E-4</c:v>
                </c:pt>
                <c:pt idx="161">
                  <c:v>1.1425179131927608E-3</c:v>
                </c:pt>
                <c:pt idx="162">
                  <c:v>4.3054144953266109E-4</c:v>
                </c:pt>
                <c:pt idx="163">
                  <c:v>4.8459009949548548E-3</c:v>
                </c:pt>
                <c:pt idx="164">
                  <c:v>1.4023694931677609E-4</c:v>
                </c:pt>
                <c:pt idx="165">
                  <c:v>1.2421322674638707E-3</c:v>
                </c:pt>
                <c:pt idx="166">
                  <c:v>1.4504353358212093E-3</c:v>
                </c:pt>
                <c:pt idx="167">
                  <c:v>2.8606474375859488E-3</c:v>
                </c:pt>
                <c:pt idx="168">
                  <c:v>4.7426714568949411E-4</c:v>
                </c:pt>
                <c:pt idx="169">
                  <c:v>3.3349870646678871E-4</c:v>
                </c:pt>
                <c:pt idx="170">
                  <c:v>4.1563737706191708E-5</c:v>
                </c:pt>
                <c:pt idx="171">
                  <c:v>1.5535744457462699E-4</c:v>
                </c:pt>
                <c:pt idx="172">
                  <c:v>1.4240421862337627E-3</c:v>
                </c:pt>
                <c:pt idx="173">
                  <c:v>5.2263941422912668E-4</c:v>
                </c:pt>
                <c:pt idx="174">
                  <c:v>1.8751586388318016E-4</c:v>
                </c:pt>
                <c:pt idx="175">
                  <c:v>8.8201631957147118E-4</c:v>
                </c:pt>
                <c:pt idx="176">
                  <c:v>3.0046628700133979E-4</c:v>
                </c:pt>
                <c:pt idx="177">
                  <c:v>1.155154091092123E-3</c:v>
                </c:pt>
                <c:pt idx="178">
                  <c:v>4.3553175151066036E-5</c:v>
                </c:pt>
                <c:pt idx="179">
                  <c:v>2.3826280299565146E-3</c:v>
                </c:pt>
                <c:pt idx="180">
                  <c:v>8.575661730495605E-5</c:v>
                </c:pt>
                <c:pt idx="181">
                  <c:v>2.2947906972210164E-4</c:v>
                </c:pt>
                <c:pt idx="182">
                  <c:v>5.3386396825806683E-3</c:v>
                </c:pt>
                <c:pt idx="183">
                  <c:v>8.2847667822750909E-3</c:v>
                </c:pt>
                <c:pt idx="184">
                  <c:v>8.3929902371097306E-3</c:v>
                </c:pt>
                <c:pt idx="185">
                  <c:v>2.9605616523931959E-3</c:v>
                </c:pt>
                <c:pt idx="186">
                  <c:v>1.1571629085832236E-4</c:v>
                </c:pt>
                <c:pt idx="187">
                  <c:v>3.5663613189259777E-3</c:v>
                </c:pt>
                <c:pt idx="188">
                  <c:v>5.861053924220048E-6</c:v>
                </c:pt>
                <c:pt idx="189">
                  <c:v>9.4993342854492163E-3</c:v>
                </c:pt>
                <c:pt idx="190">
                  <c:v>2.0040726752551356E-5</c:v>
                </c:pt>
                <c:pt idx="191">
                  <c:v>1.5418382561068031E-3</c:v>
                </c:pt>
                <c:pt idx="192">
                  <c:v>1.2522059762369937E-3</c:v>
                </c:pt>
                <c:pt idx="193">
                  <c:v>6.4963802944719633E-4</c:v>
                </c:pt>
                <c:pt idx="194">
                  <c:v>1.4372830789662651E-3</c:v>
                </c:pt>
                <c:pt idx="195">
                  <c:v>7.0655846396811166E-5</c:v>
                </c:pt>
                <c:pt idx="196">
                  <c:v>8.9652692852735258E-4</c:v>
                </c:pt>
                <c:pt idx="197">
                  <c:v>1.7555472911346063E-4</c:v>
                </c:pt>
                <c:pt idx="198">
                  <c:v>1.7598084040790262E-3</c:v>
                </c:pt>
                <c:pt idx="199">
                  <c:v>4.8668530782634676E-4</c:v>
                </c:pt>
                <c:pt idx="200">
                  <c:v>5.3622482426188907E-4</c:v>
                </c:pt>
                <c:pt idx="201">
                  <c:v>2.6454771165056109E-4</c:v>
                </c:pt>
                <c:pt idx="202">
                  <c:v>2.0514555274507562E-4</c:v>
                </c:pt>
                <c:pt idx="203">
                  <c:v>2.4390393788761738E-4</c:v>
                </c:pt>
                <c:pt idx="204">
                  <c:v>2.7027959235457047E-5</c:v>
                </c:pt>
                <c:pt idx="205">
                  <c:v>2.9118248653654614E-5</c:v>
                </c:pt>
                <c:pt idx="206">
                  <c:v>3.1329944904720438E-5</c:v>
                </c:pt>
                <c:pt idx="207">
                  <c:v>2.5296326815240946E-5</c:v>
                </c:pt>
                <c:pt idx="208">
                  <c:v>3.9534059559554721E-5</c:v>
                </c:pt>
                <c:pt idx="209">
                  <c:v>5.0646553363010954E-5</c:v>
                </c:pt>
                <c:pt idx="210">
                  <c:v>5.5051697358105684E-4</c:v>
                </c:pt>
                <c:pt idx="211">
                  <c:v>3.4531220935365395E-4</c:v>
                </c:pt>
                <c:pt idx="212">
                  <c:v>9.8897914393253933E-6</c:v>
                </c:pt>
                <c:pt idx="213">
                  <c:v>1.0698538970776277E-4</c:v>
                </c:pt>
                <c:pt idx="214">
                  <c:v>4.7030035002634568E-5</c:v>
                </c:pt>
                <c:pt idx="215">
                  <c:v>5.1732775182071001E-4</c:v>
                </c:pt>
                <c:pt idx="216">
                  <c:v>7.1381545056189148E-5</c:v>
                </c:pt>
                <c:pt idx="217">
                  <c:v>5.9485968838030577E-4</c:v>
                </c:pt>
                <c:pt idx="218">
                  <c:v>5.5164609851963389E-4</c:v>
                </c:pt>
                <c:pt idx="219">
                  <c:v>2.3297094315442941E-4</c:v>
                </c:pt>
                <c:pt idx="220">
                  <c:v>3.4708650544090849E-3</c:v>
                </c:pt>
                <c:pt idx="221">
                  <c:v>6.4677271622980539E-6</c:v>
                </c:pt>
                <c:pt idx="222">
                  <c:v>2.4372852759830949E-4</c:v>
                </c:pt>
                <c:pt idx="223">
                  <c:v>4.5446879287490308E-4</c:v>
                </c:pt>
                <c:pt idx="224">
                  <c:v>2.7648442217219441E-4</c:v>
                </c:pt>
                <c:pt idx="225">
                  <c:v>2.5888933682887051E-4</c:v>
                </c:pt>
                <c:pt idx="226">
                  <c:v>4.5285709810095984E-6</c:v>
                </c:pt>
                <c:pt idx="227">
                  <c:v>4.8199712152736403E-5</c:v>
                </c:pt>
                <c:pt idx="228">
                  <c:v>6.4684448309390628E-4</c:v>
                </c:pt>
                <c:pt idx="229">
                  <c:v>1.2688743032141497E-3</c:v>
                </c:pt>
                <c:pt idx="230">
                  <c:v>9.2672218460774694E-5</c:v>
                </c:pt>
                <c:pt idx="231">
                  <c:v>3.8078718980888472E-3</c:v>
                </c:pt>
                <c:pt idx="232">
                  <c:v>7.1309261811402938E-4</c:v>
                </c:pt>
                <c:pt idx="233">
                  <c:v>6.0751082623120435E-4</c:v>
                </c:pt>
                <c:pt idx="234">
                  <c:v>7.0982904044356683E-3</c:v>
                </c:pt>
                <c:pt idx="235">
                  <c:v>3.6153289877652192E-4</c:v>
                </c:pt>
                <c:pt idx="236">
                  <c:v>1.2686854737043365E-3</c:v>
                </c:pt>
                <c:pt idx="237">
                  <c:v>2.3692239355825764E-6</c:v>
                </c:pt>
                <c:pt idx="238">
                  <c:v>1.4721180196540506E-4</c:v>
                </c:pt>
                <c:pt idx="239">
                  <c:v>4.4864039776058131E-3</c:v>
                </c:pt>
                <c:pt idx="240">
                  <c:v>2.230845056031503E-5</c:v>
                </c:pt>
                <c:pt idx="241">
                  <c:v>8.5027050583878641E-4</c:v>
                </c:pt>
                <c:pt idx="242">
                  <c:v>1.0038993732767319E-3</c:v>
                </c:pt>
                <c:pt idx="243">
                  <c:v>3.4059640339689631E-3</c:v>
                </c:pt>
                <c:pt idx="244">
                  <c:v>6.2980490667285011E-5</c:v>
                </c:pt>
                <c:pt idx="245">
                  <c:v>1.1900239443359128E-3</c:v>
                </c:pt>
                <c:pt idx="246">
                  <c:v>3.5723067138338665E-4</c:v>
                </c:pt>
                <c:pt idx="247">
                  <c:v>4.6878009047963715E-4</c:v>
                </c:pt>
                <c:pt idx="248">
                  <c:v>1.5817832952607464E-3</c:v>
                </c:pt>
                <c:pt idx="249">
                  <c:v>3.5413466584340691E-5</c:v>
                </c:pt>
                <c:pt idx="250">
                  <c:v>2.1039307944672894E-4</c:v>
                </c:pt>
                <c:pt idx="251">
                  <c:v>2.9705665346089678E-3</c:v>
                </c:pt>
                <c:pt idx="252">
                  <c:v>1.5526040185833982E-3</c:v>
                </c:pt>
                <c:pt idx="253">
                  <c:v>8.3371016305107155E-6</c:v>
                </c:pt>
                <c:pt idx="254">
                  <c:v>5.0892960628582265E-3</c:v>
                </c:pt>
                <c:pt idx="255">
                  <c:v>1.0544699813346894E-5</c:v>
                </c:pt>
                <c:pt idx="256">
                  <c:v>9.6128845996346035E-6</c:v>
                </c:pt>
                <c:pt idx="257">
                  <c:v>9.1684048594532861E-4</c:v>
                </c:pt>
                <c:pt idx="258">
                  <c:v>1.461021212506132E-5</c:v>
                </c:pt>
                <c:pt idx="259">
                  <c:v>7.111564782186614E-4</c:v>
                </c:pt>
                <c:pt idx="260">
                  <c:v>1.833467653062605E-5</c:v>
                </c:pt>
                <c:pt idx="261">
                  <c:v>1.6512936318514929E-3</c:v>
                </c:pt>
                <c:pt idx="262">
                  <c:v>2.9456612332765674E-3</c:v>
                </c:pt>
                <c:pt idx="263">
                  <c:v>4.4266307954646462E-4</c:v>
                </c:pt>
                <c:pt idx="264">
                  <c:v>3.1087447906704585E-3</c:v>
                </c:pt>
                <c:pt idx="265">
                  <c:v>4.6669219969218374E-4</c:v>
                </c:pt>
                <c:pt idx="266">
                  <c:v>8.8554785222700968E-5</c:v>
                </c:pt>
                <c:pt idx="267">
                  <c:v>8.9613546100051502E-5</c:v>
                </c:pt>
                <c:pt idx="268">
                  <c:v>4.6229898192807952E-3</c:v>
                </c:pt>
                <c:pt idx="269">
                  <c:v>5.2713022611632684E-3</c:v>
                </c:pt>
                <c:pt idx="270">
                  <c:v>1.0183770074384511E-3</c:v>
                </c:pt>
                <c:pt idx="271">
                  <c:v>1.4371426334843912E-3</c:v>
                </c:pt>
                <c:pt idx="272">
                  <c:v>1.0941992405651382E-3</c:v>
                </c:pt>
                <c:pt idx="273">
                  <c:v>1.8693797514652637E-3</c:v>
                </c:pt>
                <c:pt idx="274">
                  <c:v>9.8642850862173319E-4</c:v>
                </c:pt>
                <c:pt idx="275">
                  <c:v>8.0758133764567471E-3</c:v>
                </c:pt>
                <c:pt idx="276">
                  <c:v>2.1013365073863782E-3</c:v>
                </c:pt>
                <c:pt idx="277">
                  <c:v>1.1118966289123737E-4</c:v>
                </c:pt>
                <c:pt idx="278">
                  <c:v>1.0416601904288786E-2</c:v>
                </c:pt>
                <c:pt idx="279">
                  <c:v>4.6243466229425739E-3</c:v>
                </c:pt>
                <c:pt idx="280">
                  <c:v>3.8544716030400805E-3</c:v>
                </c:pt>
                <c:pt idx="281">
                  <c:v>3.9411722956795708E-3</c:v>
                </c:pt>
                <c:pt idx="282">
                  <c:v>1.3652675338069005E-3</c:v>
                </c:pt>
                <c:pt idx="283">
                  <c:v>4.8603180264840927E-4</c:v>
                </c:pt>
                <c:pt idx="284">
                  <c:v>4.645749964253766E-4</c:v>
                </c:pt>
                <c:pt idx="285">
                  <c:v>1.8003164359216453E-3</c:v>
                </c:pt>
                <c:pt idx="286">
                  <c:v>2.2080541025195624E-3</c:v>
                </c:pt>
                <c:pt idx="287">
                  <c:v>9.8627965732096638E-4</c:v>
                </c:pt>
                <c:pt idx="288">
                  <c:v>6.0152407041990738E-6</c:v>
                </c:pt>
                <c:pt idx="289">
                  <c:v>8.1029789703301891E-4</c:v>
                </c:pt>
                <c:pt idx="290">
                  <c:v>6.7133909506346943E-4</c:v>
                </c:pt>
                <c:pt idx="291">
                  <c:v>2.3508764804903524E-3</c:v>
                </c:pt>
                <c:pt idx="292">
                  <c:v>8.6788655168506331E-5</c:v>
                </c:pt>
                <c:pt idx="293">
                  <c:v>2.8203126525775009E-3</c:v>
                </c:pt>
                <c:pt idx="294">
                  <c:v>9.1427509833731007E-4</c:v>
                </c:pt>
                <c:pt idx="295">
                  <c:v>2.7835459529697878E-4</c:v>
                </c:pt>
                <c:pt idx="296">
                  <c:v>2.6576963807523166E-3</c:v>
                </c:pt>
                <c:pt idx="297">
                  <c:v>6.7764954319730089E-5</c:v>
                </c:pt>
                <c:pt idx="298">
                  <c:v>5.9197666776003993E-3</c:v>
                </c:pt>
                <c:pt idx="299">
                  <c:v>7.2818624402541641E-5</c:v>
                </c:pt>
                <c:pt idx="300">
                  <c:v>3.9207658781013736E-4</c:v>
                </c:pt>
                <c:pt idx="301">
                  <c:v>1.2834658240056469E-5</c:v>
                </c:pt>
                <c:pt idx="302">
                  <c:v>2.9142892762510782E-5</c:v>
                </c:pt>
                <c:pt idx="303">
                  <c:v>1.2479074451160504E-4</c:v>
                </c:pt>
                <c:pt idx="304">
                  <c:v>9.7390476337508541E-4</c:v>
                </c:pt>
                <c:pt idx="305">
                  <c:v>6.0976620956957437E-5</c:v>
                </c:pt>
                <c:pt idx="306">
                  <c:v>8.038306875114505E-4</c:v>
                </c:pt>
                <c:pt idx="307">
                  <c:v>2.2302866613173626E-4</c:v>
                </c:pt>
                <c:pt idx="308">
                  <c:v>6.7099502040815569E-7</c:v>
                </c:pt>
                <c:pt idx="309">
                  <c:v>1.4874893865243224E-3</c:v>
                </c:pt>
                <c:pt idx="310">
                  <c:v>2.6363724134027579E-6</c:v>
                </c:pt>
                <c:pt idx="311">
                  <c:v>8.4550253845762098E-4</c:v>
                </c:pt>
                <c:pt idx="312">
                  <c:v>2.1390905999740801E-3</c:v>
                </c:pt>
                <c:pt idx="313">
                  <c:v>1.9187175850112536E-4</c:v>
                </c:pt>
                <c:pt idx="314">
                  <c:v>2.8026406069265944E-3</c:v>
                </c:pt>
                <c:pt idx="315">
                  <c:v>7.1909445079768183E-4</c:v>
                </c:pt>
                <c:pt idx="316">
                  <c:v>3.4925599624757535E-4</c:v>
                </c:pt>
                <c:pt idx="317">
                  <c:v>6.2335702726956166E-4</c:v>
                </c:pt>
                <c:pt idx="318">
                  <c:v>2.1435680513250243E-3</c:v>
                </c:pt>
                <c:pt idx="319">
                  <c:v>7.76294784961892E-4</c:v>
                </c:pt>
                <c:pt idx="320">
                  <c:v>1.742921731357689E-4</c:v>
                </c:pt>
                <c:pt idx="321">
                  <c:v>1.4694111259963762E-2</c:v>
                </c:pt>
                <c:pt idx="322">
                  <c:v>2.0246226656631912E-5</c:v>
                </c:pt>
                <c:pt idx="323">
                  <c:v>4.7811807716960592E-4</c:v>
                </c:pt>
                <c:pt idx="324">
                  <c:v>1.2486460025369219E-4</c:v>
                </c:pt>
                <c:pt idx="325">
                  <c:v>1.2719862911421021E-3</c:v>
                </c:pt>
                <c:pt idx="326">
                  <c:v>2.6772910806465923E-3</c:v>
                </c:pt>
                <c:pt idx="327">
                  <c:v>1.6660150347860842E-3</c:v>
                </c:pt>
                <c:pt idx="328">
                  <c:v>6.9650987683805507E-4</c:v>
                </c:pt>
                <c:pt idx="329">
                  <c:v>8.0885529284034675E-3</c:v>
                </c:pt>
                <c:pt idx="330">
                  <c:v>9.2998737065004746E-3</c:v>
                </c:pt>
                <c:pt idx="331">
                  <c:v>1.7122884383918874E-2</c:v>
                </c:pt>
                <c:pt idx="332">
                  <c:v>2.4178267770648902E-2</c:v>
                </c:pt>
                <c:pt idx="333">
                  <c:v>3.4317931102634588E-3</c:v>
                </c:pt>
                <c:pt idx="334">
                  <c:v>9.3317255406842267E-4</c:v>
                </c:pt>
                <c:pt idx="335">
                  <c:v>1.2516426027285303E-2</c:v>
                </c:pt>
                <c:pt idx="336">
                  <c:v>3.1550577551685737E-3</c:v>
                </c:pt>
                <c:pt idx="337">
                  <c:v>1.5969046494578311E-4</c:v>
                </c:pt>
                <c:pt idx="338">
                  <c:v>1.4383398219829247E-3</c:v>
                </c:pt>
                <c:pt idx="339">
                  <c:v>1.5957584831010712E-3</c:v>
                </c:pt>
                <c:pt idx="340">
                  <c:v>1.2120703852928842E-3</c:v>
                </c:pt>
                <c:pt idx="341">
                  <c:v>6.0258334018369521E-3</c:v>
                </c:pt>
                <c:pt idx="342">
                  <c:v>7.791294914338496E-4</c:v>
                </c:pt>
                <c:pt idx="343">
                  <c:v>1.9745858281444307E-3</c:v>
                </c:pt>
                <c:pt idx="344">
                  <c:v>2.8224333812679634E-3</c:v>
                </c:pt>
                <c:pt idx="345">
                  <c:v>3.4862825874128054E-4</c:v>
                </c:pt>
                <c:pt idx="346">
                  <c:v>4.7962315962204029E-4</c:v>
                </c:pt>
                <c:pt idx="347">
                  <c:v>1.1933216141759269E-2</c:v>
                </c:pt>
                <c:pt idx="348">
                  <c:v>2.8392714313009383E-4</c:v>
                </c:pt>
                <c:pt idx="349">
                  <c:v>4.6112834071568054E-4</c:v>
                </c:pt>
                <c:pt idx="350">
                  <c:v>4.2828737944074701E-4</c:v>
                </c:pt>
                <c:pt idx="351">
                  <c:v>3.7830710178292739E-4</c:v>
                </c:pt>
                <c:pt idx="352">
                  <c:v>1.0550857735258001E-3</c:v>
                </c:pt>
                <c:pt idx="353">
                  <c:v>3.4531322752697245E-4</c:v>
                </c:pt>
                <c:pt idx="354">
                  <c:v>9.3623837024366045E-5</c:v>
                </c:pt>
                <c:pt idx="355">
                  <c:v>1.7455692948929207E-4</c:v>
                </c:pt>
                <c:pt idx="356">
                  <c:v>9.8021575264483057E-4</c:v>
                </c:pt>
                <c:pt idx="357">
                  <c:v>1.4269070076277949E-4</c:v>
                </c:pt>
                <c:pt idx="358">
                  <c:v>1.8682791245709588E-3</c:v>
                </c:pt>
                <c:pt idx="359">
                  <c:v>3.660388890570139E-3</c:v>
                </c:pt>
                <c:pt idx="360">
                  <c:v>6.9843688090821658E-4</c:v>
                </c:pt>
                <c:pt idx="361">
                  <c:v>5.3779978205516948E-4</c:v>
                </c:pt>
                <c:pt idx="362">
                  <c:v>9.9196441630576934E-5</c:v>
                </c:pt>
                <c:pt idx="363">
                  <c:v>6.7592441186922064E-4</c:v>
                </c:pt>
                <c:pt idx="364">
                  <c:v>1.3567184420253105E-3</c:v>
                </c:pt>
                <c:pt idx="365">
                  <c:v>7.0738474688788067E-4</c:v>
                </c:pt>
                <c:pt idx="366">
                  <c:v>5.5982724920676475E-4</c:v>
                </c:pt>
                <c:pt idx="367">
                  <c:v>1.5386198136299099E-4</c:v>
                </c:pt>
                <c:pt idx="368">
                  <c:v>2.8981826230360806E-3</c:v>
                </c:pt>
                <c:pt idx="369">
                  <c:v>6.2689738524328439E-4</c:v>
                </c:pt>
                <c:pt idx="370">
                  <c:v>3.7937406916044018E-5</c:v>
                </c:pt>
                <c:pt idx="371">
                  <c:v>5.2810425130990196E-3</c:v>
                </c:pt>
                <c:pt idx="372">
                  <c:v>7.9409298120845925E-4</c:v>
                </c:pt>
                <c:pt idx="373">
                  <c:v>2.3054672969773527E-4</c:v>
                </c:pt>
                <c:pt idx="374">
                  <c:v>5.959609964307078E-3</c:v>
                </c:pt>
                <c:pt idx="375">
                  <c:v>2.994237427423181E-6</c:v>
                </c:pt>
                <c:pt idx="376">
                  <c:v>8.315169469694174E-4</c:v>
                </c:pt>
                <c:pt idx="377">
                  <c:v>1.9827851176822445E-3</c:v>
                </c:pt>
                <c:pt idx="378">
                  <c:v>4.437958171847845E-4</c:v>
                </c:pt>
                <c:pt idx="379">
                  <c:v>3.3902349249037897E-4</c:v>
                </c:pt>
                <c:pt idx="380">
                  <c:v>1.0589876050110168E-2</c:v>
                </c:pt>
                <c:pt idx="381">
                  <c:v>1.7042729157270596E-4</c:v>
                </c:pt>
                <c:pt idx="382">
                  <c:v>6.3681663519832518E-6</c:v>
                </c:pt>
                <c:pt idx="383">
                  <c:v>8.0454761481010037E-4</c:v>
                </c:pt>
                <c:pt idx="384">
                  <c:v>1.8490902830727094E-3</c:v>
                </c:pt>
                <c:pt idx="385">
                  <c:v>1.8441117656680555E-3</c:v>
                </c:pt>
                <c:pt idx="386">
                  <c:v>1.0579191866105248E-4</c:v>
                </c:pt>
                <c:pt idx="387">
                  <c:v>9.8567262167394121E-4</c:v>
                </c:pt>
                <c:pt idx="388">
                  <c:v>6.8927068369080099E-4</c:v>
                </c:pt>
                <c:pt idx="389">
                  <c:v>4.8840678211658427E-6</c:v>
                </c:pt>
                <c:pt idx="390">
                  <c:v>2.2443068955109308E-3</c:v>
                </c:pt>
                <c:pt idx="391">
                  <c:v>1.8948147603133872E-4</c:v>
                </c:pt>
                <c:pt idx="392">
                  <c:v>6.7108622310776585E-3</c:v>
                </c:pt>
                <c:pt idx="393">
                  <c:v>1.3299992692410909E-3</c:v>
                </c:pt>
                <c:pt idx="394">
                  <c:v>3.1235893118247241E-6</c:v>
                </c:pt>
                <c:pt idx="395">
                  <c:v>2.0039920345233352E-3</c:v>
                </c:pt>
                <c:pt idx="396">
                  <c:v>2.1658362386408968E-4</c:v>
                </c:pt>
                <c:pt idx="397">
                  <c:v>1.3635957879210146E-2</c:v>
                </c:pt>
                <c:pt idx="398">
                  <c:v>6.242608853121777E-4</c:v>
                </c:pt>
                <c:pt idx="399">
                  <c:v>1.7608794028474565E-3</c:v>
                </c:pt>
                <c:pt idx="400">
                  <c:v>2.9994106719072046E-4</c:v>
                </c:pt>
                <c:pt idx="401">
                  <c:v>3.0189843260612255E-3</c:v>
                </c:pt>
                <c:pt idx="402">
                  <c:v>6.0279078680479131E-7</c:v>
                </c:pt>
                <c:pt idx="403">
                  <c:v>1.6271016099706086E-4</c:v>
                </c:pt>
                <c:pt idx="404">
                  <c:v>2.2062483199081669E-6</c:v>
                </c:pt>
                <c:pt idx="405">
                  <c:v>8.4319684329451101E-3</c:v>
                </c:pt>
                <c:pt idx="406">
                  <c:v>2.5325521900234978E-3</c:v>
                </c:pt>
                <c:pt idx="407">
                  <c:v>3.9178132361489459E-3</c:v>
                </c:pt>
                <c:pt idx="408">
                  <c:v>5.4338694498319229E-6</c:v>
                </c:pt>
                <c:pt idx="409">
                  <c:v>4.2177684068449696E-4</c:v>
                </c:pt>
                <c:pt idx="410">
                  <c:v>1.4641961983870668E-3</c:v>
                </c:pt>
                <c:pt idx="411">
                  <c:v>1.8583420661071813E-4</c:v>
                </c:pt>
                <c:pt idx="412">
                  <c:v>7.3426033182292432E-4</c:v>
                </c:pt>
                <c:pt idx="413">
                  <c:v>3.3382301183696985E-4</c:v>
                </c:pt>
                <c:pt idx="414">
                  <c:v>5.6196098504537051E-3</c:v>
                </c:pt>
                <c:pt idx="415">
                  <c:v>4.7751786095125747E-3</c:v>
                </c:pt>
                <c:pt idx="416">
                  <c:v>1.1935951629419728E-3</c:v>
                </c:pt>
                <c:pt idx="417">
                  <c:v>8.0895521497470414E-4</c:v>
                </c:pt>
                <c:pt idx="418">
                  <c:v>1.804378751067083E-3</c:v>
                </c:pt>
                <c:pt idx="419">
                  <c:v>1.018525147734614E-3</c:v>
                </c:pt>
                <c:pt idx="420">
                  <c:v>4.6159589908798806E-3</c:v>
                </c:pt>
                <c:pt idx="421">
                  <c:v>5.5400121076181028E-4</c:v>
                </c:pt>
                <c:pt idx="422">
                  <c:v>6.1682812428943447E-4</c:v>
                </c:pt>
                <c:pt idx="423">
                  <c:v>2.0928279050923607E-3</c:v>
                </c:pt>
                <c:pt idx="424">
                  <c:v>1.0413805874621425E-3</c:v>
                </c:pt>
                <c:pt idx="425">
                  <c:v>1.275163308991891E-3</c:v>
                </c:pt>
                <c:pt idx="426">
                  <c:v>1.303461534421587E-2</c:v>
                </c:pt>
                <c:pt idx="427">
                  <c:v>5.1600300641721513E-6</c:v>
                </c:pt>
                <c:pt idx="428">
                  <c:v>1.0256376609158515E-2</c:v>
                </c:pt>
                <c:pt idx="429">
                  <c:v>1.0703404032103281E-3</c:v>
                </c:pt>
                <c:pt idx="430">
                  <c:v>1.4879687849777941E-5</c:v>
                </c:pt>
                <c:pt idx="431">
                  <c:v>5.0070501115980317E-4</c:v>
                </c:pt>
                <c:pt idx="432">
                  <c:v>1.5814046699036771E-4</c:v>
                </c:pt>
                <c:pt idx="433">
                  <c:v>4.8814629818309021E-4</c:v>
                </c:pt>
                <c:pt idx="434">
                  <c:v>3.8971918462281873E-3</c:v>
                </c:pt>
                <c:pt idx="435">
                  <c:v>3.6300577110137314E-4</c:v>
                </c:pt>
                <c:pt idx="436">
                  <c:v>5.3508861707007188E-4</c:v>
                </c:pt>
                <c:pt idx="437">
                  <c:v>2.0567365457512944E-3</c:v>
                </c:pt>
                <c:pt idx="438">
                  <c:v>2.5593677685082528E-6</c:v>
                </c:pt>
                <c:pt idx="439">
                  <c:v>2.8500378077871658E-8</c:v>
                </c:pt>
                <c:pt idx="440">
                  <c:v>7.1778036835557684E-4</c:v>
                </c:pt>
                <c:pt idx="441">
                  <c:v>1.0203498190448911E-4</c:v>
                </c:pt>
                <c:pt idx="442">
                  <c:v>3.8841781588238629E-4</c:v>
                </c:pt>
                <c:pt idx="443">
                  <c:v>3.149073066459536E-4</c:v>
                </c:pt>
                <c:pt idx="444">
                  <c:v>2.3053888069246276E-3</c:v>
                </c:pt>
                <c:pt idx="445">
                  <c:v>9.1511660649084804E-6</c:v>
                </c:pt>
                <c:pt idx="446">
                  <c:v>5.8291868646858397E-5</c:v>
                </c:pt>
                <c:pt idx="447">
                  <c:v>4.5768817585523482E-3</c:v>
                </c:pt>
                <c:pt idx="448">
                  <c:v>7.1887643095946488E-5</c:v>
                </c:pt>
                <c:pt idx="449">
                  <c:v>8.0904807047785623E-4</c:v>
                </c:pt>
                <c:pt idx="450">
                  <c:v>9.5078258986390704E-3</c:v>
                </c:pt>
                <c:pt idx="451">
                  <c:v>2.2648107798401099E-4</c:v>
                </c:pt>
                <c:pt idx="452">
                  <c:v>1.2338569696617292E-4</c:v>
                </c:pt>
                <c:pt idx="453">
                  <c:v>5.4393848797234569E-4</c:v>
                </c:pt>
                <c:pt idx="454">
                  <c:v>1.579013183413326E-4</c:v>
                </c:pt>
                <c:pt idx="455">
                  <c:v>4.1101056413972931E-3</c:v>
                </c:pt>
                <c:pt idx="456">
                  <c:v>7.9665373885838852E-7</c:v>
                </c:pt>
                <c:pt idx="457">
                  <c:v>1.993472230794588E-4</c:v>
                </c:pt>
                <c:pt idx="458">
                  <c:v>2.7862792647933367E-4</c:v>
                </c:pt>
                <c:pt idx="459">
                  <c:v>2.5167270893385546E-3</c:v>
                </c:pt>
                <c:pt idx="460">
                  <c:v>1.4924309899326153E-5</c:v>
                </c:pt>
                <c:pt idx="461">
                  <c:v>2.4450176242546146E-4</c:v>
                </c:pt>
                <c:pt idx="462">
                  <c:v>3.5406639979790631E-4</c:v>
                </c:pt>
                <c:pt idx="463">
                  <c:v>2.0731631938163205E-3</c:v>
                </c:pt>
                <c:pt idx="464">
                  <c:v>1.0764035985607642E-3</c:v>
                </c:pt>
                <c:pt idx="465">
                  <c:v>3.5407457123769969E-3</c:v>
                </c:pt>
                <c:pt idx="466">
                  <c:v>1.2821381902794469E-3</c:v>
                </c:pt>
                <c:pt idx="467">
                  <c:v>5.8795827996593119E-5</c:v>
                </c:pt>
                <c:pt idx="468">
                  <c:v>4.1178067844360846E-3</c:v>
                </c:pt>
                <c:pt idx="469">
                  <c:v>1.9188608918759697E-3</c:v>
                </c:pt>
                <c:pt idx="470">
                  <c:v>6.2571022011771033E-4</c:v>
                </c:pt>
                <c:pt idx="471">
                  <c:v>1.9022156621496429E-3</c:v>
                </c:pt>
                <c:pt idx="472">
                  <c:v>1.5383311906640345E-5</c:v>
                </c:pt>
                <c:pt idx="473">
                  <c:v>4.7681216211841772E-3</c:v>
                </c:pt>
                <c:pt idx="474">
                  <c:v>4.0007555048530473E-3</c:v>
                </c:pt>
                <c:pt idx="475">
                  <c:v>8.8790688405331608E-3</c:v>
                </c:pt>
                <c:pt idx="476">
                  <c:v>2.0890954851788576E-3</c:v>
                </c:pt>
                <c:pt idx="477">
                  <c:v>1.915527890203561E-4</c:v>
                </c:pt>
                <c:pt idx="478">
                  <c:v>1.4990602579313707E-3</c:v>
                </c:pt>
                <c:pt idx="479">
                  <c:v>1.5404433729415102E-2</c:v>
                </c:pt>
                <c:pt idx="480">
                  <c:v>9.2456803628606396E-4</c:v>
                </c:pt>
                <c:pt idx="481">
                  <c:v>2.2270272889092445E-4</c:v>
                </c:pt>
                <c:pt idx="482">
                  <c:v>4.2106096942610115E-4</c:v>
                </c:pt>
                <c:pt idx="483">
                  <c:v>5.4546481625991355E-6</c:v>
                </c:pt>
                <c:pt idx="484">
                  <c:v>1.4954710760116225E-3</c:v>
                </c:pt>
                <c:pt idx="485">
                  <c:v>1.4672870580729016E-3</c:v>
                </c:pt>
                <c:pt idx="486">
                  <c:v>7.4128842638053439E-4</c:v>
                </c:pt>
                <c:pt idx="487">
                  <c:v>1.166784679506234E-3</c:v>
                </c:pt>
                <c:pt idx="488">
                  <c:v>5.1866450570988709E-2</c:v>
                </c:pt>
                <c:pt idx="489">
                  <c:v>8.6763746709954317E-3</c:v>
                </c:pt>
                <c:pt idx="490">
                  <c:v>3.9322693189331286E-3</c:v>
                </c:pt>
                <c:pt idx="491">
                  <c:v>9.8470927101544496E-4</c:v>
                </c:pt>
                <c:pt idx="492">
                  <c:v>1.3101431832967204E-3</c:v>
                </c:pt>
                <c:pt idx="493">
                  <c:v>1.7789852314705826E-3</c:v>
                </c:pt>
                <c:pt idx="494">
                  <c:v>8.7138387598100941E-7</c:v>
                </c:pt>
                <c:pt idx="495">
                  <c:v>1.3897212126737123E-5</c:v>
                </c:pt>
                <c:pt idx="496">
                  <c:v>1.2798091748008555E-3</c:v>
                </c:pt>
                <c:pt idx="497">
                  <c:v>2.7663480819189068E-4</c:v>
                </c:pt>
                <c:pt idx="498">
                  <c:v>2.0173721168452604E-3</c:v>
                </c:pt>
                <c:pt idx="499">
                  <c:v>9.1334760691956258E-4</c:v>
                </c:pt>
                <c:pt idx="500">
                  <c:v>2.0282847836834247E-4</c:v>
                </c:pt>
                <c:pt idx="501">
                  <c:v>7.488319350115668E-4</c:v>
                </c:pt>
                <c:pt idx="502">
                  <c:v>2.8314805284778219E-5</c:v>
                </c:pt>
                <c:pt idx="503">
                  <c:v>3.4689097595205923E-3</c:v>
                </c:pt>
                <c:pt idx="504">
                  <c:v>1.5000998217618302E-3</c:v>
                </c:pt>
                <c:pt idx="505">
                  <c:v>8.367447241155463E-5</c:v>
                </c:pt>
                <c:pt idx="506">
                  <c:v>1.4398969469470234E-3</c:v>
                </c:pt>
                <c:pt idx="507">
                  <c:v>7.5044836787467551E-4</c:v>
                </c:pt>
                <c:pt idx="508">
                  <c:v>3.6257488055403605E-4</c:v>
                </c:pt>
                <c:pt idx="509">
                  <c:v>5.9094000787474664E-3</c:v>
                </c:pt>
                <c:pt idx="510">
                  <c:v>4.2968982734995539E-5</c:v>
                </c:pt>
                <c:pt idx="511">
                  <c:v>2.9534203340301558E-4</c:v>
                </c:pt>
                <c:pt idx="512">
                  <c:v>1.346916228138156E-3</c:v>
                </c:pt>
                <c:pt idx="513">
                  <c:v>5.5025987050833363E-5</c:v>
                </c:pt>
                <c:pt idx="514">
                  <c:v>9.2857628561787074E-5</c:v>
                </c:pt>
                <c:pt idx="515">
                  <c:v>6.5129145850165108E-3</c:v>
                </c:pt>
                <c:pt idx="516">
                  <c:v>1.3040593657787718E-7</c:v>
                </c:pt>
                <c:pt idx="517">
                  <c:v>1.8048081130839526E-4</c:v>
                </c:pt>
                <c:pt idx="518">
                  <c:v>1.4112643971892649E-3</c:v>
                </c:pt>
                <c:pt idx="519">
                  <c:v>7.1284123431875459E-3</c:v>
                </c:pt>
                <c:pt idx="520">
                  <c:v>3.9378855157604922E-4</c:v>
                </c:pt>
                <c:pt idx="521">
                  <c:v>3.0369224304606059E-4</c:v>
                </c:pt>
                <c:pt idx="522">
                  <c:v>1.0734946338577833E-2</c:v>
                </c:pt>
                <c:pt idx="523">
                  <c:v>3.7894977191019279E-3</c:v>
                </c:pt>
                <c:pt idx="524">
                  <c:v>2.5469716697768777E-4</c:v>
                </c:pt>
                <c:pt idx="525">
                  <c:v>2.7364377587305306E-3</c:v>
                </c:pt>
                <c:pt idx="526">
                  <c:v>2.5396886407821803E-4</c:v>
                </c:pt>
                <c:pt idx="527">
                  <c:v>1.1131082136617751E-3</c:v>
                </c:pt>
                <c:pt idx="528">
                  <c:v>3.614154244373799E-3</c:v>
                </c:pt>
                <c:pt idx="529">
                  <c:v>1.6524744778504433E-4</c:v>
                </c:pt>
                <c:pt idx="530">
                  <c:v>8.155735190392987E-5</c:v>
                </c:pt>
                <c:pt idx="531">
                  <c:v>1.0113008121530511E-3</c:v>
                </c:pt>
                <c:pt idx="532">
                  <c:v>3.2056288328806302E-3</c:v>
                </c:pt>
                <c:pt idx="533">
                  <c:v>1.2481042473826286E-3</c:v>
                </c:pt>
                <c:pt idx="534">
                  <c:v>1.6514575942802324E-4</c:v>
                </c:pt>
                <c:pt idx="535">
                  <c:v>7.7393889657732492E-4</c:v>
                </c:pt>
                <c:pt idx="536">
                  <c:v>7.4322407072244258E-6</c:v>
                </c:pt>
                <c:pt idx="537">
                  <c:v>2.5594400049230642E-3</c:v>
                </c:pt>
                <c:pt idx="538">
                  <c:v>1.0854402567101493E-2</c:v>
                </c:pt>
                <c:pt idx="539">
                  <c:v>7.929432596970906E-4</c:v>
                </c:pt>
                <c:pt idx="540">
                  <c:v>9.3389713677288937E-6</c:v>
                </c:pt>
                <c:pt idx="541">
                  <c:v>8.6727583551390105E-4</c:v>
                </c:pt>
                <c:pt idx="542">
                  <c:v>3.5770949313036711E-4</c:v>
                </c:pt>
                <c:pt idx="543">
                  <c:v>2.2796620982929686E-5</c:v>
                </c:pt>
                <c:pt idx="544">
                  <c:v>6.0878567317765992E-4</c:v>
                </c:pt>
                <c:pt idx="545">
                  <c:v>1.0040263970845951E-3</c:v>
                </c:pt>
                <c:pt idx="546">
                  <c:v>8.8957029244305535E-4</c:v>
                </c:pt>
                <c:pt idx="547">
                  <c:v>5.5224862745183071E-6</c:v>
                </c:pt>
                <c:pt idx="548">
                  <c:v>1.7266299937439096E-5</c:v>
                </c:pt>
                <c:pt idx="549">
                  <c:v>6.062878868426262E-4</c:v>
                </c:pt>
                <c:pt idx="550">
                  <c:v>1.6836348471365197E-5</c:v>
                </c:pt>
                <c:pt idx="551">
                  <c:v>3.2999067628839773E-6</c:v>
                </c:pt>
                <c:pt idx="552">
                  <c:v>2.014239705552114E-5</c:v>
                </c:pt>
                <c:pt idx="553">
                  <c:v>1.474229754145965E-4</c:v>
                </c:pt>
                <c:pt idx="554">
                  <c:v>1.1241007160617974E-3</c:v>
                </c:pt>
                <c:pt idx="555">
                  <c:v>2.9642284176262338E-4</c:v>
                </c:pt>
                <c:pt idx="556">
                  <c:v>3.2365176309357148E-5</c:v>
                </c:pt>
                <c:pt idx="557">
                  <c:v>1.8812887075407873E-4</c:v>
                </c:pt>
                <c:pt idx="558">
                  <c:v>8.0324584735808546E-4</c:v>
                </c:pt>
                <c:pt idx="559">
                  <c:v>2.771566019437194E-4</c:v>
                </c:pt>
                <c:pt idx="560">
                  <c:v>1.1621159507943255E-4</c:v>
                </c:pt>
                <c:pt idx="561">
                  <c:v>3.1822200723288259E-4</c:v>
                </c:pt>
                <c:pt idx="562">
                  <c:v>1.2351500129271966E-5</c:v>
                </c:pt>
                <c:pt idx="563">
                  <c:v>5.935472195608473E-4</c:v>
                </c:pt>
                <c:pt idx="564">
                  <c:v>1.3309386488343489E-3</c:v>
                </c:pt>
                <c:pt idx="565">
                  <c:v>2.8027189390293504E-3</c:v>
                </c:pt>
                <c:pt idx="566">
                  <c:v>1.0543061925901751E-5</c:v>
                </c:pt>
                <c:pt idx="567">
                  <c:v>4.0344222664357444E-5</c:v>
                </c:pt>
                <c:pt idx="568">
                  <c:v>1.2059670135346134E-3</c:v>
                </c:pt>
                <c:pt idx="569">
                  <c:v>5.1224949116333417E-4</c:v>
                </c:pt>
                <c:pt idx="570">
                  <c:v>9.6767004714902374E-4</c:v>
                </c:pt>
                <c:pt idx="571">
                  <c:v>1.1784163112303384E-3</c:v>
                </c:pt>
                <c:pt idx="572">
                  <c:v>1.4394219997599576E-4</c:v>
                </c:pt>
                <c:pt idx="573">
                  <c:v>2.2247527218631313E-3</c:v>
                </c:pt>
                <c:pt idx="574">
                  <c:v>1.4703278836167449E-5</c:v>
                </c:pt>
                <c:pt idx="575">
                  <c:v>2.1854247550316287E-4</c:v>
                </c:pt>
                <c:pt idx="576">
                  <c:v>7.8082958529525001E-4</c:v>
                </c:pt>
                <c:pt idx="577">
                  <c:v>3.2576474632900086E-4</c:v>
                </c:pt>
                <c:pt idx="578">
                  <c:v>3.2959948991118218E-4</c:v>
                </c:pt>
                <c:pt idx="579">
                  <c:v>8.1398152229668309E-4</c:v>
                </c:pt>
                <c:pt idx="580">
                  <c:v>1.6922723258130443E-4</c:v>
                </c:pt>
                <c:pt idx="581">
                  <c:v>4.9661171891903974E-4</c:v>
                </c:pt>
                <c:pt idx="582">
                  <c:v>5.8297301953775827E-5</c:v>
                </c:pt>
                <c:pt idx="583">
                  <c:v>9.6602091794286196E-4</c:v>
                </c:pt>
                <c:pt idx="584">
                  <c:v>2.1025873015441903E-4</c:v>
                </c:pt>
                <c:pt idx="585">
                  <c:v>1.0838157093030684E-3</c:v>
                </c:pt>
                <c:pt idx="586">
                  <c:v>4.4614439623151485E-5</c:v>
                </c:pt>
                <c:pt idx="587">
                  <c:v>5.7629330073669625E-4</c:v>
                </c:pt>
                <c:pt idx="588">
                  <c:v>4.2876615810091173E-7</c:v>
                </c:pt>
                <c:pt idx="589">
                  <c:v>1.5985989131035434E-6</c:v>
                </c:pt>
                <c:pt idx="590">
                  <c:v>1.8433951881528665E-5</c:v>
                </c:pt>
                <c:pt idx="591">
                  <c:v>2.0603879170054651E-4</c:v>
                </c:pt>
                <c:pt idx="592">
                  <c:v>4.6926460747085725E-5</c:v>
                </c:pt>
                <c:pt idx="593">
                  <c:v>3.0759427364036294E-3</c:v>
                </c:pt>
                <c:pt idx="594">
                  <c:v>1.2225079263370519E-4</c:v>
                </c:pt>
                <c:pt idx="595">
                  <c:v>2.0355726307439599E-3</c:v>
                </c:pt>
                <c:pt idx="596">
                  <c:v>2.5314240919592756E-4</c:v>
                </c:pt>
                <c:pt idx="597">
                  <c:v>4.2922645092953781E-3</c:v>
                </c:pt>
                <c:pt idx="598">
                  <c:v>9.4443743309658909E-4</c:v>
                </c:pt>
                <c:pt idx="599">
                  <c:v>2.6830754517981458E-3</c:v>
                </c:pt>
                <c:pt idx="600">
                  <c:v>1.0710682574875091E-5</c:v>
                </c:pt>
                <c:pt idx="601">
                  <c:v>2.7859621714223458E-3</c:v>
                </c:pt>
                <c:pt idx="602">
                  <c:v>2.4196486888659404E-3</c:v>
                </c:pt>
                <c:pt idx="603">
                  <c:v>2.5352291685294365E-3</c:v>
                </c:pt>
                <c:pt idx="604">
                  <c:v>1.0952285840581677E-3</c:v>
                </c:pt>
                <c:pt idx="605">
                  <c:v>4.7942636723583175E-3</c:v>
                </c:pt>
                <c:pt idx="606">
                  <c:v>4.3921209308290018E-3</c:v>
                </c:pt>
                <c:pt idx="607">
                  <c:v>1.833415916905464E-3</c:v>
                </c:pt>
                <c:pt idx="608">
                  <c:v>1.9131044270900208E-3</c:v>
                </c:pt>
                <c:pt idx="609">
                  <c:v>1.2317351400706151E-3</c:v>
                </c:pt>
                <c:pt idx="610">
                  <c:v>3.4394741468709751E-5</c:v>
                </c:pt>
                <c:pt idx="611">
                  <c:v>6.4787576177982091E-7</c:v>
                </c:pt>
                <c:pt idx="612">
                  <c:v>3.6874417069010538E-3</c:v>
                </c:pt>
                <c:pt idx="613">
                  <c:v>1.6067356752300563E-3</c:v>
                </c:pt>
                <c:pt idx="614">
                  <c:v>1.891178558178872E-9</c:v>
                </c:pt>
                <c:pt idx="615">
                  <c:v>8.3794207503635879E-4</c:v>
                </c:pt>
                <c:pt idx="616">
                  <c:v>8.8487132887261465E-4</c:v>
                </c:pt>
                <c:pt idx="617">
                  <c:v>4.5581300024128774E-4</c:v>
                </c:pt>
                <c:pt idx="618">
                  <c:v>2.3805477402585169E-2</c:v>
                </c:pt>
                <c:pt idx="619">
                  <c:v>2.7487550160500483E-3</c:v>
                </c:pt>
                <c:pt idx="620">
                  <c:v>4.8783397775165388E-3</c:v>
                </c:pt>
                <c:pt idx="621">
                  <c:v>2.6464961358739726E-3</c:v>
                </c:pt>
                <c:pt idx="622">
                  <c:v>2.3921795939206045E-3</c:v>
                </c:pt>
                <c:pt idx="623">
                  <c:v>1.0254522051700336E-3</c:v>
                </c:pt>
                <c:pt idx="624">
                  <c:v>1.8345978914276191E-3</c:v>
                </c:pt>
                <c:pt idx="625">
                  <c:v>7.9133252531924845E-4</c:v>
                </c:pt>
                <c:pt idx="626">
                  <c:v>7.1843263918703942E-4</c:v>
                </c:pt>
                <c:pt idx="627">
                  <c:v>1.1643722707658818E-3</c:v>
                </c:pt>
                <c:pt idx="628">
                  <c:v>1.8879497027950462E-3</c:v>
                </c:pt>
                <c:pt idx="629">
                  <c:v>1.7001693374948245E-3</c:v>
                </c:pt>
                <c:pt idx="630">
                  <c:v>2.5911427286088635E-4</c:v>
                </c:pt>
                <c:pt idx="631">
                  <c:v>1.5315845089295076E-3</c:v>
                </c:pt>
                <c:pt idx="632">
                  <c:v>2.8170413221638244E-3</c:v>
                </c:pt>
                <c:pt idx="633">
                  <c:v>8.8827508210014282E-5</c:v>
                </c:pt>
                <c:pt idx="634">
                  <c:v>2.6074160602104213E-3</c:v>
                </c:pt>
                <c:pt idx="635">
                  <c:v>3.7552021525414344E-3</c:v>
                </c:pt>
                <c:pt idx="636">
                  <c:v>8.5651995860118598E-4</c:v>
                </c:pt>
                <c:pt idx="637">
                  <c:v>7.5016197732070914E-3</c:v>
                </c:pt>
                <c:pt idx="638">
                  <c:v>1.8955073837837015E-3</c:v>
                </c:pt>
                <c:pt idx="639">
                  <c:v>1.1850045383425144E-3</c:v>
                </c:pt>
                <c:pt idx="640">
                  <c:v>2.0532110845158876E-4</c:v>
                </c:pt>
                <c:pt idx="641">
                  <c:v>5.8220939756463549E-4</c:v>
                </c:pt>
                <c:pt idx="642">
                  <c:v>2.6511831240886557E-3</c:v>
                </c:pt>
                <c:pt idx="643">
                  <c:v>4.1136688548234091E-3</c:v>
                </c:pt>
                <c:pt idx="644">
                  <c:v>2.700097559411739E-4</c:v>
                </c:pt>
                <c:pt idx="645">
                  <c:v>8.2014133156182514E-3</c:v>
                </c:pt>
                <c:pt idx="646">
                  <c:v>3.7803723600380221E-5</c:v>
                </c:pt>
                <c:pt idx="647">
                  <c:v>4.3944873699809851E-4</c:v>
                </c:pt>
                <c:pt idx="648">
                  <c:v>1.0443666701248147E-2</c:v>
                </c:pt>
                <c:pt idx="649">
                  <c:v>5.4892544762217069E-3</c:v>
                </c:pt>
                <c:pt idx="650">
                  <c:v>4.5854525019521589E-3</c:v>
                </c:pt>
                <c:pt idx="651">
                  <c:v>8.3156526662326714E-6</c:v>
                </c:pt>
                <c:pt idx="652">
                  <c:v>1.1711565146980156E-3</c:v>
                </c:pt>
                <c:pt idx="653">
                  <c:v>3.6534561553322773E-4</c:v>
                </c:pt>
                <c:pt idx="654">
                  <c:v>5.3396514996761624E-3</c:v>
                </c:pt>
                <c:pt idx="655">
                  <c:v>7.9893838912168721E-3</c:v>
                </c:pt>
                <c:pt idx="656">
                  <c:v>1.2318971603314004E-4</c:v>
                </c:pt>
                <c:pt idx="657">
                  <c:v>4.9785079509025391E-3</c:v>
                </c:pt>
                <c:pt idx="658">
                  <c:v>7.9745946743361556E-7</c:v>
                </c:pt>
                <c:pt idx="659">
                  <c:v>5.038068023154506E-4</c:v>
                </c:pt>
                <c:pt idx="660">
                  <c:v>7.6439510914488233E-4</c:v>
                </c:pt>
                <c:pt idx="661">
                  <c:v>8.6357143557666961E-4</c:v>
                </c:pt>
                <c:pt idx="662">
                  <c:v>4.786042904231941E-3</c:v>
                </c:pt>
                <c:pt idx="663">
                  <c:v>2.5258610576827035E-4</c:v>
                </c:pt>
                <c:pt idx="664">
                  <c:v>6.3038212588172023E-3</c:v>
                </c:pt>
                <c:pt idx="665">
                  <c:v>6.7112726891791954E-3</c:v>
                </c:pt>
                <c:pt idx="666">
                  <c:v>5.8540501384083268E-7</c:v>
                </c:pt>
                <c:pt idx="667">
                  <c:v>1.3650328062708168E-2</c:v>
                </c:pt>
                <c:pt idx="668">
                  <c:v>6.5532331673235364E-3</c:v>
                </c:pt>
                <c:pt idx="669">
                  <c:v>2.6605802951673416E-3</c:v>
                </c:pt>
                <c:pt idx="670">
                  <c:v>4.3956632019931203E-3</c:v>
                </c:pt>
                <c:pt idx="671">
                  <c:v>1.1530303415738497E-3</c:v>
                </c:pt>
                <c:pt idx="672">
                  <c:v>5.1015229630962272E-4</c:v>
                </c:pt>
                <c:pt idx="673">
                  <c:v>9.1518350399999926E-6</c:v>
                </c:pt>
                <c:pt idx="674">
                  <c:v>5.6984280354602079E-3</c:v>
                </c:pt>
                <c:pt idx="675">
                  <c:v>2.1098864718007014E-3</c:v>
                </c:pt>
                <c:pt idx="676">
                  <c:v>3.1069512038803525E-5</c:v>
                </c:pt>
                <c:pt idx="677">
                  <c:v>1.1450433622199342E-4</c:v>
                </c:pt>
                <c:pt idx="678">
                  <c:v>1.5159758564068919E-4</c:v>
                </c:pt>
                <c:pt idx="679">
                  <c:v>3.2495090075431533E-4</c:v>
                </c:pt>
                <c:pt idx="680">
                  <c:v>2.3335289304367551E-3</c:v>
                </c:pt>
                <c:pt idx="681">
                  <c:v>3.7888810265505869E-6</c:v>
                </c:pt>
                <c:pt idx="682">
                  <c:v>1.9848290927038143E-3</c:v>
                </c:pt>
                <c:pt idx="683">
                  <c:v>1.3821385464963843E-4</c:v>
                </c:pt>
                <c:pt idx="684">
                  <c:v>4.9381707011423507E-5</c:v>
                </c:pt>
                <c:pt idx="685">
                  <c:v>5.018774335512257E-4</c:v>
                </c:pt>
                <c:pt idx="686">
                  <c:v>5.267822652798679E-4</c:v>
                </c:pt>
                <c:pt idx="687">
                  <c:v>3.9703084145239797E-5</c:v>
                </c:pt>
                <c:pt idx="688">
                  <c:v>1.4077826707447119E-4</c:v>
                </c:pt>
                <c:pt idx="689">
                  <c:v>1.6499524854678236E-3</c:v>
                </c:pt>
                <c:pt idx="690">
                  <c:v>1.5701299686132692E-5</c:v>
                </c:pt>
                <c:pt idx="691">
                  <c:v>8.4683839048185601E-6</c:v>
                </c:pt>
                <c:pt idx="692">
                  <c:v>4.859901581282517E-5</c:v>
                </c:pt>
                <c:pt idx="693">
                  <c:v>1.0430050730718659E-3</c:v>
                </c:pt>
                <c:pt idx="694">
                  <c:v>6.4173302121726743E-4</c:v>
                </c:pt>
                <c:pt idx="695">
                  <c:v>1.0477500190186945E-3</c:v>
                </c:pt>
                <c:pt idx="696">
                  <c:v>1.5538065177203629E-4</c:v>
                </c:pt>
                <c:pt idx="697">
                  <c:v>6.8150361308540294E-4</c:v>
                </c:pt>
                <c:pt idx="698">
                  <c:v>7.726997773083833E-4</c:v>
                </c:pt>
                <c:pt idx="699">
                  <c:v>5.3369093808471686E-4</c:v>
                </c:pt>
                <c:pt idx="700">
                  <c:v>5.3404642964268543E-5</c:v>
                </c:pt>
                <c:pt idx="701">
                  <c:v>7.9233731383201859E-4</c:v>
                </c:pt>
                <c:pt idx="702">
                  <c:v>3.4586150889763067E-4</c:v>
                </c:pt>
                <c:pt idx="703">
                  <c:v>1.9633946972438043E-6</c:v>
                </c:pt>
                <c:pt idx="704">
                  <c:v>6.3475843791101542E-4</c:v>
                </c:pt>
                <c:pt idx="705">
                  <c:v>8.183745781888158E-4</c:v>
                </c:pt>
                <c:pt idx="706">
                  <c:v>9.713970719270314E-5</c:v>
                </c:pt>
                <c:pt idx="707">
                  <c:v>2.6727877676191935E-4</c:v>
                </c:pt>
                <c:pt idx="708">
                  <c:v>6.1257238325208458E-5</c:v>
                </c:pt>
                <c:pt idx="709">
                  <c:v>6.7484469798694326E-6</c:v>
                </c:pt>
                <c:pt idx="710">
                  <c:v>2.7824806213017753E-6</c:v>
                </c:pt>
                <c:pt idx="711">
                  <c:v>1.5061117218499052E-3</c:v>
                </c:pt>
                <c:pt idx="712">
                  <c:v>8.0115578922487681E-5</c:v>
                </c:pt>
                <c:pt idx="713">
                  <c:v>2.583473996282424E-5</c:v>
                </c:pt>
                <c:pt idx="714">
                  <c:v>1.8317293881456157E-4</c:v>
                </c:pt>
                <c:pt idx="715">
                  <c:v>2.5479003288932811E-4</c:v>
                </c:pt>
                <c:pt idx="716">
                  <c:v>4.787776034264709E-4</c:v>
                </c:pt>
                <c:pt idx="717">
                  <c:v>5.9486352046139364E-5</c:v>
                </c:pt>
                <c:pt idx="718">
                  <c:v>9.9463807430918441E-6</c:v>
                </c:pt>
                <c:pt idx="719">
                  <c:v>2.1466607133478496E-5</c:v>
                </c:pt>
                <c:pt idx="720">
                  <c:v>9.0193461878373894E-4</c:v>
                </c:pt>
                <c:pt idx="721">
                  <c:v>5.694869642315729E-8</c:v>
                </c:pt>
                <c:pt idx="722">
                  <c:v>1.1150074710338273E-3</c:v>
                </c:pt>
                <c:pt idx="723">
                  <c:v>5.7322637063747907E-4</c:v>
                </c:pt>
                <c:pt idx="724">
                  <c:v>7.3253504153450064E-4</c:v>
                </c:pt>
                <c:pt idx="725">
                  <c:v>1.7456253900386754E-3</c:v>
                </c:pt>
                <c:pt idx="726">
                  <c:v>2.5894920415480136E-5</c:v>
                </c:pt>
                <c:pt idx="727">
                  <c:v>7.6777985037370571E-4</c:v>
                </c:pt>
                <c:pt idx="728">
                  <c:v>5.6990918785578321E-5</c:v>
                </c:pt>
                <c:pt idx="729">
                  <c:v>2.5515088630939172E-3</c:v>
                </c:pt>
                <c:pt idx="730">
                  <c:v>2.2852441765434868E-4</c:v>
                </c:pt>
                <c:pt idx="731">
                  <c:v>4.8969641936519618E-3</c:v>
                </c:pt>
                <c:pt idx="732">
                  <c:v>1.5688092013230234E-3</c:v>
                </c:pt>
                <c:pt idx="733">
                  <c:v>1.1755586188799276E-4</c:v>
                </c:pt>
                <c:pt idx="734">
                  <c:v>1.6951894269426606E-3</c:v>
                </c:pt>
                <c:pt idx="735">
                  <c:v>2.6227678060569347E-5</c:v>
                </c:pt>
                <c:pt idx="736">
                  <c:v>8.2441352160937467E-3</c:v>
                </c:pt>
                <c:pt idx="737">
                  <c:v>2.2511241039656151E-4</c:v>
                </c:pt>
                <c:pt idx="738">
                  <c:v>5.1845886227686061E-5</c:v>
                </c:pt>
                <c:pt idx="739">
                  <c:v>8.6001864795925836E-3</c:v>
                </c:pt>
                <c:pt idx="740">
                  <c:v>3.0196837262098042E-2</c:v>
                </c:pt>
                <c:pt idx="741">
                  <c:v>6.3569326374213085E-3</c:v>
                </c:pt>
                <c:pt idx="742">
                  <c:v>3.5882140887505221E-5</c:v>
                </c:pt>
                <c:pt idx="743">
                  <c:v>7.869319192807785E-3</c:v>
                </c:pt>
                <c:pt idx="744">
                  <c:v>1.2040845060668942E-2</c:v>
                </c:pt>
                <c:pt idx="745">
                  <c:v>6.6703607480644161E-3</c:v>
                </c:pt>
                <c:pt idx="746">
                  <c:v>7.7841989026407521E-3</c:v>
                </c:pt>
                <c:pt idx="747">
                  <c:v>2.3554641372476393E-3</c:v>
                </c:pt>
                <c:pt idx="748">
                  <c:v>1.3545410407281003E-5</c:v>
                </c:pt>
                <c:pt idx="749">
                  <c:v>4.6690254883633908E-3</c:v>
                </c:pt>
                <c:pt idx="750">
                  <c:v>8.1478318157897399E-4</c:v>
                </c:pt>
                <c:pt idx="751">
                  <c:v>9.2207056353021618E-4</c:v>
                </c:pt>
                <c:pt idx="752">
                  <c:v>5.9760511420454542E-4</c:v>
                </c:pt>
                <c:pt idx="753">
                  <c:v>2.9280033361410744E-3</c:v>
                </c:pt>
                <c:pt idx="754">
                  <c:v>1.6341121371544193E-4</c:v>
                </c:pt>
                <c:pt idx="755">
                  <c:v>1.761631000476526E-3</c:v>
                </c:pt>
                <c:pt idx="756">
                  <c:v>5.8589092581422871E-4</c:v>
                </c:pt>
                <c:pt idx="757">
                  <c:v>2.9960145066436324E-3</c:v>
                </c:pt>
                <c:pt idx="758">
                  <c:v>9.1840290429043365E-5</c:v>
                </c:pt>
                <c:pt idx="759">
                  <c:v>7.4755296069689515E-3</c:v>
                </c:pt>
                <c:pt idx="760">
                  <c:v>3.5708244515536289E-3</c:v>
                </c:pt>
                <c:pt idx="761">
                  <c:v>4.1274560479413833E-3</c:v>
                </c:pt>
                <c:pt idx="762">
                  <c:v>2.6732082652920664E-3</c:v>
                </c:pt>
                <c:pt idx="763">
                  <c:v>7.0851266583750738E-3</c:v>
                </c:pt>
                <c:pt idx="764">
                  <c:v>1.0531331770526741E-3</c:v>
                </c:pt>
                <c:pt idx="765">
                  <c:v>4.0592564487578873E-5</c:v>
                </c:pt>
                <c:pt idx="766">
                  <c:v>3.6898370764173525E-3</c:v>
                </c:pt>
                <c:pt idx="767">
                  <c:v>2.8794982525442395E-4</c:v>
                </c:pt>
                <c:pt idx="768">
                  <c:v>6.8278289454256919E-4</c:v>
                </c:pt>
                <c:pt idx="769">
                  <c:v>3.2976053153032178E-5</c:v>
                </c:pt>
                <c:pt idx="770">
                  <c:v>5.3367811176240532E-4</c:v>
                </c:pt>
                <c:pt idx="771">
                  <c:v>3.1182054512133146E-4</c:v>
                </c:pt>
                <c:pt idx="772">
                  <c:v>5.2318312336938652E-4</c:v>
                </c:pt>
                <c:pt idx="773">
                  <c:v>6.8297975184498374E-4</c:v>
                </c:pt>
                <c:pt idx="774">
                  <c:v>3.6706322566729291E-3</c:v>
                </c:pt>
                <c:pt idx="775">
                  <c:v>5.8422200635777684E-3</c:v>
                </c:pt>
                <c:pt idx="776">
                  <c:v>1.0586887641883065E-2</c:v>
                </c:pt>
                <c:pt idx="777">
                  <c:v>8.008562142696291E-5</c:v>
                </c:pt>
                <c:pt idx="778">
                  <c:v>1.0327426720985412E-5</c:v>
                </c:pt>
                <c:pt idx="779">
                  <c:v>1.5188828594577188E-3</c:v>
                </c:pt>
                <c:pt idx="780">
                  <c:v>1.3704125308402774E-3</c:v>
                </c:pt>
                <c:pt idx="781">
                  <c:v>7.0318205898230906E-4</c:v>
                </c:pt>
                <c:pt idx="782">
                  <c:v>1.5396008800428268E-4</c:v>
                </c:pt>
                <c:pt idx="783">
                  <c:v>4.3771998918527314E-3</c:v>
                </c:pt>
                <c:pt idx="784">
                  <c:v>1.236116683325751E-3</c:v>
                </c:pt>
                <c:pt idx="785">
                  <c:v>6.4227622153053299E-5</c:v>
                </c:pt>
                <c:pt idx="786">
                  <c:v>2.6854992469899005E-4</c:v>
                </c:pt>
                <c:pt idx="787">
                  <c:v>3.4962968505209752E-4</c:v>
                </c:pt>
                <c:pt idx="788">
                  <c:v>5.8754166008805585E-4</c:v>
                </c:pt>
                <c:pt idx="789">
                  <c:v>1.3657211559721051E-6</c:v>
                </c:pt>
                <c:pt idx="790">
                  <c:v>3.4267469660860277E-6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024448"/>
        <c:axId val="306025984"/>
      </c:lineChart>
      <c:catAx>
        <c:axId val="30602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06025984"/>
        <c:crosses val="autoZero"/>
        <c:auto val="1"/>
        <c:lblAlgn val="ctr"/>
        <c:lblOffset val="100"/>
        <c:noMultiLvlLbl val="0"/>
      </c:catAx>
      <c:valAx>
        <c:axId val="306025984"/>
        <c:scaling>
          <c:orientation val="minMax"/>
        </c:scaling>
        <c:delete val="0"/>
        <c:axPos val="l"/>
        <c:majorGridlines/>
        <c:title>
          <c:layout/>
          <c:overlay val="0"/>
        </c:title>
        <c:numFmt formatCode="General" sourceLinked="1"/>
        <c:majorTickMark val="none"/>
        <c:minorTickMark val="none"/>
        <c:tickLblPos val="nextTo"/>
        <c:crossAx val="3060244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Error Comparition</a:t>
            </a:r>
            <a:r>
              <a:rPr lang="en-US" baseline="0"/>
              <a:t> for xt and r avg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'rt+1 AR(1)'!$W$1</c:f>
              <c:strCache>
                <c:ptCount val="1"/>
                <c:pt idx="0">
                  <c:v>Forecasting Error</c:v>
                </c:pt>
              </c:strCache>
            </c:strRef>
          </c:tx>
          <c:marker>
            <c:symbol val="none"/>
          </c:marker>
          <c:cat>
            <c:numRef>
              <c:f>'rt+1 AR(1)'!$A$254:$A$1044</c:f>
              <c:numCache>
                <c:formatCode>General</c:formatCode>
                <c:ptCount val="791"/>
                <c:pt idx="0">
                  <c:v>194701</c:v>
                </c:pt>
                <c:pt idx="1">
                  <c:v>194702</c:v>
                </c:pt>
                <c:pt idx="2">
                  <c:v>194703</c:v>
                </c:pt>
                <c:pt idx="3">
                  <c:v>194704</c:v>
                </c:pt>
                <c:pt idx="4">
                  <c:v>194705</c:v>
                </c:pt>
                <c:pt idx="5">
                  <c:v>194706</c:v>
                </c:pt>
                <c:pt idx="6">
                  <c:v>194707</c:v>
                </c:pt>
                <c:pt idx="7">
                  <c:v>194708</c:v>
                </c:pt>
                <c:pt idx="8">
                  <c:v>194709</c:v>
                </c:pt>
                <c:pt idx="9">
                  <c:v>194710</c:v>
                </c:pt>
                <c:pt idx="10">
                  <c:v>194711</c:v>
                </c:pt>
                <c:pt idx="11">
                  <c:v>194712</c:v>
                </c:pt>
                <c:pt idx="12">
                  <c:v>194801</c:v>
                </c:pt>
                <c:pt idx="13">
                  <c:v>194802</c:v>
                </c:pt>
                <c:pt idx="14">
                  <c:v>194803</c:v>
                </c:pt>
                <c:pt idx="15">
                  <c:v>194804</c:v>
                </c:pt>
                <c:pt idx="16">
                  <c:v>194805</c:v>
                </c:pt>
                <c:pt idx="17">
                  <c:v>194806</c:v>
                </c:pt>
                <c:pt idx="18">
                  <c:v>194807</c:v>
                </c:pt>
                <c:pt idx="19">
                  <c:v>194808</c:v>
                </c:pt>
                <c:pt idx="20">
                  <c:v>194809</c:v>
                </c:pt>
                <c:pt idx="21">
                  <c:v>194810</c:v>
                </c:pt>
                <c:pt idx="22">
                  <c:v>194811</c:v>
                </c:pt>
                <c:pt idx="23">
                  <c:v>194812</c:v>
                </c:pt>
                <c:pt idx="24">
                  <c:v>194901</c:v>
                </c:pt>
                <c:pt idx="25">
                  <c:v>194902</c:v>
                </c:pt>
                <c:pt idx="26">
                  <c:v>194903</c:v>
                </c:pt>
                <c:pt idx="27">
                  <c:v>194904</c:v>
                </c:pt>
                <c:pt idx="28">
                  <c:v>194905</c:v>
                </c:pt>
                <c:pt idx="29">
                  <c:v>194906</c:v>
                </c:pt>
                <c:pt idx="30">
                  <c:v>194907</c:v>
                </c:pt>
                <c:pt idx="31">
                  <c:v>194908</c:v>
                </c:pt>
                <c:pt idx="32">
                  <c:v>194909</c:v>
                </c:pt>
                <c:pt idx="33">
                  <c:v>194910</c:v>
                </c:pt>
                <c:pt idx="34">
                  <c:v>194911</c:v>
                </c:pt>
                <c:pt idx="35">
                  <c:v>194912</c:v>
                </c:pt>
                <c:pt idx="36">
                  <c:v>195001</c:v>
                </c:pt>
                <c:pt idx="37">
                  <c:v>195002</c:v>
                </c:pt>
                <c:pt idx="38">
                  <c:v>195003</c:v>
                </c:pt>
                <c:pt idx="39">
                  <c:v>195004</c:v>
                </c:pt>
                <c:pt idx="40">
                  <c:v>195005</c:v>
                </c:pt>
                <c:pt idx="41">
                  <c:v>195006</c:v>
                </c:pt>
                <c:pt idx="42">
                  <c:v>195007</c:v>
                </c:pt>
                <c:pt idx="43">
                  <c:v>195008</c:v>
                </c:pt>
                <c:pt idx="44">
                  <c:v>195009</c:v>
                </c:pt>
                <c:pt idx="45">
                  <c:v>195010</c:v>
                </c:pt>
                <c:pt idx="46">
                  <c:v>195011</c:v>
                </c:pt>
                <c:pt idx="47">
                  <c:v>195012</c:v>
                </c:pt>
                <c:pt idx="48">
                  <c:v>195101</c:v>
                </c:pt>
                <c:pt idx="49">
                  <c:v>195102</c:v>
                </c:pt>
                <c:pt idx="50">
                  <c:v>195103</c:v>
                </c:pt>
                <c:pt idx="51">
                  <c:v>195104</c:v>
                </c:pt>
                <c:pt idx="52">
                  <c:v>195105</c:v>
                </c:pt>
                <c:pt idx="53">
                  <c:v>195106</c:v>
                </c:pt>
                <c:pt idx="54">
                  <c:v>195107</c:v>
                </c:pt>
                <c:pt idx="55">
                  <c:v>195108</c:v>
                </c:pt>
                <c:pt idx="56">
                  <c:v>195109</c:v>
                </c:pt>
                <c:pt idx="57">
                  <c:v>195110</c:v>
                </c:pt>
                <c:pt idx="58">
                  <c:v>195111</c:v>
                </c:pt>
                <c:pt idx="59">
                  <c:v>195112</c:v>
                </c:pt>
                <c:pt idx="60">
                  <c:v>195201</c:v>
                </c:pt>
                <c:pt idx="61">
                  <c:v>195202</c:v>
                </c:pt>
                <c:pt idx="62">
                  <c:v>195203</c:v>
                </c:pt>
                <c:pt idx="63">
                  <c:v>195204</c:v>
                </c:pt>
                <c:pt idx="64">
                  <c:v>195205</c:v>
                </c:pt>
                <c:pt idx="65">
                  <c:v>195206</c:v>
                </c:pt>
                <c:pt idx="66">
                  <c:v>195207</c:v>
                </c:pt>
                <c:pt idx="67">
                  <c:v>195208</c:v>
                </c:pt>
                <c:pt idx="68">
                  <c:v>195209</c:v>
                </c:pt>
                <c:pt idx="69">
                  <c:v>195210</c:v>
                </c:pt>
                <c:pt idx="70">
                  <c:v>195211</c:v>
                </c:pt>
                <c:pt idx="71">
                  <c:v>195212</c:v>
                </c:pt>
                <c:pt idx="72">
                  <c:v>195301</c:v>
                </c:pt>
                <c:pt idx="73">
                  <c:v>195302</c:v>
                </c:pt>
                <c:pt idx="74">
                  <c:v>195303</c:v>
                </c:pt>
                <c:pt idx="75">
                  <c:v>195304</c:v>
                </c:pt>
                <c:pt idx="76">
                  <c:v>195305</c:v>
                </c:pt>
                <c:pt idx="77">
                  <c:v>195306</c:v>
                </c:pt>
                <c:pt idx="78">
                  <c:v>195307</c:v>
                </c:pt>
                <c:pt idx="79">
                  <c:v>195308</c:v>
                </c:pt>
                <c:pt idx="80">
                  <c:v>195309</c:v>
                </c:pt>
                <c:pt idx="81">
                  <c:v>195310</c:v>
                </c:pt>
                <c:pt idx="82">
                  <c:v>195311</c:v>
                </c:pt>
                <c:pt idx="83">
                  <c:v>195312</c:v>
                </c:pt>
                <c:pt idx="84">
                  <c:v>195401</c:v>
                </c:pt>
                <c:pt idx="85">
                  <c:v>195402</c:v>
                </c:pt>
                <c:pt idx="86">
                  <c:v>195403</c:v>
                </c:pt>
                <c:pt idx="87">
                  <c:v>195404</c:v>
                </c:pt>
                <c:pt idx="88">
                  <c:v>195405</c:v>
                </c:pt>
                <c:pt idx="89">
                  <c:v>195406</c:v>
                </c:pt>
                <c:pt idx="90">
                  <c:v>195407</c:v>
                </c:pt>
                <c:pt idx="91">
                  <c:v>195408</c:v>
                </c:pt>
                <c:pt idx="92">
                  <c:v>195409</c:v>
                </c:pt>
                <c:pt idx="93">
                  <c:v>195410</c:v>
                </c:pt>
                <c:pt idx="94">
                  <c:v>195411</c:v>
                </c:pt>
                <c:pt idx="95">
                  <c:v>195412</c:v>
                </c:pt>
                <c:pt idx="96">
                  <c:v>195501</c:v>
                </c:pt>
                <c:pt idx="97">
                  <c:v>195502</c:v>
                </c:pt>
                <c:pt idx="98">
                  <c:v>195503</c:v>
                </c:pt>
                <c:pt idx="99">
                  <c:v>195504</c:v>
                </c:pt>
                <c:pt idx="100">
                  <c:v>195505</c:v>
                </c:pt>
                <c:pt idx="101">
                  <c:v>195506</c:v>
                </c:pt>
                <c:pt idx="102">
                  <c:v>195507</c:v>
                </c:pt>
                <c:pt idx="103">
                  <c:v>195508</c:v>
                </c:pt>
                <c:pt idx="104">
                  <c:v>195509</c:v>
                </c:pt>
                <c:pt idx="105">
                  <c:v>195510</c:v>
                </c:pt>
                <c:pt idx="106">
                  <c:v>195511</c:v>
                </c:pt>
                <c:pt idx="107">
                  <c:v>195512</c:v>
                </c:pt>
                <c:pt idx="108">
                  <c:v>195601</c:v>
                </c:pt>
                <c:pt idx="109">
                  <c:v>195602</c:v>
                </c:pt>
                <c:pt idx="110">
                  <c:v>195603</c:v>
                </c:pt>
                <c:pt idx="111">
                  <c:v>195604</c:v>
                </c:pt>
                <c:pt idx="112">
                  <c:v>195605</c:v>
                </c:pt>
                <c:pt idx="113">
                  <c:v>195606</c:v>
                </c:pt>
                <c:pt idx="114">
                  <c:v>195607</c:v>
                </c:pt>
                <c:pt idx="115">
                  <c:v>195608</c:v>
                </c:pt>
                <c:pt idx="116">
                  <c:v>195609</c:v>
                </c:pt>
                <c:pt idx="117">
                  <c:v>195610</c:v>
                </c:pt>
                <c:pt idx="118">
                  <c:v>195611</c:v>
                </c:pt>
                <c:pt idx="119">
                  <c:v>195612</c:v>
                </c:pt>
                <c:pt idx="120">
                  <c:v>195701</c:v>
                </c:pt>
                <c:pt idx="121">
                  <c:v>195702</c:v>
                </c:pt>
                <c:pt idx="122">
                  <c:v>195703</c:v>
                </c:pt>
                <c:pt idx="123">
                  <c:v>195704</c:v>
                </c:pt>
                <c:pt idx="124">
                  <c:v>195705</c:v>
                </c:pt>
                <c:pt idx="125">
                  <c:v>195706</c:v>
                </c:pt>
                <c:pt idx="126">
                  <c:v>195707</c:v>
                </c:pt>
                <c:pt idx="127">
                  <c:v>195708</c:v>
                </c:pt>
                <c:pt idx="128">
                  <c:v>195709</c:v>
                </c:pt>
                <c:pt idx="129">
                  <c:v>195710</c:v>
                </c:pt>
                <c:pt idx="130">
                  <c:v>195711</c:v>
                </c:pt>
                <c:pt idx="131">
                  <c:v>195712</c:v>
                </c:pt>
                <c:pt idx="132">
                  <c:v>195801</c:v>
                </c:pt>
                <c:pt idx="133">
                  <c:v>195802</c:v>
                </c:pt>
                <c:pt idx="134">
                  <c:v>195803</c:v>
                </c:pt>
                <c:pt idx="135">
                  <c:v>195804</c:v>
                </c:pt>
                <c:pt idx="136">
                  <c:v>195805</c:v>
                </c:pt>
                <c:pt idx="137">
                  <c:v>195806</c:v>
                </c:pt>
                <c:pt idx="138">
                  <c:v>195807</c:v>
                </c:pt>
                <c:pt idx="139">
                  <c:v>195808</c:v>
                </c:pt>
                <c:pt idx="140">
                  <c:v>195809</c:v>
                </c:pt>
                <c:pt idx="141">
                  <c:v>195810</c:v>
                </c:pt>
                <c:pt idx="142">
                  <c:v>195811</c:v>
                </c:pt>
                <c:pt idx="143">
                  <c:v>195812</c:v>
                </c:pt>
                <c:pt idx="144">
                  <c:v>195901</c:v>
                </c:pt>
                <c:pt idx="145">
                  <c:v>195902</c:v>
                </c:pt>
                <c:pt idx="146">
                  <c:v>195903</c:v>
                </c:pt>
                <c:pt idx="147">
                  <c:v>195904</c:v>
                </c:pt>
                <c:pt idx="148">
                  <c:v>195905</c:v>
                </c:pt>
                <c:pt idx="149">
                  <c:v>195906</c:v>
                </c:pt>
                <c:pt idx="150">
                  <c:v>195907</c:v>
                </c:pt>
                <c:pt idx="151">
                  <c:v>195908</c:v>
                </c:pt>
                <c:pt idx="152">
                  <c:v>195909</c:v>
                </c:pt>
                <c:pt idx="153">
                  <c:v>195910</c:v>
                </c:pt>
                <c:pt idx="154">
                  <c:v>195911</c:v>
                </c:pt>
                <c:pt idx="155">
                  <c:v>195912</c:v>
                </c:pt>
                <c:pt idx="156">
                  <c:v>196001</c:v>
                </c:pt>
                <c:pt idx="157">
                  <c:v>196002</c:v>
                </c:pt>
                <c:pt idx="158">
                  <c:v>196003</c:v>
                </c:pt>
                <c:pt idx="159">
                  <c:v>196004</c:v>
                </c:pt>
                <c:pt idx="160">
                  <c:v>196005</c:v>
                </c:pt>
                <c:pt idx="161">
                  <c:v>196006</c:v>
                </c:pt>
                <c:pt idx="162">
                  <c:v>196007</c:v>
                </c:pt>
                <c:pt idx="163">
                  <c:v>196008</c:v>
                </c:pt>
                <c:pt idx="164">
                  <c:v>196009</c:v>
                </c:pt>
                <c:pt idx="165">
                  <c:v>196010</c:v>
                </c:pt>
                <c:pt idx="166">
                  <c:v>196011</c:v>
                </c:pt>
                <c:pt idx="167">
                  <c:v>196012</c:v>
                </c:pt>
                <c:pt idx="168">
                  <c:v>196101</c:v>
                </c:pt>
                <c:pt idx="169">
                  <c:v>196102</c:v>
                </c:pt>
                <c:pt idx="170">
                  <c:v>196103</c:v>
                </c:pt>
                <c:pt idx="171">
                  <c:v>196104</c:v>
                </c:pt>
                <c:pt idx="172">
                  <c:v>196105</c:v>
                </c:pt>
                <c:pt idx="173">
                  <c:v>196106</c:v>
                </c:pt>
                <c:pt idx="174">
                  <c:v>196107</c:v>
                </c:pt>
                <c:pt idx="175">
                  <c:v>196108</c:v>
                </c:pt>
                <c:pt idx="176">
                  <c:v>196109</c:v>
                </c:pt>
                <c:pt idx="177">
                  <c:v>196110</c:v>
                </c:pt>
                <c:pt idx="178">
                  <c:v>196111</c:v>
                </c:pt>
                <c:pt idx="179">
                  <c:v>196112</c:v>
                </c:pt>
                <c:pt idx="180">
                  <c:v>196201</c:v>
                </c:pt>
                <c:pt idx="181">
                  <c:v>196202</c:v>
                </c:pt>
                <c:pt idx="182">
                  <c:v>196203</c:v>
                </c:pt>
                <c:pt idx="183">
                  <c:v>196204</c:v>
                </c:pt>
                <c:pt idx="184">
                  <c:v>196205</c:v>
                </c:pt>
                <c:pt idx="185">
                  <c:v>196206</c:v>
                </c:pt>
                <c:pt idx="186">
                  <c:v>196207</c:v>
                </c:pt>
                <c:pt idx="187">
                  <c:v>196208</c:v>
                </c:pt>
                <c:pt idx="188">
                  <c:v>196209</c:v>
                </c:pt>
                <c:pt idx="189">
                  <c:v>196210</c:v>
                </c:pt>
                <c:pt idx="190">
                  <c:v>196211</c:v>
                </c:pt>
                <c:pt idx="191">
                  <c:v>196212</c:v>
                </c:pt>
                <c:pt idx="192">
                  <c:v>196301</c:v>
                </c:pt>
                <c:pt idx="193">
                  <c:v>196302</c:v>
                </c:pt>
                <c:pt idx="194">
                  <c:v>196303</c:v>
                </c:pt>
                <c:pt idx="195">
                  <c:v>196304</c:v>
                </c:pt>
                <c:pt idx="196">
                  <c:v>196305</c:v>
                </c:pt>
                <c:pt idx="197">
                  <c:v>196306</c:v>
                </c:pt>
                <c:pt idx="198">
                  <c:v>196307</c:v>
                </c:pt>
                <c:pt idx="199">
                  <c:v>196308</c:v>
                </c:pt>
                <c:pt idx="200">
                  <c:v>196309</c:v>
                </c:pt>
                <c:pt idx="201">
                  <c:v>196310</c:v>
                </c:pt>
                <c:pt idx="202">
                  <c:v>196311</c:v>
                </c:pt>
                <c:pt idx="203">
                  <c:v>196312</c:v>
                </c:pt>
                <c:pt idx="204">
                  <c:v>196401</c:v>
                </c:pt>
                <c:pt idx="205">
                  <c:v>196402</c:v>
                </c:pt>
                <c:pt idx="206">
                  <c:v>196403</c:v>
                </c:pt>
                <c:pt idx="207">
                  <c:v>196404</c:v>
                </c:pt>
                <c:pt idx="208">
                  <c:v>196405</c:v>
                </c:pt>
                <c:pt idx="209">
                  <c:v>196406</c:v>
                </c:pt>
                <c:pt idx="210">
                  <c:v>196407</c:v>
                </c:pt>
                <c:pt idx="211">
                  <c:v>196408</c:v>
                </c:pt>
                <c:pt idx="212">
                  <c:v>196409</c:v>
                </c:pt>
                <c:pt idx="213">
                  <c:v>196410</c:v>
                </c:pt>
                <c:pt idx="214">
                  <c:v>196411</c:v>
                </c:pt>
                <c:pt idx="215">
                  <c:v>196412</c:v>
                </c:pt>
                <c:pt idx="216">
                  <c:v>196501</c:v>
                </c:pt>
                <c:pt idx="217">
                  <c:v>196502</c:v>
                </c:pt>
                <c:pt idx="218">
                  <c:v>196503</c:v>
                </c:pt>
                <c:pt idx="219">
                  <c:v>196504</c:v>
                </c:pt>
                <c:pt idx="220">
                  <c:v>196505</c:v>
                </c:pt>
                <c:pt idx="221">
                  <c:v>196506</c:v>
                </c:pt>
                <c:pt idx="222">
                  <c:v>196507</c:v>
                </c:pt>
                <c:pt idx="223">
                  <c:v>196508</c:v>
                </c:pt>
                <c:pt idx="224">
                  <c:v>196509</c:v>
                </c:pt>
                <c:pt idx="225">
                  <c:v>196510</c:v>
                </c:pt>
                <c:pt idx="226">
                  <c:v>196511</c:v>
                </c:pt>
                <c:pt idx="227">
                  <c:v>196512</c:v>
                </c:pt>
                <c:pt idx="228">
                  <c:v>196601</c:v>
                </c:pt>
                <c:pt idx="229">
                  <c:v>196602</c:v>
                </c:pt>
                <c:pt idx="230">
                  <c:v>196603</c:v>
                </c:pt>
                <c:pt idx="231">
                  <c:v>196604</c:v>
                </c:pt>
                <c:pt idx="232">
                  <c:v>196605</c:v>
                </c:pt>
                <c:pt idx="233">
                  <c:v>196606</c:v>
                </c:pt>
                <c:pt idx="234">
                  <c:v>196607</c:v>
                </c:pt>
                <c:pt idx="235">
                  <c:v>196608</c:v>
                </c:pt>
                <c:pt idx="236">
                  <c:v>196609</c:v>
                </c:pt>
                <c:pt idx="237">
                  <c:v>196610</c:v>
                </c:pt>
                <c:pt idx="238">
                  <c:v>196611</c:v>
                </c:pt>
                <c:pt idx="239">
                  <c:v>196612</c:v>
                </c:pt>
                <c:pt idx="240">
                  <c:v>196701</c:v>
                </c:pt>
                <c:pt idx="241">
                  <c:v>196702</c:v>
                </c:pt>
                <c:pt idx="242">
                  <c:v>196703</c:v>
                </c:pt>
                <c:pt idx="243">
                  <c:v>196704</c:v>
                </c:pt>
                <c:pt idx="244">
                  <c:v>196705</c:v>
                </c:pt>
                <c:pt idx="245">
                  <c:v>196706</c:v>
                </c:pt>
                <c:pt idx="246">
                  <c:v>196707</c:v>
                </c:pt>
                <c:pt idx="247">
                  <c:v>196708</c:v>
                </c:pt>
                <c:pt idx="248">
                  <c:v>196709</c:v>
                </c:pt>
                <c:pt idx="249">
                  <c:v>196710</c:v>
                </c:pt>
                <c:pt idx="250">
                  <c:v>196711</c:v>
                </c:pt>
                <c:pt idx="251">
                  <c:v>196712</c:v>
                </c:pt>
                <c:pt idx="252">
                  <c:v>196801</c:v>
                </c:pt>
                <c:pt idx="253">
                  <c:v>196802</c:v>
                </c:pt>
                <c:pt idx="254">
                  <c:v>196803</c:v>
                </c:pt>
                <c:pt idx="255">
                  <c:v>196804</c:v>
                </c:pt>
                <c:pt idx="256">
                  <c:v>196805</c:v>
                </c:pt>
                <c:pt idx="257">
                  <c:v>196806</c:v>
                </c:pt>
                <c:pt idx="258">
                  <c:v>196807</c:v>
                </c:pt>
                <c:pt idx="259">
                  <c:v>196808</c:v>
                </c:pt>
                <c:pt idx="260">
                  <c:v>196809</c:v>
                </c:pt>
                <c:pt idx="261">
                  <c:v>196810</c:v>
                </c:pt>
                <c:pt idx="262">
                  <c:v>196811</c:v>
                </c:pt>
                <c:pt idx="263">
                  <c:v>196812</c:v>
                </c:pt>
                <c:pt idx="264">
                  <c:v>196901</c:v>
                </c:pt>
                <c:pt idx="265">
                  <c:v>196902</c:v>
                </c:pt>
                <c:pt idx="266">
                  <c:v>196903</c:v>
                </c:pt>
                <c:pt idx="267">
                  <c:v>196904</c:v>
                </c:pt>
                <c:pt idx="268">
                  <c:v>196905</c:v>
                </c:pt>
                <c:pt idx="269">
                  <c:v>196906</c:v>
                </c:pt>
                <c:pt idx="270">
                  <c:v>196907</c:v>
                </c:pt>
                <c:pt idx="271">
                  <c:v>196908</c:v>
                </c:pt>
                <c:pt idx="272">
                  <c:v>196909</c:v>
                </c:pt>
                <c:pt idx="273">
                  <c:v>196910</c:v>
                </c:pt>
                <c:pt idx="274">
                  <c:v>196911</c:v>
                </c:pt>
                <c:pt idx="275">
                  <c:v>196912</c:v>
                </c:pt>
                <c:pt idx="276">
                  <c:v>197001</c:v>
                </c:pt>
                <c:pt idx="277">
                  <c:v>197002</c:v>
                </c:pt>
                <c:pt idx="278">
                  <c:v>197003</c:v>
                </c:pt>
                <c:pt idx="279">
                  <c:v>197004</c:v>
                </c:pt>
                <c:pt idx="280">
                  <c:v>197005</c:v>
                </c:pt>
                <c:pt idx="281">
                  <c:v>197006</c:v>
                </c:pt>
                <c:pt idx="282">
                  <c:v>197007</c:v>
                </c:pt>
                <c:pt idx="283">
                  <c:v>197008</c:v>
                </c:pt>
                <c:pt idx="284">
                  <c:v>197009</c:v>
                </c:pt>
                <c:pt idx="285">
                  <c:v>197010</c:v>
                </c:pt>
                <c:pt idx="286">
                  <c:v>197011</c:v>
                </c:pt>
                <c:pt idx="287">
                  <c:v>197012</c:v>
                </c:pt>
                <c:pt idx="288">
                  <c:v>197101</c:v>
                </c:pt>
                <c:pt idx="289">
                  <c:v>197102</c:v>
                </c:pt>
                <c:pt idx="290">
                  <c:v>197103</c:v>
                </c:pt>
                <c:pt idx="291">
                  <c:v>197104</c:v>
                </c:pt>
                <c:pt idx="292">
                  <c:v>197105</c:v>
                </c:pt>
                <c:pt idx="293">
                  <c:v>197106</c:v>
                </c:pt>
                <c:pt idx="294">
                  <c:v>197107</c:v>
                </c:pt>
                <c:pt idx="295">
                  <c:v>197108</c:v>
                </c:pt>
                <c:pt idx="296">
                  <c:v>197109</c:v>
                </c:pt>
                <c:pt idx="297">
                  <c:v>197110</c:v>
                </c:pt>
                <c:pt idx="298">
                  <c:v>197111</c:v>
                </c:pt>
                <c:pt idx="299">
                  <c:v>197112</c:v>
                </c:pt>
                <c:pt idx="300">
                  <c:v>197201</c:v>
                </c:pt>
                <c:pt idx="301">
                  <c:v>197202</c:v>
                </c:pt>
                <c:pt idx="302">
                  <c:v>197203</c:v>
                </c:pt>
                <c:pt idx="303">
                  <c:v>197204</c:v>
                </c:pt>
                <c:pt idx="304">
                  <c:v>197205</c:v>
                </c:pt>
                <c:pt idx="305">
                  <c:v>197206</c:v>
                </c:pt>
                <c:pt idx="306">
                  <c:v>197207</c:v>
                </c:pt>
                <c:pt idx="307">
                  <c:v>197208</c:v>
                </c:pt>
                <c:pt idx="308">
                  <c:v>197209</c:v>
                </c:pt>
                <c:pt idx="309">
                  <c:v>197210</c:v>
                </c:pt>
                <c:pt idx="310">
                  <c:v>197211</c:v>
                </c:pt>
                <c:pt idx="311">
                  <c:v>197212</c:v>
                </c:pt>
                <c:pt idx="312">
                  <c:v>197301</c:v>
                </c:pt>
                <c:pt idx="313">
                  <c:v>197302</c:v>
                </c:pt>
                <c:pt idx="314">
                  <c:v>197303</c:v>
                </c:pt>
                <c:pt idx="315">
                  <c:v>197304</c:v>
                </c:pt>
                <c:pt idx="316">
                  <c:v>197305</c:v>
                </c:pt>
                <c:pt idx="317">
                  <c:v>197306</c:v>
                </c:pt>
                <c:pt idx="318">
                  <c:v>197307</c:v>
                </c:pt>
                <c:pt idx="319">
                  <c:v>197308</c:v>
                </c:pt>
                <c:pt idx="320">
                  <c:v>197309</c:v>
                </c:pt>
                <c:pt idx="321">
                  <c:v>197310</c:v>
                </c:pt>
                <c:pt idx="322">
                  <c:v>197311</c:v>
                </c:pt>
                <c:pt idx="323">
                  <c:v>197312</c:v>
                </c:pt>
                <c:pt idx="324">
                  <c:v>197401</c:v>
                </c:pt>
                <c:pt idx="325">
                  <c:v>197402</c:v>
                </c:pt>
                <c:pt idx="326">
                  <c:v>197403</c:v>
                </c:pt>
                <c:pt idx="327">
                  <c:v>197404</c:v>
                </c:pt>
                <c:pt idx="328">
                  <c:v>197405</c:v>
                </c:pt>
                <c:pt idx="329">
                  <c:v>197406</c:v>
                </c:pt>
                <c:pt idx="330">
                  <c:v>197407</c:v>
                </c:pt>
                <c:pt idx="331">
                  <c:v>197408</c:v>
                </c:pt>
                <c:pt idx="332">
                  <c:v>197409</c:v>
                </c:pt>
                <c:pt idx="333">
                  <c:v>197410</c:v>
                </c:pt>
                <c:pt idx="334">
                  <c:v>197411</c:v>
                </c:pt>
                <c:pt idx="335">
                  <c:v>197412</c:v>
                </c:pt>
                <c:pt idx="336">
                  <c:v>197501</c:v>
                </c:pt>
                <c:pt idx="337">
                  <c:v>197502</c:v>
                </c:pt>
                <c:pt idx="338">
                  <c:v>197503</c:v>
                </c:pt>
                <c:pt idx="339">
                  <c:v>197504</c:v>
                </c:pt>
                <c:pt idx="340">
                  <c:v>197505</c:v>
                </c:pt>
                <c:pt idx="341">
                  <c:v>197506</c:v>
                </c:pt>
                <c:pt idx="342">
                  <c:v>197507</c:v>
                </c:pt>
                <c:pt idx="343">
                  <c:v>197508</c:v>
                </c:pt>
                <c:pt idx="344">
                  <c:v>197509</c:v>
                </c:pt>
                <c:pt idx="345">
                  <c:v>197510</c:v>
                </c:pt>
                <c:pt idx="346">
                  <c:v>197511</c:v>
                </c:pt>
                <c:pt idx="347">
                  <c:v>197512</c:v>
                </c:pt>
                <c:pt idx="348">
                  <c:v>197601</c:v>
                </c:pt>
                <c:pt idx="349">
                  <c:v>197602</c:v>
                </c:pt>
                <c:pt idx="350">
                  <c:v>197603</c:v>
                </c:pt>
                <c:pt idx="351">
                  <c:v>197604</c:v>
                </c:pt>
                <c:pt idx="352">
                  <c:v>197605</c:v>
                </c:pt>
                <c:pt idx="353">
                  <c:v>197606</c:v>
                </c:pt>
                <c:pt idx="354">
                  <c:v>197607</c:v>
                </c:pt>
                <c:pt idx="355">
                  <c:v>197608</c:v>
                </c:pt>
                <c:pt idx="356">
                  <c:v>197609</c:v>
                </c:pt>
                <c:pt idx="357">
                  <c:v>197610</c:v>
                </c:pt>
                <c:pt idx="358">
                  <c:v>197611</c:v>
                </c:pt>
                <c:pt idx="359">
                  <c:v>197612</c:v>
                </c:pt>
                <c:pt idx="360">
                  <c:v>197701</c:v>
                </c:pt>
                <c:pt idx="361">
                  <c:v>197702</c:v>
                </c:pt>
                <c:pt idx="362">
                  <c:v>197703</c:v>
                </c:pt>
                <c:pt idx="363">
                  <c:v>197704</c:v>
                </c:pt>
                <c:pt idx="364">
                  <c:v>197705</c:v>
                </c:pt>
                <c:pt idx="365">
                  <c:v>197706</c:v>
                </c:pt>
                <c:pt idx="366">
                  <c:v>197707</c:v>
                </c:pt>
                <c:pt idx="367">
                  <c:v>197708</c:v>
                </c:pt>
                <c:pt idx="368">
                  <c:v>197709</c:v>
                </c:pt>
                <c:pt idx="369">
                  <c:v>197710</c:v>
                </c:pt>
                <c:pt idx="370">
                  <c:v>197711</c:v>
                </c:pt>
                <c:pt idx="371">
                  <c:v>197712</c:v>
                </c:pt>
                <c:pt idx="372">
                  <c:v>197801</c:v>
                </c:pt>
                <c:pt idx="373">
                  <c:v>197802</c:v>
                </c:pt>
                <c:pt idx="374">
                  <c:v>197803</c:v>
                </c:pt>
                <c:pt idx="375">
                  <c:v>197804</c:v>
                </c:pt>
                <c:pt idx="376">
                  <c:v>197805</c:v>
                </c:pt>
                <c:pt idx="377">
                  <c:v>197806</c:v>
                </c:pt>
                <c:pt idx="378">
                  <c:v>197807</c:v>
                </c:pt>
                <c:pt idx="379">
                  <c:v>197808</c:v>
                </c:pt>
                <c:pt idx="380">
                  <c:v>197809</c:v>
                </c:pt>
                <c:pt idx="381">
                  <c:v>197810</c:v>
                </c:pt>
                <c:pt idx="382">
                  <c:v>197811</c:v>
                </c:pt>
                <c:pt idx="383">
                  <c:v>197812</c:v>
                </c:pt>
                <c:pt idx="384">
                  <c:v>197901</c:v>
                </c:pt>
                <c:pt idx="385">
                  <c:v>197902</c:v>
                </c:pt>
                <c:pt idx="386">
                  <c:v>197903</c:v>
                </c:pt>
                <c:pt idx="387">
                  <c:v>197904</c:v>
                </c:pt>
                <c:pt idx="388">
                  <c:v>197905</c:v>
                </c:pt>
                <c:pt idx="389">
                  <c:v>197906</c:v>
                </c:pt>
                <c:pt idx="390">
                  <c:v>197907</c:v>
                </c:pt>
                <c:pt idx="391">
                  <c:v>197908</c:v>
                </c:pt>
                <c:pt idx="392">
                  <c:v>197909</c:v>
                </c:pt>
                <c:pt idx="393">
                  <c:v>197910</c:v>
                </c:pt>
                <c:pt idx="394">
                  <c:v>197911</c:v>
                </c:pt>
                <c:pt idx="395">
                  <c:v>197912</c:v>
                </c:pt>
                <c:pt idx="396">
                  <c:v>198001</c:v>
                </c:pt>
                <c:pt idx="397">
                  <c:v>198002</c:v>
                </c:pt>
                <c:pt idx="398">
                  <c:v>198003</c:v>
                </c:pt>
                <c:pt idx="399">
                  <c:v>198004</c:v>
                </c:pt>
                <c:pt idx="400">
                  <c:v>198005</c:v>
                </c:pt>
                <c:pt idx="401">
                  <c:v>198006</c:v>
                </c:pt>
                <c:pt idx="402">
                  <c:v>198007</c:v>
                </c:pt>
                <c:pt idx="403">
                  <c:v>198008</c:v>
                </c:pt>
                <c:pt idx="404">
                  <c:v>198009</c:v>
                </c:pt>
                <c:pt idx="405">
                  <c:v>198010</c:v>
                </c:pt>
                <c:pt idx="406">
                  <c:v>198011</c:v>
                </c:pt>
                <c:pt idx="407">
                  <c:v>198012</c:v>
                </c:pt>
                <c:pt idx="408">
                  <c:v>198101</c:v>
                </c:pt>
                <c:pt idx="409">
                  <c:v>198102</c:v>
                </c:pt>
                <c:pt idx="410">
                  <c:v>198103</c:v>
                </c:pt>
                <c:pt idx="411">
                  <c:v>198104</c:v>
                </c:pt>
                <c:pt idx="412">
                  <c:v>198105</c:v>
                </c:pt>
                <c:pt idx="413">
                  <c:v>198106</c:v>
                </c:pt>
                <c:pt idx="414">
                  <c:v>198107</c:v>
                </c:pt>
                <c:pt idx="415">
                  <c:v>198108</c:v>
                </c:pt>
                <c:pt idx="416">
                  <c:v>198109</c:v>
                </c:pt>
                <c:pt idx="417">
                  <c:v>198110</c:v>
                </c:pt>
                <c:pt idx="418">
                  <c:v>198111</c:v>
                </c:pt>
                <c:pt idx="419">
                  <c:v>198112</c:v>
                </c:pt>
                <c:pt idx="420">
                  <c:v>198201</c:v>
                </c:pt>
                <c:pt idx="421">
                  <c:v>198202</c:v>
                </c:pt>
                <c:pt idx="422">
                  <c:v>198203</c:v>
                </c:pt>
                <c:pt idx="423">
                  <c:v>198204</c:v>
                </c:pt>
                <c:pt idx="424">
                  <c:v>198205</c:v>
                </c:pt>
                <c:pt idx="425">
                  <c:v>198206</c:v>
                </c:pt>
                <c:pt idx="426">
                  <c:v>198207</c:v>
                </c:pt>
                <c:pt idx="427">
                  <c:v>198208</c:v>
                </c:pt>
                <c:pt idx="428">
                  <c:v>198209</c:v>
                </c:pt>
                <c:pt idx="429">
                  <c:v>198210</c:v>
                </c:pt>
                <c:pt idx="430">
                  <c:v>198211</c:v>
                </c:pt>
                <c:pt idx="431">
                  <c:v>198212</c:v>
                </c:pt>
                <c:pt idx="432">
                  <c:v>198301</c:v>
                </c:pt>
                <c:pt idx="433">
                  <c:v>198302</c:v>
                </c:pt>
                <c:pt idx="434">
                  <c:v>198303</c:v>
                </c:pt>
                <c:pt idx="435">
                  <c:v>198304</c:v>
                </c:pt>
                <c:pt idx="436">
                  <c:v>198305</c:v>
                </c:pt>
                <c:pt idx="437">
                  <c:v>198306</c:v>
                </c:pt>
                <c:pt idx="438">
                  <c:v>198307</c:v>
                </c:pt>
                <c:pt idx="439">
                  <c:v>198308</c:v>
                </c:pt>
                <c:pt idx="440">
                  <c:v>198309</c:v>
                </c:pt>
                <c:pt idx="441">
                  <c:v>198310</c:v>
                </c:pt>
                <c:pt idx="442">
                  <c:v>198311</c:v>
                </c:pt>
                <c:pt idx="443">
                  <c:v>198312</c:v>
                </c:pt>
                <c:pt idx="444">
                  <c:v>198401</c:v>
                </c:pt>
                <c:pt idx="445">
                  <c:v>198402</c:v>
                </c:pt>
                <c:pt idx="446">
                  <c:v>198403</c:v>
                </c:pt>
                <c:pt idx="447">
                  <c:v>198404</c:v>
                </c:pt>
                <c:pt idx="448">
                  <c:v>198405</c:v>
                </c:pt>
                <c:pt idx="449">
                  <c:v>198406</c:v>
                </c:pt>
                <c:pt idx="450">
                  <c:v>198407</c:v>
                </c:pt>
                <c:pt idx="451">
                  <c:v>198408</c:v>
                </c:pt>
                <c:pt idx="452">
                  <c:v>198409</c:v>
                </c:pt>
                <c:pt idx="453">
                  <c:v>198410</c:v>
                </c:pt>
                <c:pt idx="454">
                  <c:v>198411</c:v>
                </c:pt>
                <c:pt idx="455">
                  <c:v>198412</c:v>
                </c:pt>
                <c:pt idx="456">
                  <c:v>198501</c:v>
                </c:pt>
                <c:pt idx="457">
                  <c:v>198502</c:v>
                </c:pt>
                <c:pt idx="458">
                  <c:v>198503</c:v>
                </c:pt>
                <c:pt idx="459">
                  <c:v>198504</c:v>
                </c:pt>
                <c:pt idx="460">
                  <c:v>198505</c:v>
                </c:pt>
                <c:pt idx="461">
                  <c:v>198506</c:v>
                </c:pt>
                <c:pt idx="462">
                  <c:v>198507</c:v>
                </c:pt>
                <c:pt idx="463">
                  <c:v>198508</c:v>
                </c:pt>
                <c:pt idx="464">
                  <c:v>198509</c:v>
                </c:pt>
                <c:pt idx="465">
                  <c:v>198510</c:v>
                </c:pt>
                <c:pt idx="466">
                  <c:v>198511</c:v>
                </c:pt>
                <c:pt idx="467">
                  <c:v>198512</c:v>
                </c:pt>
                <c:pt idx="468">
                  <c:v>198601</c:v>
                </c:pt>
                <c:pt idx="469">
                  <c:v>198602</c:v>
                </c:pt>
                <c:pt idx="470">
                  <c:v>198603</c:v>
                </c:pt>
                <c:pt idx="471">
                  <c:v>198604</c:v>
                </c:pt>
                <c:pt idx="472">
                  <c:v>198605</c:v>
                </c:pt>
                <c:pt idx="473">
                  <c:v>198606</c:v>
                </c:pt>
                <c:pt idx="474">
                  <c:v>198607</c:v>
                </c:pt>
                <c:pt idx="475">
                  <c:v>198608</c:v>
                </c:pt>
                <c:pt idx="476">
                  <c:v>198609</c:v>
                </c:pt>
                <c:pt idx="477">
                  <c:v>198610</c:v>
                </c:pt>
                <c:pt idx="478">
                  <c:v>198611</c:v>
                </c:pt>
                <c:pt idx="479">
                  <c:v>198612</c:v>
                </c:pt>
                <c:pt idx="480">
                  <c:v>198701</c:v>
                </c:pt>
                <c:pt idx="481">
                  <c:v>198702</c:v>
                </c:pt>
                <c:pt idx="482">
                  <c:v>198703</c:v>
                </c:pt>
                <c:pt idx="483">
                  <c:v>198704</c:v>
                </c:pt>
                <c:pt idx="484">
                  <c:v>198705</c:v>
                </c:pt>
                <c:pt idx="485">
                  <c:v>198706</c:v>
                </c:pt>
                <c:pt idx="486">
                  <c:v>198707</c:v>
                </c:pt>
                <c:pt idx="487">
                  <c:v>198708</c:v>
                </c:pt>
                <c:pt idx="488">
                  <c:v>198709</c:v>
                </c:pt>
                <c:pt idx="489">
                  <c:v>198710</c:v>
                </c:pt>
                <c:pt idx="490">
                  <c:v>198711</c:v>
                </c:pt>
                <c:pt idx="491">
                  <c:v>198712</c:v>
                </c:pt>
                <c:pt idx="492">
                  <c:v>198801</c:v>
                </c:pt>
                <c:pt idx="493">
                  <c:v>198802</c:v>
                </c:pt>
                <c:pt idx="494">
                  <c:v>198803</c:v>
                </c:pt>
                <c:pt idx="495">
                  <c:v>198804</c:v>
                </c:pt>
                <c:pt idx="496">
                  <c:v>198805</c:v>
                </c:pt>
                <c:pt idx="497">
                  <c:v>198806</c:v>
                </c:pt>
                <c:pt idx="498">
                  <c:v>198807</c:v>
                </c:pt>
                <c:pt idx="499">
                  <c:v>198808</c:v>
                </c:pt>
                <c:pt idx="500">
                  <c:v>198809</c:v>
                </c:pt>
                <c:pt idx="501">
                  <c:v>198810</c:v>
                </c:pt>
                <c:pt idx="502">
                  <c:v>198811</c:v>
                </c:pt>
                <c:pt idx="503">
                  <c:v>198812</c:v>
                </c:pt>
                <c:pt idx="504">
                  <c:v>198901</c:v>
                </c:pt>
                <c:pt idx="505">
                  <c:v>198902</c:v>
                </c:pt>
                <c:pt idx="506">
                  <c:v>198903</c:v>
                </c:pt>
                <c:pt idx="507">
                  <c:v>198904</c:v>
                </c:pt>
                <c:pt idx="508">
                  <c:v>198905</c:v>
                </c:pt>
                <c:pt idx="509">
                  <c:v>198906</c:v>
                </c:pt>
                <c:pt idx="510">
                  <c:v>198907</c:v>
                </c:pt>
                <c:pt idx="511">
                  <c:v>198908</c:v>
                </c:pt>
                <c:pt idx="512">
                  <c:v>198909</c:v>
                </c:pt>
                <c:pt idx="513">
                  <c:v>198910</c:v>
                </c:pt>
                <c:pt idx="514">
                  <c:v>198911</c:v>
                </c:pt>
                <c:pt idx="515">
                  <c:v>198912</c:v>
                </c:pt>
                <c:pt idx="516">
                  <c:v>199001</c:v>
                </c:pt>
                <c:pt idx="517">
                  <c:v>199002</c:v>
                </c:pt>
                <c:pt idx="518">
                  <c:v>199003</c:v>
                </c:pt>
                <c:pt idx="519">
                  <c:v>199004</c:v>
                </c:pt>
                <c:pt idx="520">
                  <c:v>199005</c:v>
                </c:pt>
                <c:pt idx="521">
                  <c:v>199006</c:v>
                </c:pt>
                <c:pt idx="522">
                  <c:v>199007</c:v>
                </c:pt>
                <c:pt idx="523">
                  <c:v>199008</c:v>
                </c:pt>
                <c:pt idx="524">
                  <c:v>199009</c:v>
                </c:pt>
                <c:pt idx="525">
                  <c:v>199010</c:v>
                </c:pt>
                <c:pt idx="526">
                  <c:v>199011</c:v>
                </c:pt>
                <c:pt idx="527">
                  <c:v>199012</c:v>
                </c:pt>
                <c:pt idx="528">
                  <c:v>199101</c:v>
                </c:pt>
                <c:pt idx="529">
                  <c:v>199102</c:v>
                </c:pt>
                <c:pt idx="530">
                  <c:v>199103</c:v>
                </c:pt>
                <c:pt idx="531">
                  <c:v>199104</c:v>
                </c:pt>
                <c:pt idx="532">
                  <c:v>199105</c:v>
                </c:pt>
                <c:pt idx="533">
                  <c:v>199106</c:v>
                </c:pt>
                <c:pt idx="534">
                  <c:v>199107</c:v>
                </c:pt>
                <c:pt idx="535">
                  <c:v>199108</c:v>
                </c:pt>
                <c:pt idx="536">
                  <c:v>199109</c:v>
                </c:pt>
                <c:pt idx="537">
                  <c:v>199110</c:v>
                </c:pt>
                <c:pt idx="538">
                  <c:v>199111</c:v>
                </c:pt>
                <c:pt idx="539">
                  <c:v>199112</c:v>
                </c:pt>
                <c:pt idx="540">
                  <c:v>199201</c:v>
                </c:pt>
                <c:pt idx="541">
                  <c:v>199202</c:v>
                </c:pt>
                <c:pt idx="542">
                  <c:v>199203</c:v>
                </c:pt>
                <c:pt idx="543">
                  <c:v>199204</c:v>
                </c:pt>
                <c:pt idx="544">
                  <c:v>199205</c:v>
                </c:pt>
                <c:pt idx="545">
                  <c:v>199206</c:v>
                </c:pt>
                <c:pt idx="546">
                  <c:v>199207</c:v>
                </c:pt>
                <c:pt idx="547">
                  <c:v>199208</c:v>
                </c:pt>
                <c:pt idx="548">
                  <c:v>199209</c:v>
                </c:pt>
                <c:pt idx="549">
                  <c:v>199210</c:v>
                </c:pt>
                <c:pt idx="550">
                  <c:v>199211</c:v>
                </c:pt>
                <c:pt idx="551">
                  <c:v>199212</c:v>
                </c:pt>
                <c:pt idx="552">
                  <c:v>199301</c:v>
                </c:pt>
                <c:pt idx="553">
                  <c:v>199302</c:v>
                </c:pt>
                <c:pt idx="554">
                  <c:v>199303</c:v>
                </c:pt>
                <c:pt idx="555">
                  <c:v>199304</c:v>
                </c:pt>
                <c:pt idx="556">
                  <c:v>199305</c:v>
                </c:pt>
                <c:pt idx="557">
                  <c:v>199306</c:v>
                </c:pt>
                <c:pt idx="558">
                  <c:v>199307</c:v>
                </c:pt>
                <c:pt idx="559">
                  <c:v>199308</c:v>
                </c:pt>
                <c:pt idx="560">
                  <c:v>199309</c:v>
                </c:pt>
                <c:pt idx="561">
                  <c:v>199310</c:v>
                </c:pt>
                <c:pt idx="562">
                  <c:v>199311</c:v>
                </c:pt>
                <c:pt idx="563">
                  <c:v>199312</c:v>
                </c:pt>
                <c:pt idx="564">
                  <c:v>199401</c:v>
                </c:pt>
                <c:pt idx="565">
                  <c:v>199402</c:v>
                </c:pt>
                <c:pt idx="566">
                  <c:v>199403</c:v>
                </c:pt>
                <c:pt idx="567">
                  <c:v>199404</c:v>
                </c:pt>
                <c:pt idx="568">
                  <c:v>199405</c:v>
                </c:pt>
                <c:pt idx="569">
                  <c:v>199406</c:v>
                </c:pt>
                <c:pt idx="570">
                  <c:v>199407</c:v>
                </c:pt>
                <c:pt idx="571">
                  <c:v>199408</c:v>
                </c:pt>
                <c:pt idx="572">
                  <c:v>199409</c:v>
                </c:pt>
                <c:pt idx="573">
                  <c:v>199410</c:v>
                </c:pt>
                <c:pt idx="574">
                  <c:v>199411</c:v>
                </c:pt>
                <c:pt idx="575">
                  <c:v>199412</c:v>
                </c:pt>
                <c:pt idx="576">
                  <c:v>199501</c:v>
                </c:pt>
                <c:pt idx="577">
                  <c:v>199502</c:v>
                </c:pt>
                <c:pt idx="578">
                  <c:v>199503</c:v>
                </c:pt>
                <c:pt idx="579">
                  <c:v>199504</c:v>
                </c:pt>
                <c:pt idx="580">
                  <c:v>199505</c:v>
                </c:pt>
                <c:pt idx="581">
                  <c:v>199506</c:v>
                </c:pt>
                <c:pt idx="582">
                  <c:v>199507</c:v>
                </c:pt>
                <c:pt idx="583">
                  <c:v>199508</c:v>
                </c:pt>
                <c:pt idx="584">
                  <c:v>199509</c:v>
                </c:pt>
                <c:pt idx="585">
                  <c:v>199510</c:v>
                </c:pt>
                <c:pt idx="586">
                  <c:v>199511</c:v>
                </c:pt>
                <c:pt idx="587">
                  <c:v>199512</c:v>
                </c:pt>
                <c:pt idx="588">
                  <c:v>199601</c:v>
                </c:pt>
                <c:pt idx="589">
                  <c:v>199602</c:v>
                </c:pt>
                <c:pt idx="590">
                  <c:v>199603</c:v>
                </c:pt>
                <c:pt idx="591">
                  <c:v>199604</c:v>
                </c:pt>
                <c:pt idx="592">
                  <c:v>199605</c:v>
                </c:pt>
                <c:pt idx="593">
                  <c:v>199606</c:v>
                </c:pt>
                <c:pt idx="594">
                  <c:v>199607</c:v>
                </c:pt>
                <c:pt idx="595">
                  <c:v>199608</c:v>
                </c:pt>
                <c:pt idx="596">
                  <c:v>199609</c:v>
                </c:pt>
                <c:pt idx="597">
                  <c:v>199610</c:v>
                </c:pt>
                <c:pt idx="598">
                  <c:v>199611</c:v>
                </c:pt>
                <c:pt idx="599">
                  <c:v>199612</c:v>
                </c:pt>
                <c:pt idx="600">
                  <c:v>199701</c:v>
                </c:pt>
                <c:pt idx="601">
                  <c:v>199702</c:v>
                </c:pt>
                <c:pt idx="602">
                  <c:v>199703</c:v>
                </c:pt>
                <c:pt idx="603">
                  <c:v>199704</c:v>
                </c:pt>
                <c:pt idx="604">
                  <c:v>199705</c:v>
                </c:pt>
                <c:pt idx="605">
                  <c:v>199706</c:v>
                </c:pt>
                <c:pt idx="606">
                  <c:v>199707</c:v>
                </c:pt>
                <c:pt idx="607">
                  <c:v>199708</c:v>
                </c:pt>
                <c:pt idx="608">
                  <c:v>199709</c:v>
                </c:pt>
                <c:pt idx="609">
                  <c:v>199710</c:v>
                </c:pt>
                <c:pt idx="610">
                  <c:v>199711</c:v>
                </c:pt>
                <c:pt idx="611">
                  <c:v>199712</c:v>
                </c:pt>
                <c:pt idx="612">
                  <c:v>199801</c:v>
                </c:pt>
                <c:pt idx="613">
                  <c:v>199802</c:v>
                </c:pt>
                <c:pt idx="614">
                  <c:v>199803</c:v>
                </c:pt>
                <c:pt idx="615">
                  <c:v>199804</c:v>
                </c:pt>
                <c:pt idx="616">
                  <c:v>199805</c:v>
                </c:pt>
                <c:pt idx="617">
                  <c:v>199806</c:v>
                </c:pt>
                <c:pt idx="618">
                  <c:v>199807</c:v>
                </c:pt>
                <c:pt idx="619">
                  <c:v>199808</c:v>
                </c:pt>
                <c:pt idx="620">
                  <c:v>199809</c:v>
                </c:pt>
                <c:pt idx="621">
                  <c:v>199810</c:v>
                </c:pt>
                <c:pt idx="622">
                  <c:v>199811</c:v>
                </c:pt>
                <c:pt idx="623">
                  <c:v>199812</c:v>
                </c:pt>
                <c:pt idx="624">
                  <c:v>199901</c:v>
                </c:pt>
                <c:pt idx="625">
                  <c:v>199902</c:v>
                </c:pt>
                <c:pt idx="626">
                  <c:v>199903</c:v>
                </c:pt>
                <c:pt idx="627">
                  <c:v>199904</c:v>
                </c:pt>
                <c:pt idx="628">
                  <c:v>199905</c:v>
                </c:pt>
                <c:pt idx="629">
                  <c:v>199906</c:v>
                </c:pt>
                <c:pt idx="630">
                  <c:v>199907</c:v>
                </c:pt>
                <c:pt idx="631">
                  <c:v>199908</c:v>
                </c:pt>
                <c:pt idx="632">
                  <c:v>199909</c:v>
                </c:pt>
                <c:pt idx="633">
                  <c:v>199910</c:v>
                </c:pt>
                <c:pt idx="634">
                  <c:v>199911</c:v>
                </c:pt>
                <c:pt idx="635">
                  <c:v>199912</c:v>
                </c:pt>
                <c:pt idx="636">
                  <c:v>200001</c:v>
                </c:pt>
                <c:pt idx="637">
                  <c:v>200002</c:v>
                </c:pt>
                <c:pt idx="638">
                  <c:v>200003</c:v>
                </c:pt>
                <c:pt idx="639">
                  <c:v>200004</c:v>
                </c:pt>
                <c:pt idx="640">
                  <c:v>200005</c:v>
                </c:pt>
                <c:pt idx="641">
                  <c:v>200006</c:v>
                </c:pt>
                <c:pt idx="642">
                  <c:v>200007</c:v>
                </c:pt>
                <c:pt idx="643">
                  <c:v>200008</c:v>
                </c:pt>
                <c:pt idx="644">
                  <c:v>200009</c:v>
                </c:pt>
                <c:pt idx="645">
                  <c:v>200010</c:v>
                </c:pt>
                <c:pt idx="646">
                  <c:v>200011</c:v>
                </c:pt>
                <c:pt idx="647">
                  <c:v>200012</c:v>
                </c:pt>
                <c:pt idx="648">
                  <c:v>200101</c:v>
                </c:pt>
                <c:pt idx="649">
                  <c:v>200102</c:v>
                </c:pt>
                <c:pt idx="650">
                  <c:v>200103</c:v>
                </c:pt>
                <c:pt idx="651">
                  <c:v>200104</c:v>
                </c:pt>
                <c:pt idx="652">
                  <c:v>200105</c:v>
                </c:pt>
                <c:pt idx="653">
                  <c:v>200106</c:v>
                </c:pt>
                <c:pt idx="654">
                  <c:v>200107</c:v>
                </c:pt>
                <c:pt idx="655">
                  <c:v>200108</c:v>
                </c:pt>
                <c:pt idx="656">
                  <c:v>200109</c:v>
                </c:pt>
                <c:pt idx="657">
                  <c:v>200110</c:v>
                </c:pt>
                <c:pt idx="658">
                  <c:v>200111</c:v>
                </c:pt>
                <c:pt idx="659">
                  <c:v>200112</c:v>
                </c:pt>
                <c:pt idx="660">
                  <c:v>200201</c:v>
                </c:pt>
                <c:pt idx="661">
                  <c:v>200202</c:v>
                </c:pt>
                <c:pt idx="662">
                  <c:v>200203</c:v>
                </c:pt>
                <c:pt idx="663">
                  <c:v>200204</c:v>
                </c:pt>
                <c:pt idx="664">
                  <c:v>200205</c:v>
                </c:pt>
                <c:pt idx="665">
                  <c:v>200206</c:v>
                </c:pt>
                <c:pt idx="666">
                  <c:v>200207</c:v>
                </c:pt>
                <c:pt idx="667">
                  <c:v>200208</c:v>
                </c:pt>
                <c:pt idx="668">
                  <c:v>200209</c:v>
                </c:pt>
                <c:pt idx="669">
                  <c:v>200210</c:v>
                </c:pt>
                <c:pt idx="670">
                  <c:v>200211</c:v>
                </c:pt>
                <c:pt idx="671">
                  <c:v>200212</c:v>
                </c:pt>
                <c:pt idx="672">
                  <c:v>200301</c:v>
                </c:pt>
                <c:pt idx="673">
                  <c:v>200302</c:v>
                </c:pt>
                <c:pt idx="674">
                  <c:v>200303</c:v>
                </c:pt>
                <c:pt idx="675">
                  <c:v>200304</c:v>
                </c:pt>
                <c:pt idx="676">
                  <c:v>200305</c:v>
                </c:pt>
                <c:pt idx="677">
                  <c:v>200306</c:v>
                </c:pt>
                <c:pt idx="678">
                  <c:v>200307</c:v>
                </c:pt>
                <c:pt idx="679">
                  <c:v>200308</c:v>
                </c:pt>
                <c:pt idx="680">
                  <c:v>200309</c:v>
                </c:pt>
                <c:pt idx="681">
                  <c:v>200310</c:v>
                </c:pt>
                <c:pt idx="682">
                  <c:v>200311</c:v>
                </c:pt>
                <c:pt idx="683">
                  <c:v>200312</c:v>
                </c:pt>
                <c:pt idx="684">
                  <c:v>200401</c:v>
                </c:pt>
                <c:pt idx="685">
                  <c:v>200402</c:v>
                </c:pt>
                <c:pt idx="686">
                  <c:v>200403</c:v>
                </c:pt>
                <c:pt idx="687">
                  <c:v>200404</c:v>
                </c:pt>
                <c:pt idx="688">
                  <c:v>200405</c:v>
                </c:pt>
                <c:pt idx="689">
                  <c:v>200406</c:v>
                </c:pt>
                <c:pt idx="690">
                  <c:v>200407</c:v>
                </c:pt>
                <c:pt idx="691">
                  <c:v>200408</c:v>
                </c:pt>
                <c:pt idx="692">
                  <c:v>200409</c:v>
                </c:pt>
                <c:pt idx="693">
                  <c:v>200410</c:v>
                </c:pt>
                <c:pt idx="694">
                  <c:v>200411</c:v>
                </c:pt>
                <c:pt idx="695">
                  <c:v>200412</c:v>
                </c:pt>
                <c:pt idx="696">
                  <c:v>200501</c:v>
                </c:pt>
                <c:pt idx="697">
                  <c:v>200502</c:v>
                </c:pt>
                <c:pt idx="698">
                  <c:v>200503</c:v>
                </c:pt>
                <c:pt idx="699">
                  <c:v>200504</c:v>
                </c:pt>
                <c:pt idx="700">
                  <c:v>200505</c:v>
                </c:pt>
                <c:pt idx="701">
                  <c:v>200506</c:v>
                </c:pt>
                <c:pt idx="702">
                  <c:v>200507</c:v>
                </c:pt>
                <c:pt idx="703">
                  <c:v>200508</c:v>
                </c:pt>
                <c:pt idx="704">
                  <c:v>200509</c:v>
                </c:pt>
                <c:pt idx="705">
                  <c:v>200510</c:v>
                </c:pt>
                <c:pt idx="706">
                  <c:v>200511</c:v>
                </c:pt>
                <c:pt idx="707">
                  <c:v>200512</c:v>
                </c:pt>
                <c:pt idx="708">
                  <c:v>200601</c:v>
                </c:pt>
                <c:pt idx="709">
                  <c:v>200602</c:v>
                </c:pt>
                <c:pt idx="710">
                  <c:v>200603</c:v>
                </c:pt>
                <c:pt idx="711">
                  <c:v>200604</c:v>
                </c:pt>
                <c:pt idx="712">
                  <c:v>200605</c:v>
                </c:pt>
                <c:pt idx="713">
                  <c:v>200606</c:v>
                </c:pt>
                <c:pt idx="714">
                  <c:v>200607</c:v>
                </c:pt>
                <c:pt idx="715">
                  <c:v>200608</c:v>
                </c:pt>
                <c:pt idx="716">
                  <c:v>200609</c:v>
                </c:pt>
                <c:pt idx="717">
                  <c:v>200610</c:v>
                </c:pt>
                <c:pt idx="718">
                  <c:v>200611</c:v>
                </c:pt>
                <c:pt idx="719">
                  <c:v>200612</c:v>
                </c:pt>
                <c:pt idx="720">
                  <c:v>200701</c:v>
                </c:pt>
                <c:pt idx="721">
                  <c:v>200702</c:v>
                </c:pt>
                <c:pt idx="722">
                  <c:v>200703</c:v>
                </c:pt>
                <c:pt idx="723">
                  <c:v>200704</c:v>
                </c:pt>
                <c:pt idx="724">
                  <c:v>200705</c:v>
                </c:pt>
                <c:pt idx="725">
                  <c:v>200706</c:v>
                </c:pt>
                <c:pt idx="726">
                  <c:v>200707</c:v>
                </c:pt>
                <c:pt idx="727">
                  <c:v>200708</c:v>
                </c:pt>
                <c:pt idx="728">
                  <c:v>200709</c:v>
                </c:pt>
                <c:pt idx="729">
                  <c:v>200710</c:v>
                </c:pt>
                <c:pt idx="730">
                  <c:v>200711</c:v>
                </c:pt>
                <c:pt idx="731">
                  <c:v>200712</c:v>
                </c:pt>
                <c:pt idx="732">
                  <c:v>200801</c:v>
                </c:pt>
                <c:pt idx="733">
                  <c:v>200802</c:v>
                </c:pt>
                <c:pt idx="734">
                  <c:v>200803</c:v>
                </c:pt>
                <c:pt idx="735">
                  <c:v>200804</c:v>
                </c:pt>
                <c:pt idx="736">
                  <c:v>200805</c:v>
                </c:pt>
                <c:pt idx="737">
                  <c:v>200806</c:v>
                </c:pt>
                <c:pt idx="738">
                  <c:v>200807</c:v>
                </c:pt>
                <c:pt idx="739">
                  <c:v>200808</c:v>
                </c:pt>
                <c:pt idx="740">
                  <c:v>200809</c:v>
                </c:pt>
                <c:pt idx="741">
                  <c:v>200810</c:v>
                </c:pt>
                <c:pt idx="742">
                  <c:v>200811</c:v>
                </c:pt>
                <c:pt idx="743">
                  <c:v>200812</c:v>
                </c:pt>
                <c:pt idx="744">
                  <c:v>200901</c:v>
                </c:pt>
                <c:pt idx="745">
                  <c:v>200902</c:v>
                </c:pt>
                <c:pt idx="746">
                  <c:v>200903</c:v>
                </c:pt>
                <c:pt idx="747">
                  <c:v>200904</c:v>
                </c:pt>
                <c:pt idx="748">
                  <c:v>200905</c:v>
                </c:pt>
                <c:pt idx="749">
                  <c:v>200906</c:v>
                </c:pt>
                <c:pt idx="750">
                  <c:v>200907</c:v>
                </c:pt>
                <c:pt idx="751">
                  <c:v>200908</c:v>
                </c:pt>
                <c:pt idx="752">
                  <c:v>200909</c:v>
                </c:pt>
                <c:pt idx="753">
                  <c:v>200910</c:v>
                </c:pt>
                <c:pt idx="754">
                  <c:v>200911</c:v>
                </c:pt>
                <c:pt idx="755">
                  <c:v>200912</c:v>
                </c:pt>
                <c:pt idx="756">
                  <c:v>201001</c:v>
                </c:pt>
                <c:pt idx="757">
                  <c:v>201002</c:v>
                </c:pt>
                <c:pt idx="758">
                  <c:v>201003</c:v>
                </c:pt>
                <c:pt idx="759">
                  <c:v>201004</c:v>
                </c:pt>
                <c:pt idx="760">
                  <c:v>201005</c:v>
                </c:pt>
                <c:pt idx="761">
                  <c:v>201006</c:v>
                </c:pt>
                <c:pt idx="762">
                  <c:v>201007</c:v>
                </c:pt>
                <c:pt idx="763">
                  <c:v>201008</c:v>
                </c:pt>
                <c:pt idx="764">
                  <c:v>201009</c:v>
                </c:pt>
                <c:pt idx="765">
                  <c:v>201010</c:v>
                </c:pt>
                <c:pt idx="766">
                  <c:v>201011</c:v>
                </c:pt>
                <c:pt idx="767">
                  <c:v>201012</c:v>
                </c:pt>
                <c:pt idx="768">
                  <c:v>201101</c:v>
                </c:pt>
                <c:pt idx="769">
                  <c:v>201102</c:v>
                </c:pt>
                <c:pt idx="770">
                  <c:v>201103</c:v>
                </c:pt>
                <c:pt idx="771">
                  <c:v>201104</c:v>
                </c:pt>
                <c:pt idx="772">
                  <c:v>201105</c:v>
                </c:pt>
                <c:pt idx="773">
                  <c:v>201106</c:v>
                </c:pt>
                <c:pt idx="774">
                  <c:v>201107</c:v>
                </c:pt>
                <c:pt idx="775">
                  <c:v>201108</c:v>
                </c:pt>
                <c:pt idx="776">
                  <c:v>201109</c:v>
                </c:pt>
                <c:pt idx="777">
                  <c:v>201110</c:v>
                </c:pt>
                <c:pt idx="778">
                  <c:v>201111</c:v>
                </c:pt>
                <c:pt idx="779">
                  <c:v>201112</c:v>
                </c:pt>
                <c:pt idx="780">
                  <c:v>201201</c:v>
                </c:pt>
                <c:pt idx="781">
                  <c:v>201202</c:v>
                </c:pt>
                <c:pt idx="782">
                  <c:v>201203</c:v>
                </c:pt>
                <c:pt idx="783">
                  <c:v>201204</c:v>
                </c:pt>
                <c:pt idx="784">
                  <c:v>201205</c:v>
                </c:pt>
                <c:pt idx="785">
                  <c:v>201206</c:v>
                </c:pt>
                <c:pt idx="786">
                  <c:v>201207</c:v>
                </c:pt>
                <c:pt idx="787">
                  <c:v>201208</c:v>
                </c:pt>
                <c:pt idx="788">
                  <c:v>201209</c:v>
                </c:pt>
                <c:pt idx="789">
                  <c:v>201210</c:v>
                </c:pt>
                <c:pt idx="790">
                  <c:v>201211</c:v>
                </c:pt>
              </c:numCache>
            </c:numRef>
          </c:cat>
          <c:val>
            <c:numRef>
              <c:f>'rt+1 AR(1)'!$W$254:$W$1044</c:f>
              <c:numCache>
                <c:formatCode>0.0000%</c:formatCode>
                <c:ptCount val="791"/>
                <c:pt idx="0">
                  <c:v>3.3659642496395529E-4</c:v>
                </c:pt>
                <c:pt idx="1">
                  <c:v>6.1561187050999889E-4</c:v>
                </c:pt>
                <c:pt idx="2">
                  <c:v>2.4314750991167497E-3</c:v>
                </c:pt>
                <c:pt idx="3">
                  <c:v>1.1147279287874587E-4</c:v>
                </c:pt>
                <c:pt idx="4">
                  <c:v>1.9472384580999837E-3</c:v>
                </c:pt>
                <c:pt idx="5">
                  <c:v>8.4451794628894958E-4</c:v>
                </c:pt>
                <c:pt idx="6">
                  <c:v>1.1268941800656877E-3</c:v>
                </c:pt>
                <c:pt idx="7">
                  <c:v>3.9872550301220199E-4</c:v>
                </c:pt>
                <c:pt idx="8">
                  <c:v>1.0875566406034851E-4</c:v>
                </c:pt>
                <c:pt idx="9">
                  <c:v>7.8703392448237718E-4</c:v>
                </c:pt>
                <c:pt idx="10">
                  <c:v>4.2660216825532606E-4</c:v>
                </c:pt>
                <c:pt idx="11">
                  <c:v>2.3254969872341393E-3</c:v>
                </c:pt>
                <c:pt idx="12">
                  <c:v>2.5207467727382839E-3</c:v>
                </c:pt>
                <c:pt idx="13">
                  <c:v>5.1175168325196764E-3</c:v>
                </c:pt>
                <c:pt idx="14">
                  <c:v>4.0027985330038453E-4</c:v>
                </c:pt>
                <c:pt idx="15">
                  <c:v>5.4156090030026338E-3</c:v>
                </c:pt>
                <c:pt idx="16">
                  <c:v>9.8458939220440125E-6</c:v>
                </c:pt>
                <c:pt idx="17">
                  <c:v>3.8972461126203623E-3</c:v>
                </c:pt>
                <c:pt idx="18">
                  <c:v>3.3101518608430607E-5</c:v>
                </c:pt>
                <c:pt idx="19">
                  <c:v>1.3867739120201875E-3</c:v>
                </c:pt>
                <c:pt idx="20">
                  <c:v>3.5960402971736659E-3</c:v>
                </c:pt>
                <c:pt idx="21">
                  <c:v>1.1944255740270514E-2</c:v>
                </c:pt>
                <c:pt idx="22">
                  <c:v>7.1920787309508823E-4</c:v>
                </c:pt>
                <c:pt idx="23">
                  <c:v>6.5606725577770509E-5</c:v>
                </c:pt>
                <c:pt idx="24">
                  <c:v>1.7684097638102341E-3</c:v>
                </c:pt>
                <c:pt idx="25">
                  <c:v>5.7642484341906275E-4</c:v>
                </c:pt>
                <c:pt idx="26">
                  <c:v>8.7403421587902742E-4</c:v>
                </c:pt>
                <c:pt idx="27">
                  <c:v>1.5777263444289023E-3</c:v>
                </c:pt>
                <c:pt idx="28">
                  <c:v>7.2312309780608874E-5</c:v>
                </c:pt>
                <c:pt idx="29">
                  <c:v>2.7366188145879081E-3</c:v>
                </c:pt>
                <c:pt idx="30">
                  <c:v>1.1450298169003611E-4</c:v>
                </c:pt>
                <c:pt idx="31">
                  <c:v>2.7776184973753892E-4</c:v>
                </c:pt>
                <c:pt idx="32">
                  <c:v>3.602107697229178E-4</c:v>
                </c:pt>
                <c:pt idx="33">
                  <c:v>9.7254336102507358E-5</c:v>
                </c:pt>
                <c:pt idx="34">
                  <c:v>1.6131480335574949E-3</c:v>
                </c:pt>
                <c:pt idx="35">
                  <c:v>7.4397140217386922E-5</c:v>
                </c:pt>
                <c:pt idx="36">
                  <c:v>7.6642297851903991E-5</c:v>
                </c:pt>
                <c:pt idx="37">
                  <c:v>7.0980274532355336E-6</c:v>
                </c:pt>
                <c:pt idx="38">
                  <c:v>1.2310992011936618E-3</c:v>
                </c:pt>
                <c:pt idx="39">
                  <c:v>1.2812643944929575E-3</c:v>
                </c:pt>
                <c:pt idx="40">
                  <c:v>4.2671499936858788E-3</c:v>
                </c:pt>
                <c:pt idx="41">
                  <c:v>4.3848319265168154E-5</c:v>
                </c:pt>
                <c:pt idx="42">
                  <c:v>1.3841199668559135E-3</c:v>
                </c:pt>
                <c:pt idx="43">
                  <c:v>2.3407585367640226E-3</c:v>
                </c:pt>
                <c:pt idx="44">
                  <c:v>3.4849046024308609E-5</c:v>
                </c:pt>
                <c:pt idx="45">
                  <c:v>1.3259921239819453E-4</c:v>
                </c:pt>
                <c:pt idx="46">
                  <c:v>1.9818337228986131E-3</c:v>
                </c:pt>
                <c:pt idx="47">
                  <c:v>2.9355479910649494E-3</c:v>
                </c:pt>
                <c:pt idx="48">
                  <c:v>1.3140953297158152E-5</c:v>
                </c:pt>
                <c:pt idx="49">
                  <c:v>8.071521904271118E-4</c:v>
                </c:pt>
                <c:pt idx="50">
                  <c:v>1.4536703366698799E-3</c:v>
                </c:pt>
                <c:pt idx="51">
                  <c:v>1.6797098403046431E-3</c:v>
                </c:pt>
                <c:pt idx="52">
                  <c:v>1.352977826795839E-3</c:v>
                </c:pt>
                <c:pt idx="53">
                  <c:v>3.5746033027838266E-3</c:v>
                </c:pt>
                <c:pt idx="54">
                  <c:v>1.5530274118974968E-3</c:v>
                </c:pt>
                <c:pt idx="55">
                  <c:v>6.5511661141690416E-5</c:v>
                </c:pt>
                <c:pt idx="56">
                  <c:v>5.9201326982051561E-4</c:v>
                </c:pt>
                <c:pt idx="57">
                  <c:v>1.0657845381169424E-7</c:v>
                </c:pt>
                <c:pt idx="58">
                  <c:v>9.4420925208239391E-4</c:v>
                </c:pt>
                <c:pt idx="59">
                  <c:v>4.8369539505769951E-5</c:v>
                </c:pt>
                <c:pt idx="60">
                  <c:v>1.303211304317815E-3</c:v>
                </c:pt>
                <c:pt idx="61">
                  <c:v>1.7455856207591925E-3</c:v>
                </c:pt>
                <c:pt idx="62">
                  <c:v>2.7149345013484445E-3</c:v>
                </c:pt>
                <c:pt idx="63">
                  <c:v>5.1205101007329194E-4</c:v>
                </c:pt>
                <c:pt idx="64">
                  <c:v>1.3681716254605617E-3</c:v>
                </c:pt>
                <c:pt idx="65">
                  <c:v>6.7603004679793834E-5</c:v>
                </c:pt>
                <c:pt idx="66">
                  <c:v>2.7680175506366336E-4</c:v>
                </c:pt>
                <c:pt idx="67">
                  <c:v>8.3879297308909041E-4</c:v>
                </c:pt>
                <c:pt idx="68">
                  <c:v>1.1216416369106586E-4</c:v>
                </c:pt>
                <c:pt idx="69">
                  <c:v>2.5419369364237097E-3</c:v>
                </c:pt>
                <c:pt idx="70">
                  <c:v>7.3424850706228816E-4</c:v>
                </c:pt>
                <c:pt idx="71">
                  <c:v>2.9813324178456092E-4</c:v>
                </c:pt>
                <c:pt idx="72">
                  <c:v>3.4576542480600569E-4</c:v>
                </c:pt>
                <c:pt idx="73">
                  <c:v>1.1137939272018707E-3</c:v>
                </c:pt>
                <c:pt idx="74">
                  <c:v>1.3356127052840817E-3</c:v>
                </c:pt>
                <c:pt idx="75">
                  <c:v>1.4458039371603304E-5</c:v>
                </c:pt>
                <c:pt idx="76">
                  <c:v>6.4949915977019718E-4</c:v>
                </c:pt>
                <c:pt idx="77">
                  <c:v>2.2889956561250339E-4</c:v>
                </c:pt>
                <c:pt idx="78">
                  <c:v>3.7571658902275161E-3</c:v>
                </c:pt>
                <c:pt idx="79">
                  <c:v>7.7793820759798944E-5</c:v>
                </c:pt>
                <c:pt idx="80">
                  <c:v>1.6293196572925263E-3</c:v>
                </c:pt>
                <c:pt idx="81">
                  <c:v>1.6869470031977382E-4</c:v>
                </c:pt>
                <c:pt idx="82">
                  <c:v>8.4481594152302519E-5</c:v>
                </c:pt>
                <c:pt idx="83">
                  <c:v>1.8438302220028721E-3</c:v>
                </c:pt>
                <c:pt idx="84">
                  <c:v>6.2097857396573165E-6</c:v>
                </c:pt>
                <c:pt idx="85">
                  <c:v>4.0267857690925286E-4</c:v>
                </c:pt>
                <c:pt idx="86">
                  <c:v>1.4358256867578823E-3</c:v>
                </c:pt>
                <c:pt idx="87">
                  <c:v>1.0523987727623441E-3</c:v>
                </c:pt>
                <c:pt idx="88">
                  <c:v>5.9896507624493869E-5</c:v>
                </c:pt>
                <c:pt idx="89">
                  <c:v>2.3552330532034616E-3</c:v>
                </c:pt>
                <c:pt idx="90">
                  <c:v>1.3198296752530269E-3</c:v>
                </c:pt>
                <c:pt idx="91">
                  <c:v>5.206873795393376E-3</c:v>
                </c:pt>
                <c:pt idx="92">
                  <c:v>8.0843899079566055E-4</c:v>
                </c:pt>
                <c:pt idx="93">
                  <c:v>7.3143425734234708E-3</c:v>
                </c:pt>
                <c:pt idx="94">
                  <c:v>1.8798684984929466E-3</c:v>
                </c:pt>
                <c:pt idx="95">
                  <c:v>5.3757265362078245E-5</c:v>
                </c:pt>
                <c:pt idx="96">
                  <c:v>9.1021215654020051E-6</c:v>
                </c:pt>
                <c:pt idx="97">
                  <c:v>1.6401793676837175E-4</c:v>
                </c:pt>
                <c:pt idx="98">
                  <c:v>8.4517227026138179E-4</c:v>
                </c:pt>
                <c:pt idx="99">
                  <c:v>1.881723657321702E-5</c:v>
                </c:pt>
                <c:pt idx="100">
                  <c:v>4.993084122313223E-3</c:v>
                </c:pt>
                <c:pt idx="101">
                  <c:v>2.1729757503431346E-3</c:v>
                </c:pt>
                <c:pt idx="102">
                  <c:v>1.3968735334097783E-4</c:v>
                </c:pt>
                <c:pt idx="103">
                  <c:v>3.0012348287658486E-8</c:v>
                </c:pt>
                <c:pt idx="104">
                  <c:v>1.7407443250135911E-3</c:v>
                </c:pt>
                <c:pt idx="105">
                  <c:v>5.8760907581100804E-3</c:v>
                </c:pt>
                <c:pt idx="106">
                  <c:v>1.4361757171354694E-4</c:v>
                </c:pt>
                <c:pt idx="107">
                  <c:v>2.1568406553129347E-3</c:v>
                </c:pt>
                <c:pt idx="108">
                  <c:v>9.1402967244158236E-4</c:v>
                </c:pt>
                <c:pt idx="109">
                  <c:v>3.4761948081231198E-3</c:v>
                </c:pt>
                <c:pt idx="110">
                  <c:v>1.5285997700331986E-4</c:v>
                </c:pt>
                <c:pt idx="111">
                  <c:v>4.8926437753493007E-3</c:v>
                </c:pt>
                <c:pt idx="112">
                  <c:v>7.5994575998530628E-4</c:v>
                </c:pt>
                <c:pt idx="113">
                  <c:v>1.6092631823925486E-3</c:v>
                </c:pt>
                <c:pt idx="114">
                  <c:v>1.9709928607824214E-3</c:v>
                </c:pt>
                <c:pt idx="115">
                  <c:v>3.1019744136614093E-3</c:v>
                </c:pt>
                <c:pt idx="116">
                  <c:v>2.5254596780276982E-5</c:v>
                </c:pt>
                <c:pt idx="117">
                  <c:v>1.8842327534616995E-4</c:v>
                </c:pt>
                <c:pt idx="118">
                  <c:v>5.906775567256034E-4</c:v>
                </c:pt>
                <c:pt idx="119">
                  <c:v>2.7211003331423563E-3</c:v>
                </c:pt>
                <c:pt idx="120">
                  <c:v>1.3493668131473334E-3</c:v>
                </c:pt>
                <c:pt idx="121">
                  <c:v>1.4341493053810013E-4</c:v>
                </c:pt>
                <c:pt idx="122">
                  <c:v>1.1995273547946567E-3</c:v>
                </c:pt>
                <c:pt idx="123">
                  <c:v>7.2318961879876153E-4</c:v>
                </c:pt>
                <c:pt idx="124">
                  <c:v>1.6105862806487368E-4</c:v>
                </c:pt>
                <c:pt idx="125">
                  <c:v>4.5600497267452837E-6</c:v>
                </c:pt>
                <c:pt idx="126">
                  <c:v>3.7049078253162501E-3</c:v>
                </c:pt>
                <c:pt idx="127">
                  <c:v>4.8950266008489446E-3</c:v>
                </c:pt>
                <c:pt idx="128">
                  <c:v>2.5525433205204956E-3</c:v>
                </c:pt>
                <c:pt idx="129">
                  <c:v>1.3910292950708081E-4</c:v>
                </c:pt>
                <c:pt idx="130">
                  <c:v>2.4177764519820299E-3</c:v>
                </c:pt>
                <c:pt idx="131">
                  <c:v>1.2118884933401228E-3</c:v>
                </c:pt>
                <c:pt idx="132">
                  <c:v>5.9286562326268477E-4</c:v>
                </c:pt>
                <c:pt idx="133">
                  <c:v>5.3016450241322329E-4</c:v>
                </c:pt>
                <c:pt idx="134">
                  <c:v>5.4848792554854618E-4</c:v>
                </c:pt>
                <c:pt idx="135">
                  <c:v>1.311263384074252E-4</c:v>
                </c:pt>
                <c:pt idx="136">
                  <c:v>3.3456710445422069E-4</c:v>
                </c:pt>
                <c:pt idx="137">
                  <c:v>1.1737888857358053E-3</c:v>
                </c:pt>
                <c:pt idx="138">
                  <c:v>5.5203081581866344E-5</c:v>
                </c:pt>
                <c:pt idx="139">
                  <c:v>1.5865073249956417E-3</c:v>
                </c:pt>
                <c:pt idx="140">
                  <c:v>2.7406108350487194E-4</c:v>
                </c:pt>
                <c:pt idx="141">
                  <c:v>3.0483660846639398E-4</c:v>
                </c:pt>
                <c:pt idx="142">
                  <c:v>1.8283382919335183E-3</c:v>
                </c:pt>
                <c:pt idx="143">
                  <c:v>2.2210937904299882E-5</c:v>
                </c:pt>
                <c:pt idx="144">
                  <c:v>1.6472744524685932E-5</c:v>
                </c:pt>
                <c:pt idx="145">
                  <c:v>5.9177355184627742E-5</c:v>
                </c:pt>
                <c:pt idx="146">
                  <c:v>8.5141787338675629E-4</c:v>
                </c:pt>
                <c:pt idx="147">
                  <c:v>1.6026044482225877E-4</c:v>
                </c:pt>
                <c:pt idx="148">
                  <c:v>1.4229487094817545E-4</c:v>
                </c:pt>
                <c:pt idx="149">
                  <c:v>5.478706153889027E-4</c:v>
                </c:pt>
                <c:pt idx="150">
                  <c:v>4.9080201730517968E-4</c:v>
                </c:pt>
                <c:pt idx="151">
                  <c:v>2.9722317325092634E-3</c:v>
                </c:pt>
                <c:pt idx="152">
                  <c:v>1.4629196508136752E-6</c:v>
                </c:pt>
                <c:pt idx="153">
                  <c:v>4.7615146690714965E-5</c:v>
                </c:pt>
                <c:pt idx="154">
                  <c:v>3.2039697618218373E-4</c:v>
                </c:pt>
                <c:pt idx="155">
                  <c:v>6.6419656385764345E-3</c:v>
                </c:pt>
                <c:pt idx="156">
                  <c:v>5.6983350896603755E-6</c:v>
                </c:pt>
                <c:pt idx="157">
                  <c:v>5.3348207104835931E-4</c:v>
                </c:pt>
                <c:pt idx="158">
                  <c:v>7.0879190812184883E-4</c:v>
                </c:pt>
                <c:pt idx="159">
                  <c:v>5.2547969280780898E-4</c:v>
                </c:pt>
                <c:pt idx="160">
                  <c:v>1.5438717607942738E-4</c:v>
                </c:pt>
                <c:pt idx="161">
                  <c:v>1.0513413825959154E-3</c:v>
                </c:pt>
                <c:pt idx="162">
                  <c:v>4.8511880928780104E-4</c:v>
                </c:pt>
                <c:pt idx="163">
                  <c:v>4.6430180967803455E-3</c:v>
                </c:pt>
                <c:pt idx="164">
                  <c:v>1.1273813310487864E-4</c:v>
                </c:pt>
                <c:pt idx="165">
                  <c:v>1.3374420070926634E-3</c:v>
                </c:pt>
                <c:pt idx="166">
                  <c:v>1.5669181513420141E-3</c:v>
                </c:pt>
                <c:pt idx="167">
                  <c:v>3.0376966200466381E-3</c:v>
                </c:pt>
                <c:pt idx="168">
                  <c:v>5.5858966775358253E-4</c:v>
                </c:pt>
                <c:pt idx="169">
                  <c:v>4.0920893014978563E-4</c:v>
                </c:pt>
                <c:pt idx="170">
                  <c:v>1.8994402124473627E-5</c:v>
                </c:pt>
                <c:pt idx="171">
                  <c:v>2.1195059015534397E-4</c:v>
                </c:pt>
                <c:pt idx="172">
                  <c:v>1.2606600836131375E-3</c:v>
                </c:pt>
                <c:pt idx="173">
                  <c:v>6.2253540906154496E-4</c:v>
                </c:pt>
                <c:pt idx="174">
                  <c:v>2.5817228324758986E-4</c:v>
                </c:pt>
                <c:pt idx="175">
                  <c:v>7.4366866016068985E-4</c:v>
                </c:pt>
                <c:pt idx="176">
                  <c:v>3.8687622556988382E-4</c:v>
                </c:pt>
                <c:pt idx="177">
                  <c:v>1.3330928728823067E-3</c:v>
                </c:pt>
                <c:pt idx="178">
                  <c:v>1.5377273624320676E-5</c:v>
                </c:pt>
                <c:pt idx="179">
                  <c:v>2.1303715146563404E-3</c:v>
                </c:pt>
                <c:pt idx="180">
                  <c:v>1.400621431722123E-4</c:v>
                </c:pt>
                <c:pt idx="181">
                  <c:v>1.5532814348737922E-4</c:v>
                </c:pt>
                <c:pt idx="182">
                  <c:v>4.9544573550138592E-3</c:v>
                </c:pt>
                <c:pt idx="183">
                  <c:v>7.8360753620727187E-3</c:v>
                </c:pt>
                <c:pt idx="184">
                  <c:v>7.9916920742166709E-3</c:v>
                </c:pt>
                <c:pt idx="185">
                  <c:v>3.1661611355591791E-3</c:v>
                </c:pt>
                <c:pt idx="186">
                  <c:v>1.862533806714326E-4</c:v>
                </c:pt>
                <c:pt idx="187">
                  <c:v>3.2733734111530474E-3</c:v>
                </c:pt>
                <c:pt idx="188">
                  <c:v>1.6472942810804872E-7</c:v>
                </c:pt>
                <c:pt idx="189">
                  <c:v>9.9672011524554131E-3</c:v>
                </c:pt>
                <c:pt idx="190">
                  <c:v>5.831109009048747E-5</c:v>
                </c:pt>
                <c:pt idx="191">
                  <c:v>1.7603360478806486E-3</c:v>
                </c:pt>
                <c:pt idx="192">
                  <c:v>1.0479288835563861E-3</c:v>
                </c:pt>
                <c:pt idx="193">
                  <c:v>7.8824053803369285E-4</c:v>
                </c:pt>
                <c:pt idx="194">
                  <c:v>1.6752019553456002E-3</c:v>
                </c:pt>
                <c:pt idx="195">
                  <c:v>1.3548958470813171E-4</c:v>
                </c:pt>
                <c:pt idx="196">
                  <c:v>7.1804177775470894E-4</c:v>
                </c:pt>
                <c:pt idx="197">
                  <c:v>1.0754123566283363E-4</c:v>
                </c:pt>
                <c:pt idx="198">
                  <c:v>2.0211397299785762E-3</c:v>
                </c:pt>
                <c:pt idx="199">
                  <c:v>3.4452920156910998E-4</c:v>
                </c:pt>
                <c:pt idx="200">
                  <c:v>6.886562695341057E-4</c:v>
                </c:pt>
                <c:pt idx="201">
                  <c:v>1.6427964207022295E-4</c:v>
                </c:pt>
                <c:pt idx="202">
                  <c:v>3.0830478531921007E-4</c:v>
                </c:pt>
                <c:pt idx="203">
                  <c:v>3.6438106707401306E-4</c:v>
                </c:pt>
                <c:pt idx="204">
                  <c:v>7.6655194461101441E-5</c:v>
                </c:pt>
                <c:pt idx="205">
                  <c:v>8.0210577057581589E-5</c:v>
                </c:pt>
                <c:pt idx="206">
                  <c:v>3.937404839693831E-6</c:v>
                </c:pt>
                <c:pt idx="207">
                  <c:v>7.4194585665535262E-5</c:v>
                </c:pt>
                <c:pt idx="208">
                  <c:v>9.9336704724248804E-5</c:v>
                </c:pt>
                <c:pt idx="209">
                  <c:v>1.1766082584950225E-4</c:v>
                </c:pt>
                <c:pt idx="210">
                  <c:v>3.8700637388838706E-4</c:v>
                </c:pt>
                <c:pt idx="211">
                  <c:v>4.934585729936045E-4</c:v>
                </c:pt>
                <c:pt idx="212">
                  <c:v>5.717076477456005E-7</c:v>
                </c:pt>
                <c:pt idx="213">
                  <c:v>4.254298187852607E-5</c:v>
                </c:pt>
                <c:pt idx="214">
                  <c:v>9.3810836409959513E-6</c:v>
                </c:pt>
                <c:pt idx="215">
                  <c:v>7.0572502710293061E-4</c:v>
                </c:pt>
                <c:pt idx="216">
                  <c:v>1.9487475948364387E-5</c:v>
                </c:pt>
                <c:pt idx="217">
                  <c:v>4.2001599153041863E-4</c:v>
                </c:pt>
                <c:pt idx="218">
                  <c:v>7.4455092460084746E-4</c:v>
                </c:pt>
                <c:pt idx="219">
                  <c:v>1.2500246646410384E-4</c:v>
                </c:pt>
                <c:pt idx="220">
                  <c:v>3.0265641631430163E-3</c:v>
                </c:pt>
                <c:pt idx="221">
                  <c:v>3.8152372750144014E-5</c:v>
                </c:pt>
                <c:pt idx="222">
                  <c:v>3.7985500897361988E-4</c:v>
                </c:pt>
                <c:pt idx="223">
                  <c:v>6.4029237448515522E-4</c:v>
                </c:pt>
                <c:pt idx="224">
                  <c:v>4.303088458908687E-4</c:v>
                </c:pt>
                <c:pt idx="225">
                  <c:v>1.4215197706261718E-4</c:v>
                </c:pt>
                <c:pt idx="226">
                  <c:v>3.1936315596626403E-6</c:v>
                </c:pt>
                <c:pt idx="227">
                  <c:v>8.4575359484008027E-6</c:v>
                </c:pt>
                <c:pt idx="228">
                  <c:v>4.5940096729165254E-4</c:v>
                </c:pt>
                <c:pt idx="229">
                  <c:v>1.0104106365049416E-3</c:v>
                </c:pt>
                <c:pt idx="230">
                  <c:v>1.7760127047840649E-4</c:v>
                </c:pt>
                <c:pt idx="231">
                  <c:v>3.324933040368652E-3</c:v>
                </c:pt>
                <c:pt idx="232">
                  <c:v>5.4238788464079592E-4</c:v>
                </c:pt>
                <c:pt idx="233">
                  <c:v>4.4223726718955293E-4</c:v>
                </c:pt>
                <c:pt idx="234">
                  <c:v>6.5060775971424577E-3</c:v>
                </c:pt>
                <c:pt idx="235">
                  <c:v>2.5558346138430835E-4</c:v>
                </c:pt>
                <c:pt idx="236">
                  <c:v>1.5230710927154525E-3</c:v>
                </c:pt>
                <c:pt idx="237">
                  <c:v>5.5088638346582401E-6</c:v>
                </c:pt>
                <c:pt idx="238">
                  <c:v>7.2631181377006841E-5</c:v>
                </c:pt>
                <c:pt idx="239">
                  <c:v>4.9677859821089382E-3</c:v>
                </c:pt>
                <c:pt idx="240">
                  <c:v>1.1409473396474231E-7</c:v>
                </c:pt>
                <c:pt idx="241">
                  <c:v>1.0811004336143384E-3</c:v>
                </c:pt>
                <c:pt idx="242">
                  <c:v>1.2798701014232507E-3</c:v>
                </c:pt>
                <c:pt idx="243">
                  <c:v>2.9340535663117256E-3</c:v>
                </c:pt>
                <c:pt idx="244">
                  <c:v>1.2570930506339146E-4</c:v>
                </c:pt>
                <c:pt idx="245">
                  <c:v>1.4756749971884067E-3</c:v>
                </c:pt>
                <c:pt idx="246">
                  <c:v>2.1608649748262689E-4</c:v>
                </c:pt>
                <c:pt idx="247">
                  <c:v>6.4408730610334103E-4</c:v>
                </c:pt>
                <c:pt idx="248">
                  <c:v>1.2691827954747423E-3</c:v>
                </c:pt>
                <c:pt idx="249">
                  <c:v>5.6014312373867163E-6</c:v>
                </c:pt>
                <c:pt idx="250">
                  <c:v>3.3761973947021536E-4</c:v>
                </c:pt>
                <c:pt idx="251">
                  <c:v>2.5429828020203343E-3</c:v>
                </c:pt>
                <c:pt idx="252">
                  <c:v>1.2947179477232425E-3</c:v>
                </c:pt>
                <c:pt idx="253">
                  <c:v>4.1029547096002031E-7</c:v>
                </c:pt>
                <c:pt idx="254">
                  <c:v>5.6457051657514213E-3</c:v>
                </c:pt>
                <c:pt idx="255">
                  <c:v>6.0819449341933048E-5</c:v>
                </c:pt>
                <c:pt idx="256">
                  <c:v>8.3028562339923115E-7</c:v>
                </c:pt>
                <c:pt idx="257">
                  <c:v>6.9127989494927326E-4</c:v>
                </c:pt>
                <c:pt idx="258">
                  <c:v>5.7070502977855066E-5</c:v>
                </c:pt>
                <c:pt idx="259">
                  <c:v>9.4116798565374821E-4</c:v>
                </c:pt>
                <c:pt idx="260">
                  <c:v>9.6578419630320962E-9</c:v>
                </c:pt>
                <c:pt idx="261">
                  <c:v>1.9910477807800822E-3</c:v>
                </c:pt>
                <c:pt idx="262">
                  <c:v>2.4971544911455545E-3</c:v>
                </c:pt>
                <c:pt idx="263">
                  <c:v>3.001141858482594E-4</c:v>
                </c:pt>
                <c:pt idx="264">
                  <c:v>2.6927239730054958E-3</c:v>
                </c:pt>
                <c:pt idx="265">
                  <c:v>6.3196593734398798E-4</c:v>
                </c:pt>
                <c:pt idx="266">
                  <c:v>1.8116952907217717E-4</c:v>
                </c:pt>
                <c:pt idx="267">
                  <c:v>3.0290731822785809E-5</c:v>
                </c:pt>
                <c:pt idx="268">
                  <c:v>4.1152837632601504E-3</c:v>
                </c:pt>
                <c:pt idx="269">
                  <c:v>4.7907169008027037E-3</c:v>
                </c:pt>
                <c:pt idx="270">
                  <c:v>1.2349092439493366E-3</c:v>
                </c:pt>
                <c:pt idx="271">
                  <c:v>1.1570813015905988E-3</c:v>
                </c:pt>
                <c:pt idx="272">
                  <c:v>1.3275866916703494E-3</c:v>
                </c:pt>
                <c:pt idx="273">
                  <c:v>1.5564760863623467E-3</c:v>
                </c:pt>
                <c:pt idx="274">
                  <c:v>7.8688954911436556E-4</c:v>
                </c:pt>
                <c:pt idx="275">
                  <c:v>7.4816813393393349E-3</c:v>
                </c:pt>
                <c:pt idx="276">
                  <c:v>2.383361902593847E-3</c:v>
                </c:pt>
                <c:pt idx="277">
                  <c:v>4.8811137950735922E-5</c:v>
                </c:pt>
                <c:pt idx="278">
                  <c:v>9.7553629817514545E-3</c:v>
                </c:pt>
                <c:pt idx="279">
                  <c:v>4.2394208270678645E-3</c:v>
                </c:pt>
                <c:pt idx="280">
                  <c:v>3.5103771606685009E-3</c:v>
                </c:pt>
                <c:pt idx="281">
                  <c:v>4.2717597856977768E-3</c:v>
                </c:pt>
                <c:pt idx="282">
                  <c:v>1.6220834438933555E-3</c:v>
                </c:pt>
                <c:pt idx="283">
                  <c:v>6.3570720444685734E-4</c:v>
                </c:pt>
                <c:pt idx="284">
                  <c:v>3.3780939174251528E-4</c:v>
                </c:pt>
                <c:pt idx="285">
                  <c:v>2.0549579915409896E-3</c:v>
                </c:pt>
                <c:pt idx="286">
                  <c:v>2.5323911813000962E-3</c:v>
                </c:pt>
                <c:pt idx="287">
                  <c:v>1.2121730862703175E-3</c:v>
                </c:pt>
                <c:pt idx="288">
                  <c:v>3.4959783485649807E-5</c:v>
                </c:pt>
                <c:pt idx="289">
                  <c:v>1.0078829586920896E-3</c:v>
                </c:pt>
                <c:pt idx="290">
                  <c:v>8.6714892695568136E-4</c:v>
                </c:pt>
                <c:pt idx="291">
                  <c:v>2.018370335804208E-3</c:v>
                </c:pt>
                <c:pt idx="292">
                  <c:v>4.132191473386036E-5</c:v>
                </c:pt>
                <c:pt idx="293">
                  <c:v>2.4917946086969742E-3</c:v>
                </c:pt>
                <c:pt idx="294">
                  <c:v>1.0873395210595964E-3</c:v>
                </c:pt>
                <c:pt idx="295">
                  <c:v>1.7535102627385686E-4</c:v>
                </c:pt>
                <c:pt idx="296">
                  <c:v>2.3554240363818446E-3</c:v>
                </c:pt>
                <c:pt idx="297">
                  <c:v>3.1146625383608373E-5</c:v>
                </c:pt>
                <c:pt idx="298">
                  <c:v>6.3840624936388219E-3</c:v>
                </c:pt>
                <c:pt idx="299">
                  <c:v>1.5060130152481452E-4</c:v>
                </c:pt>
                <c:pt idx="300">
                  <c:v>5.2942205852821948E-4</c:v>
                </c:pt>
                <c:pt idx="301">
                  <c:v>6.7121356735530579E-8</c:v>
                </c:pt>
                <c:pt idx="302">
                  <c:v>4.9322562023161486E-6</c:v>
                </c:pt>
                <c:pt idx="303">
                  <c:v>2.057348928525354E-4</c:v>
                </c:pt>
                <c:pt idx="304">
                  <c:v>7.7806585300049672E-4</c:v>
                </c:pt>
                <c:pt idx="305">
                  <c:v>2.3068624321653694E-5</c:v>
                </c:pt>
                <c:pt idx="306">
                  <c:v>9.9281254593459054E-4</c:v>
                </c:pt>
                <c:pt idx="307">
                  <c:v>1.3180152523594056E-4</c:v>
                </c:pt>
                <c:pt idx="308">
                  <c:v>5.5113109987181022E-6</c:v>
                </c:pt>
                <c:pt idx="309">
                  <c:v>1.7509292008295399E-3</c:v>
                </c:pt>
                <c:pt idx="310">
                  <c:v>2.7328708640511603E-5</c:v>
                </c:pt>
                <c:pt idx="311">
                  <c:v>6.6002709940324756E-4</c:v>
                </c:pt>
                <c:pt idx="312">
                  <c:v>1.8569756400104657E-3</c:v>
                </c:pt>
                <c:pt idx="313">
                  <c:v>1.1845835266910018E-4</c:v>
                </c:pt>
                <c:pt idx="314">
                  <c:v>2.4782552543194678E-3</c:v>
                </c:pt>
                <c:pt idx="315">
                  <c:v>5.7764398468857284E-4</c:v>
                </c:pt>
                <c:pt idx="316">
                  <c:v>2.4760471709904953E-4</c:v>
                </c:pt>
                <c:pt idx="317">
                  <c:v>7.8095110062781662E-4</c:v>
                </c:pt>
                <c:pt idx="318">
                  <c:v>1.8552913388349842E-3</c:v>
                </c:pt>
                <c:pt idx="319">
                  <c:v>9.3961713731576598E-4</c:v>
                </c:pt>
                <c:pt idx="320">
                  <c:v>1.0036955486641871E-4</c:v>
                </c:pt>
                <c:pt idx="321">
                  <c:v>1.3982678983949049E-2</c:v>
                </c:pt>
                <c:pt idx="322">
                  <c:v>4.6468342065769091E-5</c:v>
                </c:pt>
                <c:pt idx="323">
                  <c:v>3.6276197557496919E-4</c:v>
                </c:pt>
                <c:pt idx="324">
                  <c:v>7.2474496687972785E-5</c:v>
                </c:pt>
                <c:pt idx="325">
                  <c:v>1.0891365981430035E-3</c:v>
                </c:pt>
                <c:pt idx="326">
                  <c:v>2.4265592163626266E-3</c:v>
                </c:pt>
                <c:pt idx="327">
                  <c:v>1.4813196499384681E-3</c:v>
                </c:pt>
                <c:pt idx="328">
                  <c:v>5.8212186147525149E-4</c:v>
                </c:pt>
                <c:pt idx="329">
                  <c:v>7.6925142092617279E-3</c:v>
                </c:pt>
                <c:pt idx="330">
                  <c:v>8.9690646895984726E-3</c:v>
                </c:pt>
                <c:pt idx="331">
                  <c:v>1.6748693270092825E-2</c:v>
                </c:pt>
                <c:pt idx="332">
                  <c:v>2.4370594072246669E-2</c:v>
                </c:pt>
                <c:pt idx="333">
                  <c:v>3.0026458246352793E-3</c:v>
                </c:pt>
                <c:pt idx="334">
                  <c:v>8.4422788944551563E-4</c:v>
                </c:pt>
                <c:pt idx="335">
                  <c:v>1.2875719434309089E-2</c:v>
                </c:pt>
                <c:pt idx="336">
                  <c:v>3.3826170339145921E-3</c:v>
                </c:pt>
                <c:pt idx="337">
                  <c:v>2.1108217068099136E-4</c:v>
                </c:pt>
                <c:pt idx="338">
                  <c:v>1.5865537008169493E-3</c:v>
                </c:pt>
                <c:pt idx="339">
                  <c:v>1.7628382429965771E-3</c:v>
                </c:pt>
                <c:pt idx="340">
                  <c:v>1.3631253490948051E-3</c:v>
                </c:pt>
                <c:pt idx="341">
                  <c:v>5.6956227660163511E-3</c:v>
                </c:pt>
                <c:pt idx="342">
                  <c:v>6.9527125715323438E-4</c:v>
                </c:pt>
                <c:pt idx="343">
                  <c:v>1.8257204349264471E-3</c:v>
                </c:pt>
                <c:pt idx="344">
                  <c:v>2.9858646278756633E-3</c:v>
                </c:pt>
                <c:pt idx="345">
                  <c:v>4.2627779104455004E-4</c:v>
                </c:pt>
                <c:pt idx="346">
                  <c:v>4.0332862927015746E-4</c:v>
                </c:pt>
                <c:pt idx="347">
                  <c:v>1.2289339340191724E-2</c:v>
                </c:pt>
                <c:pt idx="348">
                  <c:v>2.1211874081715067E-4</c:v>
                </c:pt>
                <c:pt idx="349">
                  <c:v>5.4033975340662575E-4</c:v>
                </c:pt>
                <c:pt idx="350">
                  <c:v>3.5236500786187558E-4</c:v>
                </c:pt>
                <c:pt idx="351">
                  <c:v>3.1301832366401072E-4</c:v>
                </c:pt>
                <c:pt idx="352">
                  <c:v>1.1701515379542208E-3</c:v>
                </c:pt>
                <c:pt idx="353">
                  <c:v>2.7761170627307478E-4</c:v>
                </c:pt>
                <c:pt idx="354">
                  <c:v>6.293744911463735E-5</c:v>
                </c:pt>
                <c:pt idx="355">
                  <c:v>2.2411266059366882E-4</c:v>
                </c:pt>
                <c:pt idx="356">
                  <c:v>8.6868991607788484E-4</c:v>
                </c:pt>
                <c:pt idx="357">
                  <c:v>1.055530144584868E-4</c:v>
                </c:pt>
                <c:pt idx="358">
                  <c:v>2.0176336324787625E-3</c:v>
                </c:pt>
                <c:pt idx="359">
                  <c:v>3.4365889258442398E-3</c:v>
                </c:pt>
                <c:pt idx="360">
                  <c:v>6.197394572802652E-4</c:v>
                </c:pt>
                <c:pt idx="361">
                  <c:v>4.6757784324473521E-4</c:v>
                </c:pt>
                <c:pt idx="362">
                  <c:v>7.1536390268615223E-5</c:v>
                </c:pt>
                <c:pt idx="363">
                  <c:v>6.0090461498480026E-4</c:v>
                </c:pt>
                <c:pt idx="364">
                  <c:v>1.4604698698891666E-3</c:v>
                </c:pt>
                <c:pt idx="365">
                  <c:v>6.2774562670612068E-4</c:v>
                </c:pt>
                <c:pt idx="366">
                  <c:v>4.9759043616735864E-4</c:v>
                </c:pt>
                <c:pt idx="367">
                  <c:v>1.2319878929828307E-4</c:v>
                </c:pt>
                <c:pt idx="368">
                  <c:v>2.7634320188115484E-3</c:v>
                </c:pt>
                <c:pt idx="369">
                  <c:v>6.8301010805099649E-4</c:v>
                </c:pt>
                <c:pt idx="370">
                  <c:v>2.4658716212088527E-5</c:v>
                </c:pt>
                <c:pt idx="371">
                  <c:v>5.1210289091626364E-3</c:v>
                </c:pt>
                <c:pt idx="372">
                  <c:v>7.4391771684579743E-4</c:v>
                </c:pt>
                <c:pt idx="373">
                  <c:v>2.5755752197781367E-4</c:v>
                </c:pt>
                <c:pt idx="374">
                  <c:v>6.0962747109843162E-3</c:v>
                </c:pt>
                <c:pt idx="375">
                  <c:v>7.3887439875766987E-6</c:v>
                </c:pt>
                <c:pt idx="376">
                  <c:v>7.7927976021041493E-4</c:v>
                </c:pt>
                <c:pt idx="377">
                  <c:v>2.0540425410016929E-3</c:v>
                </c:pt>
                <c:pt idx="378">
                  <c:v>4.8519351670764209E-4</c:v>
                </c:pt>
                <c:pt idx="379">
                  <c:v>3.0637777516844228E-4</c:v>
                </c:pt>
                <c:pt idx="380">
                  <c:v>1.0429109221126661E-2</c:v>
                </c:pt>
                <c:pt idx="381">
                  <c:v>1.8094113106971585E-4</c:v>
                </c:pt>
                <c:pt idx="382">
                  <c:v>9.9044291138268512E-6</c:v>
                </c:pt>
                <c:pt idx="383">
                  <c:v>8.3563511291317278E-4</c:v>
                </c:pt>
                <c:pt idx="384">
                  <c:v>1.7966749635697505E-3</c:v>
                </c:pt>
                <c:pt idx="385">
                  <c:v>1.8751128434545724E-3</c:v>
                </c:pt>
                <c:pt idx="386">
                  <c:v>9.4910555549936523E-5</c:v>
                </c:pt>
                <c:pt idx="387">
                  <c:v>9.6095249336329493E-4</c:v>
                </c:pt>
                <c:pt idx="388">
                  <c:v>7.0504041872728959E-4</c:v>
                </c:pt>
                <c:pt idx="389">
                  <c:v>3.4335723631023803E-6</c:v>
                </c:pt>
                <c:pt idx="390">
                  <c:v>2.2719805596294836E-3</c:v>
                </c:pt>
                <c:pt idx="391">
                  <c:v>1.7917172425323767E-4</c:v>
                </c:pt>
                <c:pt idx="392">
                  <c:v>6.6653820359951202E-3</c:v>
                </c:pt>
                <c:pt idx="393">
                  <c:v>1.3359697752312392E-3</c:v>
                </c:pt>
                <c:pt idx="394">
                  <c:v>3.7940972146678614E-6</c:v>
                </c:pt>
                <c:pt idx="395">
                  <c:v>2.0149573567320904E-3</c:v>
                </c:pt>
                <c:pt idx="396">
                  <c:v>2.1110613207900775E-4</c:v>
                </c:pt>
                <c:pt idx="397">
                  <c:v>1.3609005566851913E-2</c:v>
                </c:pt>
                <c:pt idx="398">
                  <c:v>6.1691061173930475E-4</c:v>
                </c:pt>
                <c:pt idx="399">
                  <c:v>1.7571704312414689E-3</c:v>
                </c:pt>
                <c:pt idx="400">
                  <c:v>2.9863354089865223E-4</c:v>
                </c:pt>
                <c:pt idx="401">
                  <c:v>3.0174840268624389E-3</c:v>
                </c:pt>
                <c:pt idx="402">
                  <c:v>5.6141674646209259E-7</c:v>
                </c:pt>
                <c:pt idx="403">
                  <c:v>1.6368737309379648E-4</c:v>
                </c:pt>
                <c:pt idx="404">
                  <c:v>2.3937307848280466E-6</c:v>
                </c:pt>
                <c:pt idx="405">
                  <c:v>8.4388263564188267E-3</c:v>
                </c:pt>
                <c:pt idx="406">
                  <c:v>2.50229766058432E-3</c:v>
                </c:pt>
                <c:pt idx="407">
                  <c:v>3.9192119640568124E-3</c:v>
                </c:pt>
                <c:pt idx="408">
                  <c:v>5.1625335631824306E-6</c:v>
                </c:pt>
                <c:pt idx="409">
                  <c:v>4.1850307199209352E-4</c:v>
                </c:pt>
                <c:pt idx="410">
                  <c:v>1.4689795454570964E-3</c:v>
                </c:pt>
                <c:pt idx="411">
                  <c:v>1.9241105484635567E-4</c:v>
                </c:pt>
                <c:pt idx="412">
                  <c:v>7.4751994740789582E-4</c:v>
                </c:pt>
                <c:pt idx="413">
                  <c:v>3.4497529161070555E-4</c:v>
                </c:pt>
                <c:pt idx="414">
                  <c:v>5.6772473964147672E-3</c:v>
                </c:pt>
                <c:pt idx="415">
                  <c:v>4.8444776642269883E-3</c:v>
                </c:pt>
                <c:pt idx="416">
                  <c:v>1.1493563387455132E-3</c:v>
                </c:pt>
                <c:pt idx="417">
                  <c:v>7.7217952622626288E-4</c:v>
                </c:pt>
                <c:pt idx="418">
                  <c:v>1.8627021871302305E-3</c:v>
                </c:pt>
                <c:pt idx="419">
                  <c:v>1.0693308996655487E-3</c:v>
                </c:pt>
                <c:pt idx="420">
                  <c:v>4.7338380357479096E-3</c:v>
                </c:pt>
                <c:pt idx="421">
                  <c:v>6.0194963640295654E-4</c:v>
                </c:pt>
                <c:pt idx="422">
                  <c:v>5.6178851149186766E-4</c:v>
                </c:pt>
                <c:pt idx="423">
                  <c:v>2.2030689455297403E-3</c:v>
                </c:pt>
                <c:pt idx="424">
                  <c:v>1.1259071006543106E-3</c:v>
                </c:pt>
                <c:pt idx="425">
                  <c:v>1.3760702756243888E-3</c:v>
                </c:pt>
                <c:pt idx="426">
                  <c:v>1.2691369608632243E-2</c:v>
                </c:pt>
                <c:pt idx="427">
                  <c:v>1.3508139812851694E-5</c:v>
                </c:pt>
                <c:pt idx="428">
                  <c:v>9.9574348642277252E-3</c:v>
                </c:pt>
                <c:pt idx="429">
                  <c:v>9.7851596656024515E-4</c:v>
                </c:pt>
                <c:pt idx="430">
                  <c:v>6.0673440203826924E-6</c:v>
                </c:pt>
                <c:pt idx="431">
                  <c:v>4.4005576124230868E-4</c:v>
                </c:pt>
                <c:pt idx="432">
                  <c:v>1.2486373693865261E-4</c:v>
                </c:pt>
                <c:pt idx="433">
                  <c:v>4.2720389229048723E-4</c:v>
                </c:pt>
                <c:pt idx="434">
                  <c:v>3.7220355215439862E-3</c:v>
                </c:pt>
                <c:pt idx="435">
                  <c:v>4.1556452547519807E-4</c:v>
                </c:pt>
                <c:pt idx="436">
                  <c:v>4.7127425488544645E-4</c:v>
                </c:pt>
                <c:pt idx="437">
                  <c:v>2.1834559145818304E-3</c:v>
                </c:pt>
                <c:pt idx="438">
                  <c:v>7.1406358722433058E-9</c:v>
                </c:pt>
                <c:pt idx="439">
                  <c:v>1.799731283891759E-6</c:v>
                </c:pt>
                <c:pt idx="440">
                  <c:v>8.0283481327447532E-4</c:v>
                </c:pt>
                <c:pt idx="441">
                  <c:v>7.2110817249948378E-5</c:v>
                </c:pt>
                <c:pt idx="442">
                  <c:v>4.5396727883359944E-4</c:v>
                </c:pt>
                <c:pt idx="443">
                  <c:v>3.7633551128290772E-4</c:v>
                </c:pt>
                <c:pt idx="444">
                  <c:v>2.4709223685457885E-3</c:v>
                </c:pt>
                <c:pt idx="445">
                  <c:v>1.5472502355821141E-6</c:v>
                </c:pt>
                <c:pt idx="446">
                  <c:v>8.885894318185103E-5</c:v>
                </c:pt>
                <c:pt idx="447">
                  <c:v>4.8263141595568044E-3</c:v>
                </c:pt>
                <c:pt idx="448">
                  <c:v>4.3145364463691047E-5</c:v>
                </c:pt>
                <c:pt idx="449">
                  <c:v>9.2245984349357722E-4</c:v>
                </c:pt>
                <c:pt idx="450">
                  <c:v>9.1290794341612504E-3</c:v>
                </c:pt>
                <c:pt idx="451">
                  <c:v>2.8511625532197669E-4</c:v>
                </c:pt>
                <c:pt idx="452">
                  <c:v>1.6728206541254988E-4</c:v>
                </c:pt>
                <c:pt idx="453">
                  <c:v>6.3208172817284087E-4</c:v>
                </c:pt>
                <c:pt idx="454">
                  <c:v>1.1522807675907875E-4</c:v>
                </c:pt>
                <c:pt idx="455">
                  <c:v>3.8782890065639244E-3</c:v>
                </c:pt>
                <c:pt idx="456">
                  <c:v>7.7253928469414668E-7</c:v>
                </c:pt>
                <c:pt idx="457">
                  <c:v>2.5114262974397305E-4</c:v>
                </c:pt>
                <c:pt idx="458">
                  <c:v>3.3960024909451754E-4</c:v>
                </c:pt>
                <c:pt idx="459">
                  <c:v>2.3432525975093689E-3</c:v>
                </c:pt>
                <c:pt idx="460">
                  <c:v>4.4287370950336721E-6</c:v>
                </c:pt>
                <c:pt idx="461">
                  <c:v>3.0090488847904224E-4</c:v>
                </c:pt>
                <c:pt idx="462">
                  <c:v>4.2062474383636737E-4</c:v>
                </c:pt>
                <c:pt idx="463">
                  <c:v>2.2295312342046412E-3</c:v>
                </c:pt>
                <c:pt idx="464">
                  <c:v>9.7790040357593881E-4</c:v>
                </c:pt>
                <c:pt idx="465">
                  <c:v>3.3263998367174582E-3</c:v>
                </c:pt>
                <c:pt idx="466">
                  <c:v>1.1657751601019126E-3</c:v>
                </c:pt>
                <c:pt idx="467">
                  <c:v>8.6084031719124273E-5</c:v>
                </c:pt>
                <c:pt idx="468">
                  <c:v>3.9122452331022527E-3</c:v>
                </c:pt>
                <c:pt idx="469">
                  <c:v>1.7863835636000584E-3</c:v>
                </c:pt>
                <c:pt idx="470">
                  <c:v>7.0239072074184295E-4</c:v>
                </c:pt>
                <c:pt idx="471">
                  <c:v>1.7747848958022362E-3</c:v>
                </c:pt>
                <c:pt idx="472">
                  <c:v>6.1580735758396069E-6</c:v>
                </c:pt>
                <c:pt idx="473">
                  <c:v>4.965416521245155E-3</c:v>
                </c:pt>
                <c:pt idx="474">
                  <c:v>3.8191081098952182E-3</c:v>
                </c:pt>
                <c:pt idx="475">
                  <c:v>9.1575433764814924E-3</c:v>
                </c:pt>
                <c:pt idx="476">
                  <c:v>1.9731155535834032E-3</c:v>
                </c:pt>
                <c:pt idx="477">
                  <c:v>1.4913837007118937E-4</c:v>
                </c:pt>
                <c:pt idx="478">
                  <c:v>1.6197313909487327E-3</c:v>
                </c:pt>
                <c:pt idx="479">
                  <c:v>1.5081337329486398E-2</c:v>
                </c:pt>
                <c:pt idx="480">
                  <c:v>8.1545002734311443E-4</c:v>
                </c:pt>
                <c:pt idx="481">
                  <c:v>1.8331893667893851E-4</c:v>
                </c:pt>
                <c:pt idx="482">
                  <c:v>4.7236612854685377E-4</c:v>
                </c:pt>
                <c:pt idx="483">
                  <c:v>1.1606765653192361E-5</c:v>
                </c:pt>
                <c:pt idx="484">
                  <c:v>1.4110187589051961E-3</c:v>
                </c:pt>
                <c:pt idx="485">
                  <c:v>1.379113677840731E-3</c:v>
                </c:pt>
                <c:pt idx="486">
                  <c:v>6.8435490086236732E-4</c:v>
                </c:pt>
                <c:pt idx="487">
                  <c:v>1.2310478898931122E-3</c:v>
                </c:pt>
                <c:pt idx="488">
                  <c:v>5.2204901630248726E-2</c:v>
                </c:pt>
                <c:pt idx="489">
                  <c:v>8.7614917585996724E-3</c:v>
                </c:pt>
                <c:pt idx="490">
                  <c:v>3.7920107492366191E-3</c:v>
                </c:pt>
                <c:pt idx="491">
                  <c:v>9.3267460105033069E-4</c:v>
                </c:pt>
                <c:pt idx="492">
                  <c:v>1.2443591430830146E-3</c:v>
                </c:pt>
                <c:pt idx="493">
                  <c:v>1.8476006852119749E-3</c:v>
                </c:pt>
                <c:pt idx="494">
                  <c:v>4.0907335104913048E-6</c:v>
                </c:pt>
                <c:pt idx="495">
                  <c:v>2.1598599539966157E-5</c:v>
                </c:pt>
                <c:pt idx="496">
                  <c:v>1.2157158588884816E-3</c:v>
                </c:pt>
                <c:pt idx="497">
                  <c:v>3.0054178052854737E-4</c:v>
                </c:pt>
                <c:pt idx="498">
                  <c:v>2.0960393225665803E-3</c:v>
                </c:pt>
                <c:pt idx="499">
                  <c:v>8.5482430275113873E-4</c:v>
                </c:pt>
                <c:pt idx="500">
                  <c:v>1.8406374207259813E-4</c:v>
                </c:pt>
                <c:pt idx="501">
                  <c:v>7.8684860589075124E-4</c:v>
                </c:pt>
                <c:pt idx="502">
                  <c:v>2.0347990570930674E-5</c:v>
                </c:pt>
                <c:pt idx="503">
                  <c:v>3.3905577449252155E-3</c:v>
                </c:pt>
                <c:pt idx="504">
                  <c:v>1.5308020476343203E-3</c:v>
                </c:pt>
                <c:pt idx="505">
                  <c:v>7.1364618268582967E-5</c:v>
                </c:pt>
                <c:pt idx="506">
                  <c:v>1.4000745400019894E-3</c:v>
                </c:pt>
                <c:pt idx="507">
                  <c:v>7.2901209052871248E-4</c:v>
                </c:pt>
                <c:pt idx="508">
                  <c:v>3.7559509898600862E-4</c:v>
                </c:pt>
                <c:pt idx="509">
                  <c:v>5.845363386643738E-3</c:v>
                </c:pt>
                <c:pt idx="510">
                  <c:v>4.2354684429038206E-5</c:v>
                </c:pt>
                <c:pt idx="511">
                  <c:v>3.0149279336216616E-4</c:v>
                </c:pt>
                <c:pt idx="512">
                  <c:v>1.3610918698313329E-3</c:v>
                </c:pt>
                <c:pt idx="513">
                  <c:v>5.1677959134796962E-5</c:v>
                </c:pt>
                <c:pt idx="514">
                  <c:v>9.0868270285104341E-5</c:v>
                </c:pt>
                <c:pt idx="515">
                  <c:v>6.5219961500612364E-3</c:v>
                </c:pt>
                <c:pt idx="516">
                  <c:v>2.5064277364054749E-9</c:v>
                </c:pt>
                <c:pt idx="517">
                  <c:v>1.7763222406972691E-4</c:v>
                </c:pt>
                <c:pt idx="518">
                  <c:v>1.4130496716817816E-3</c:v>
                </c:pt>
                <c:pt idx="519">
                  <c:v>7.0996298572942474E-3</c:v>
                </c:pt>
                <c:pt idx="520">
                  <c:v>3.8288325477870084E-4</c:v>
                </c:pt>
                <c:pt idx="521">
                  <c:v>3.025302119306471E-4</c:v>
                </c:pt>
                <c:pt idx="522">
                  <c:v>1.0722854436605499E-2</c:v>
                </c:pt>
                <c:pt idx="523">
                  <c:v>3.8135813728457212E-3</c:v>
                </c:pt>
                <c:pt idx="524">
                  <c:v>2.6167593606887742E-4</c:v>
                </c:pt>
                <c:pt idx="525">
                  <c:v>2.7200816184655965E-3</c:v>
                </c:pt>
                <c:pt idx="526">
                  <c:v>2.6006402903526205E-4</c:v>
                </c:pt>
                <c:pt idx="527">
                  <c:v>1.118105612844785E-3</c:v>
                </c:pt>
                <c:pt idx="528">
                  <c:v>3.6406351260293048E-3</c:v>
                </c:pt>
                <c:pt idx="529">
                  <c:v>1.769564125199328E-4</c:v>
                </c:pt>
                <c:pt idx="530">
                  <c:v>7.6258460607856842E-5</c:v>
                </c:pt>
                <c:pt idx="531">
                  <c:v>1.0255136472374958E-3</c:v>
                </c:pt>
                <c:pt idx="532">
                  <c:v>3.1486047256278058E-3</c:v>
                </c:pt>
                <c:pt idx="533">
                  <c:v>1.2497211522939648E-3</c:v>
                </c:pt>
                <c:pt idx="534">
                  <c:v>1.7904912495135045E-4</c:v>
                </c:pt>
                <c:pt idx="535">
                  <c:v>7.4753443330194641E-4</c:v>
                </c:pt>
                <c:pt idx="536">
                  <c:v>9.3403838061699803E-6</c:v>
                </c:pt>
                <c:pt idx="537">
                  <c:v>2.5101169101258754E-3</c:v>
                </c:pt>
                <c:pt idx="538">
                  <c:v>1.0907579564122727E-2</c:v>
                </c:pt>
                <c:pt idx="539">
                  <c:v>7.2992890510173924E-4</c:v>
                </c:pt>
                <c:pt idx="540">
                  <c:v>1.298552811162616E-5</c:v>
                </c:pt>
                <c:pt idx="541">
                  <c:v>8.2669262963051317E-4</c:v>
                </c:pt>
                <c:pt idx="542">
                  <c:v>3.8196550918255328E-4</c:v>
                </c:pt>
                <c:pt idx="543">
                  <c:v>1.5649690134352727E-5</c:v>
                </c:pt>
                <c:pt idx="544">
                  <c:v>5.697124347377728E-4</c:v>
                </c:pt>
                <c:pt idx="545">
                  <c:v>1.0546130795407675E-3</c:v>
                </c:pt>
                <c:pt idx="546">
                  <c:v>8.3158877811149794E-4</c:v>
                </c:pt>
                <c:pt idx="547">
                  <c:v>1.0455503765862359E-5</c:v>
                </c:pt>
                <c:pt idx="548">
                  <c:v>1.0192489367598905E-5</c:v>
                </c:pt>
                <c:pt idx="549">
                  <c:v>6.5615308437059941E-4</c:v>
                </c:pt>
                <c:pt idx="550">
                  <c:v>2.6785348795033531E-5</c:v>
                </c:pt>
                <c:pt idx="551">
                  <c:v>5.0283628329578082E-7</c:v>
                </c:pt>
                <c:pt idx="552">
                  <c:v>3.1641688368652713E-5</c:v>
                </c:pt>
                <c:pt idx="553">
                  <c:v>1.7725217034192568E-4</c:v>
                </c:pt>
                <c:pt idx="554">
                  <c:v>1.0446917523407686E-3</c:v>
                </c:pt>
                <c:pt idx="555">
                  <c:v>3.3990280817731196E-4</c:v>
                </c:pt>
                <c:pt idx="556">
                  <c:v>1.9715735648807465E-5</c:v>
                </c:pt>
                <c:pt idx="557">
                  <c:v>1.5478041350740874E-4</c:v>
                </c:pt>
                <c:pt idx="558">
                  <c:v>8.7850204160055425E-4</c:v>
                </c:pt>
                <c:pt idx="559">
                  <c:v>2.3402381509759367E-4</c:v>
                </c:pt>
                <c:pt idx="560">
                  <c:v>1.4756332353937354E-4</c:v>
                </c:pt>
                <c:pt idx="561">
                  <c:v>2.6985517441749634E-4</c:v>
                </c:pt>
                <c:pt idx="562">
                  <c:v>2.4466686302980022E-5</c:v>
                </c:pt>
                <c:pt idx="563">
                  <c:v>6.6624260119517074E-4</c:v>
                </c:pt>
                <c:pt idx="564">
                  <c:v>1.2242838801638418E-3</c:v>
                </c:pt>
                <c:pt idx="565">
                  <c:v>2.6410056008918065E-3</c:v>
                </c:pt>
                <c:pt idx="566">
                  <c:v>2.3020154114912113E-5</c:v>
                </c:pt>
                <c:pt idx="567">
                  <c:v>6.1824933729671039E-5</c:v>
                </c:pt>
                <c:pt idx="568">
                  <c:v>1.1007241560872202E-3</c:v>
                </c:pt>
                <c:pt idx="569">
                  <c:v>5.8632261733305633E-4</c:v>
                </c:pt>
                <c:pt idx="570">
                  <c:v>1.0695983892192603E-3</c:v>
                </c:pt>
                <c:pt idx="571">
                  <c:v>1.0676894539534199E-3</c:v>
                </c:pt>
                <c:pt idx="572">
                  <c:v>1.8748637300262434E-4</c:v>
                </c:pt>
                <c:pt idx="573">
                  <c:v>2.0662027831547529E-3</c:v>
                </c:pt>
                <c:pt idx="574">
                  <c:v>3.1052860284592898E-5</c:v>
                </c:pt>
                <c:pt idx="575">
                  <c:v>2.7236804785391949E-4</c:v>
                </c:pt>
                <c:pt idx="576">
                  <c:v>8.8146066735223492E-4</c:v>
                </c:pt>
                <c:pt idx="577">
                  <c:v>3.9344834174684379E-4</c:v>
                </c:pt>
                <c:pt idx="578">
                  <c:v>4.0056853489802671E-4</c:v>
                </c:pt>
                <c:pt idx="579">
                  <c:v>9.2709723933078077E-4</c:v>
                </c:pt>
                <c:pt idx="580">
                  <c:v>2.2437585101631533E-4</c:v>
                </c:pt>
                <c:pt idx="581">
                  <c:v>5.9199625887207733E-4</c:v>
                </c:pt>
                <c:pt idx="582">
                  <c:v>3.0564165711320589E-5</c:v>
                </c:pt>
                <c:pt idx="583">
                  <c:v>1.1053205442089992E-3</c:v>
                </c:pt>
                <c:pt idx="584">
                  <c:v>1.4992692725639077E-4</c:v>
                </c:pt>
                <c:pt idx="585">
                  <c:v>1.2376367866530117E-3</c:v>
                </c:pt>
                <c:pt idx="586">
                  <c:v>8.1235992148084084E-5</c:v>
                </c:pt>
                <c:pt idx="587">
                  <c:v>6.9595292198296351E-4</c:v>
                </c:pt>
                <c:pt idx="588">
                  <c:v>3.1583387024859253E-6</c:v>
                </c:pt>
                <c:pt idx="589">
                  <c:v>1.4461655606917248E-6</c:v>
                </c:pt>
                <c:pt idx="590">
                  <c:v>4.6120303730136337E-5</c:v>
                </c:pt>
                <c:pt idx="591">
                  <c:v>2.8499373371926242E-4</c:v>
                </c:pt>
                <c:pt idx="592">
                  <c:v>1.8279662613374877E-5</c:v>
                </c:pt>
                <c:pt idx="593">
                  <c:v>2.7942982446478729E-3</c:v>
                </c:pt>
                <c:pt idx="594">
                  <c:v>1.8555029640564445E-4</c:v>
                </c:pt>
                <c:pt idx="595">
                  <c:v>2.2772325013872851E-3</c:v>
                </c:pt>
                <c:pt idx="596">
                  <c:v>3.4474607060034653E-4</c:v>
                </c:pt>
                <c:pt idx="597">
                  <c:v>4.6578700734178522E-3</c:v>
                </c:pt>
                <c:pt idx="598">
                  <c:v>7.7855930444058587E-4</c:v>
                </c:pt>
                <c:pt idx="599">
                  <c:v>2.9869786588886059E-3</c:v>
                </c:pt>
                <c:pt idx="600">
                  <c:v>1.5793832659201879E-7</c:v>
                </c:pt>
                <c:pt idx="601">
                  <c:v>2.4831404744610061E-3</c:v>
                </c:pt>
                <c:pt idx="602">
                  <c:v>2.7258627014058495E-3</c:v>
                </c:pt>
                <c:pt idx="603">
                  <c:v>2.836937689383999E-3</c:v>
                </c:pt>
                <c:pt idx="604">
                  <c:v>1.3005747653942142E-3</c:v>
                </c:pt>
                <c:pt idx="605">
                  <c:v>5.2336706851110783E-3</c:v>
                </c:pt>
                <c:pt idx="606">
                  <c:v>3.9781506706007925E-3</c:v>
                </c:pt>
                <c:pt idx="607">
                  <c:v>2.1173658441882375E-3</c:v>
                </c:pt>
                <c:pt idx="608">
                  <c:v>1.6271751732804636E-3</c:v>
                </c:pt>
                <c:pt idx="609">
                  <c:v>1.4733182727505174E-3</c:v>
                </c:pt>
                <c:pt idx="610">
                  <c:v>8.7169562401213509E-5</c:v>
                </c:pt>
                <c:pt idx="611">
                  <c:v>1.8492366207446283E-5</c:v>
                </c:pt>
                <c:pt idx="612">
                  <c:v>4.1323663459549905E-3</c:v>
                </c:pt>
                <c:pt idx="613">
                  <c:v>1.9203029544612783E-3</c:v>
                </c:pt>
                <c:pt idx="614">
                  <c:v>1.485186027824862E-5</c:v>
                </c:pt>
                <c:pt idx="615">
                  <c:v>6.3028092795137795E-4</c:v>
                </c:pt>
                <c:pt idx="616">
                  <c:v>1.1265629869586207E-3</c:v>
                </c:pt>
                <c:pt idx="617">
                  <c:v>3.0080744983898133E-4</c:v>
                </c:pt>
                <c:pt idx="618">
                  <c:v>2.2599978966293836E-2</c:v>
                </c:pt>
                <c:pt idx="619">
                  <c:v>3.1568743158836409E-3</c:v>
                </c:pt>
                <c:pt idx="620">
                  <c:v>5.4609388776173454E-3</c:v>
                </c:pt>
                <c:pt idx="621">
                  <c:v>3.0538247121178808E-3</c:v>
                </c:pt>
                <c:pt idx="622">
                  <c:v>2.7588482180245124E-3</c:v>
                </c:pt>
                <c:pt idx="623">
                  <c:v>1.2919785152105448E-3</c:v>
                </c:pt>
                <c:pt idx="624">
                  <c:v>1.4967572255436021E-3</c:v>
                </c:pt>
                <c:pt idx="625">
                  <c:v>1.0733996503104381E-3</c:v>
                </c:pt>
                <c:pt idx="626">
                  <c:v>9.6626821297699308E-4</c:v>
                </c:pt>
                <c:pt idx="627">
                  <c:v>8.859823748249635E-4</c:v>
                </c:pt>
                <c:pt idx="628">
                  <c:v>2.3260453662039505E-3</c:v>
                </c:pt>
                <c:pt idx="629">
                  <c:v>1.3585949442805874E-3</c:v>
                </c:pt>
                <c:pt idx="630">
                  <c:v>1.2429092361848016E-4</c:v>
                </c:pt>
                <c:pt idx="631">
                  <c:v>1.1774405617500476E-3</c:v>
                </c:pt>
                <c:pt idx="632">
                  <c:v>3.3712275095683481E-3</c:v>
                </c:pt>
                <c:pt idx="633">
                  <c:v>1.9275545461029688E-4</c:v>
                </c:pt>
                <c:pt idx="634">
                  <c:v>3.122125713566396E-3</c:v>
                </c:pt>
                <c:pt idx="635">
                  <c:v>3.2084061516536606E-3</c:v>
                </c:pt>
                <c:pt idx="636">
                  <c:v>5.6728631989269823E-4</c:v>
                </c:pt>
                <c:pt idx="637">
                  <c:v>8.4387495361774225E-3</c:v>
                </c:pt>
                <c:pt idx="638">
                  <c:v>1.5142552257050436E-3</c:v>
                </c:pt>
                <c:pt idx="639">
                  <c:v>8.3550816558218229E-4</c:v>
                </c:pt>
                <c:pt idx="640">
                  <c:v>3.9383560014124235E-4</c:v>
                </c:pt>
                <c:pt idx="641">
                  <c:v>3.5898513364320466E-4</c:v>
                </c:pt>
                <c:pt idx="642">
                  <c:v>3.2503208350311741E-3</c:v>
                </c:pt>
                <c:pt idx="643">
                  <c:v>3.4907799523291446E-3</c:v>
                </c:pt>
                <c:pt idx="644">
                  <c:v>1.0909347402628206E-4</c:v>
                </c:pt>
                <c:pt idx="645">
                  <c:v>7.2087300277082498E-3</c:v>
                </c:pt>
                <c:pt idx="646">
                  <c:v>1.4781482759662088E-8</c:v>
                </c:pt>
                <c:pt idx="647">
                  <c:v>7.0412263218543058E-4</c:v>
                </c:pt>
                <c:pt idx="648">
                  <c:v>9.3631228293655031E-3</c:v>
                </c:pt>
                <c:pt idx="649">
                  <c:v>4.5882794186007216E-3</c:v>
                </c:pt>
                <c:pt idx="650">
                  <c:v>5.4497822826456042E-3</c:v>
                </c:pt>
                <c:pt idx="651">
                  <c:v>5.6221658073786511E-6</c:v>
                </c:pt>
                <c:pt idx="652">
                  <c:v>8.1376899004668459E-4</c:v>
                </c:pt>
                <c:pt idx="653">
                  <c:v>1.7466334917999289E-4</c:v>
                </c:pt>
                <c:pt idx="654">
                  <c:v>4.5205076091432332E-3</c:v>
                </c:pt>
                <c:pt idx="655">
                  <c:v>6.9259284883670105E-3</c:v>
                </c:pt>
                <c:pt idx="656">
                  <c:v>3.0377009980465529E-4</c:v>
                </c:pt>
                <c:pt idx="657">
                  <c:v>5.8015328940504967E-3</c:v>
                </c:pt>
                <c:pt idx="658">
                  <c:v>3.9003929342294844E-5</c:v>
                </c:pt>
                <c:pt idx="659">
                  <c:v>2.7616971389629277E-4</c:v>
                </c:pt>
                <c:pt idx="660">
                  <c:v>4.6887008953797185E-4</c:v>
                </c:pt>
                <c:pt idx="661">
                  <c:v>1.2557774542730892E-3</c:v>
                </c:pt>
                <c:pt idx="662">
                  <c:v>4.0256336860115651E-3</c:v>
                </c:pt>
                <c:pt idx="663">
                  <c:v>9.0538900709179001E-5</c:v>
                </c:pt>
                <c:pt idx="664">
                  <c:v>5.3822984310304463E-3</c:v>
                </c:pt>
                <c:pt idx="665">
                  <c:v>5.7055189728049162E-3</c:v>
                </c:pt>
                <c:pt idx="666">
                  <c:v>3.0239995835651919E-5</c:v>
                </c:pt>
                <c:pt idx="667">
                  <c:v>1.2318263232357192E-2</c:v>
                </c:pt>
                <c:pt idx="668">
                  <c:v>7.5889887488648855E-3</c:v>
                </c:pt>
                <c:pt idx="669">
                  <c:v>3.266338004714688E-3</c:v>
                </c:pt>
                <c:pt idx="670">
                  <c:v>3.6833433997575313E-3</c:v>
                </c:pt>
                <c:pt idx="671">
                  <c:v>7.7535378228948872E-4</c:v>
                </c:pt>
                <c:pt idx="672">
                  <c:v>2.7535460686840693E-4</c:v>
                </c:pt>
                <c:pt idx="673">
                  <c:v>8.0244357785849192E-5</c:v>
                </c:pt>
                <c:pt idx="674">
                  <c:v>6.6209012882553738E-3</c:v>
                </c:pt>
                <c:pt idx="675">
                  <c:v>2.6759037904691913E-3</c:v>
                </c:pt>
                <c:pt idx="676">
                  <c:v>1.3298912695064005E-4</c:v>
                </c:pt>
                <c:pt idx="677">
                  <c:v>2.8255899544256478E-4</c:v>
                </c:pt>
                <c:pt idx="678">
                  <c:v>3.4079481545264232E-4</c:v>
                </c:pt>
                <c:pt idx="679">
                  <c:v>1.4003491939357349E-4</c:v>
                </c:pt>
                <c:pt idx="680">
                  <c:v>2.9742467203335366E-3</c:v>
                </c:pt>
                <c:pt idx="681">
                  <c:v>6.7108666399243346E-5</c:v>
                </c:pt>
                <c:pt idx="682">
                  <c:v>2.5877477410738438E-3</c:v>
                </c:pt>
                <c:pt idx="683">
                  <c:v>3.2773842293872733E-4</c:v>
                </c:pt>
                <c:pt idx="684">
                  <c:v>1.8107824208881944E-4</c:v>
                </c:pt>
                <c:pt idx="685">
                  <c:v>2.5351752383538867E-4</c:v>
                </c:pt>
                <c:pt idx="686">
                  <c:v>2.7007095828259181E-4</c:v>
                </c:pt>
                <c:pt idx="687">
                  <c:v>1.6443801661841079E-4</c:v>
                </c:pt>
                <c:pt idx="688">
                  <c:v>3.3849520931178732E-4</c:v>
                </c:pt>
                <c:pt idx="689">
                  <c:v>1.1594638244789037E-3</c:v>
                </c:pt>
                <c:pt idx="690">
                  <c:v>6.8872556865393648E-6</c:v>
                </c:pt>
                <c:pt idx="691">
                  <c:v>9.0146856216759833E-5</c:v>
                </c:pt>
                <c:pt idx="692">
                  <c:v>1.8433481207405088E-4</c:v>
                </c:pt>
                <c:pt idx="693">
                  <c:v>1.5158593571206352E-3</c:v>
                </c:pt>
                <c:pt idx="694">
                  <c:v>1.025486268708103E-3</c:v>
                </c:pt>
                <c:pt idx="695">
                  <c:v>6.561890946694723E-4</c:v>
                </c:pt>
                <c:pt idx="696">
                  <c:v>3.6976030397395816E-4</c:v>
                </c:pt>
                <c:pt idx="697">
                  <c:v>3.7285994758537601E-4</c:v>
                </c:pt>
                <c:pt idx="698">
                  <c:v>4.4069147175604032E-4</c:v>
                </c:pt>
                <c:pt idx="699">
                  <c:v>8.9394586840794651E-4</c:v>
                </c:pt>
                <c:pt idx="700">
                  <c:v>2.5631274098394167E-7</c:v>
                </c:pt>
                <c:pt idx="701">
                  <c:v>1.2232735502730138E-3</c:v>
                </c:pt>
                <c:pt idx="702">
                  <c:v>1.3787661629972563E-4</c:v>
                </c:pt>
                <c:pt idx="703">
                  <c:v>3.0016028239926973E-5</c:v>
                </c:pt>
                <c:pt idx="704">
                  <c:v>3.3530317553639544E-4</c:v>
                </c:pt>
                <c:pt idx="705">
                  <c:v>1.2594681797373391E-3</c:v>
                </c:pt>
                <c:pt idx="706">
                  <c:v>8.7424683047077011E-6</c:v>
                </c:pt>
                <c:pt idx="707">
                  <c:v>5.4114190194205455E-4</c:v>
                </c:pt>
                <c:pt idx="708">
                  <c:v>8.0802074498716778E-7</c:v>
                </c:pt>
                <c:pt idx="709">
                  <c:v>9.1073341410472403E-5</c:v>
                </c:pt>
                <c:pt idx="710">
                  <c:v>7.427733103611926E-5</c:v>
                </c:pt>
                <c:pt idx="711">
                  <c:v>1.0142436624448819E-3</c:v>
                </c:pt>
                <c:pt idx="712">
                  <c:v>3.8987661658864096E-6</c:v>
                </c:pt>
                <c:pt idx="713">
                  <c:v>3.4573603569492655E-6</c:v>
                </c:pt>
                <c:pt idx="714">
                  <c:v>4.1911353188003674E-4</c:v>
                </c:pt>
                <c:pt idx="715">
                  <c:v>5.2432781902992331E-4</c:v>
                </c:pt>
                <c:pt idx="716">
                  <c:v>8.3166078547195659E-4</c:v>
                </c:pt>
                <c:pt idx="717">
                  <c:v>2.1601273905949656E-4</c:v>
                </c:pt>
                <c:pt idx="718">
                  <c:v>1.0348344973675867E-4</c:v>
                </c:pt>
                <c:pt idx="719">
                  <c:v>1.3607413356167905E-4</c:v>
                </c:pt>
                <c:pt idx="720">
                  <c:v>5.2864309004469509E-4</c:v>
                </c:pt>
                <c:pt idx="721">
                  <c:v>5.3053706893913856E-5</c:v>
                </c:pt>
                <c:pt idx="722">
                  <c:v>1.6332666687328453E-3</c:v>
                </c:pt>
                <c:pt idx="723">
                  <c:v>9.5894402969526143E-4</c:v>
                </c:pt>
                <c:pt idx="724">
                  <c:v>4.0028069043036792E-4</c:v>
                </c:pt>
                <c:pt idx="725">
                  <c:v>1.2047097377133296E-3</c:v>
                </c:pt>
                <c:pt idx="726">
                  <c:v>1.4727885740768143E-4</c:v>
                </c:pt>
                <c:pt idx="727">
                  <c:v>1.2051576944529456E-3</c:v>
                </c:pt>
                <c:pt idx="728">
                  <c:v>2.1198465484043131E-4</c:v>
                </c:pt>
                <c:pt idx="729">
                  <c:v>1.8910688193915339E-3</c:v>
                </c:pt>
                <c:pt idx="730">
                  <c:v>6.538827336948813E-5</c:v>
                </c:pt>
                <c:pt idx="731">
                  <c:v>3.970657588870872E-3</c:v>
                </c:pt>
                <c:pt idx="732">
                  <c:v>1.071290709520863E-3</c:v>
                </c:pt>
                <c:pt idx="733">
                  <c:v>1.6302985329765253E-5</c:v>
                </c:pt>
                <c:pt idx="734">
                  <c:v>2.2982864742613603E-3</c:v>
                </c:pt>
                <c:pt idx="735">
                  <c:v>1.4373214041687665E-4</c:v>
                </c:pt>
                <c:pt idx="736">
                  <c:v>7.0580544760874319E-3</c:v>
                </c:pt>
                <c:pt idx="737">
                  <c:v>6.9920454641412741E-5</c:v>
                </c:pt>
                <c:pt idx="738">
                  <c:v>1.915468267274144E-4</c:v>
                </c:pt>
                <c:pt idx="739">
                  <c:v>7.4146170052229159E-3</c:v>
                </c:pt>
                <c:pt idx="740">
                  <c:v>2.8027498320418589E-2</c:v>
                </c:pt>
                <c:pt idx="741">
                  <c:v>5.4384997815011592E-3</c:v>
                </c:pt>
                <c:pt idx="742">
                  <c:v>1.3752141718991639E-4</c:v>
                </c:pt>
                <c:pt idx="743">
                  <c:v>6.8070548395170087E-3</c:v>
                </c:pt>
                <c:pt idx="744">
                  <c:v>1.0911068228755306E-2</c:v>
                </c:pt>
                <c:pt idx="745">
                  <c:v>7.5089286286302527E-3</c:v>
                </c:pt>
                <c:pt idx="746">
                  <c:v>8.9877452364124904E-3</c:v>
                </c:pt>
                <c:pt idx="747">
                  <c:v>3.0207753543349826E-3</c:v>
                </c:pt>
                <c:pt idx="748">
                  <c:v>6.8057446065407146E-6</c:v>
                </c:pt>
                <c:pt idx="749">
                  <c:v>5.5001480605389626E-3</c:v>
                </c:pt>
                <c:pt idx="750">
                  <c:v>1.2320110227552541E-3</c:v>
                </c:pt>
                <c:pt idx="751">
                  <c:v>1.3352404802258707E-3</c:v>
                </c:pt>
                <c:pt idx="752">
                  <c:v>3.2920951855266604E-4</c:v>
                </c:pt>
                <c:pt idx="753">
                  <c:v>3.5615152245473676E-3</c:v>
                </c:pt>
                <c:pt idx="754">
                  <c:v>3.7018408617183303E-4</c:v>
                </c:pt>
                <c:pt idx="755">
                  <c:v>1.2960806717275278E-3</c:v>
                </c:pt>
                <c:pt idx="756">
                  <c:v>8.7550761384526464E-4</c:v>
                </c:pt>
                <c:pt idx="757">
                  <c:v>3.6897248132724751E-3</c:v>
                </c:pt>
                <c:pt idx="758">
                  <c:v>2.5318920708175926E-4</c:v>
                </c:pt>
                <c:pt idx="759">
                  <c:v>6.4932046941116985E-3</c:v>
                </c:pt>
                <c:pt idx="760">
                  <c:v>3.0207046298164741E-3</c:v>
                </c:pt>
                <c:pt idx="761">
                  <c:v>4.7927356348155164E-3</c:v>
                </c:pt>
                <c:pt idx="762">
                  <c:v>2.0560524919040666E-3</c:v>
                </c:pt>
                <c:pt idx="763">
                  <c:v>7.9503312995775413E-3</c:v>
                </c:pt>
                <c:pt idx="764">
                  <c:v>1.5073988935044135E-3</c:v>
                </c:pt>
                <c:pt idx="765">
                  <c:v>2.5751437534044967E-7</c:v>
                </c:pt>
                <c:pt idx="766">
                  <c:v>4.3882633741643738E-3</c:v>
                </c:pt>
                <c:pt idx="767">
                  <c:v>5.3488118457058296E-4</c:v>
                </c:pt>
                <c:pt idx="768">
                  <c:v>1.0177327841598197E-3</c:v>
                </c:pt>
                <c:pt idx="769">
                  <c:v>1.9960879464584661E-8</c:v>
                </c:pt>
                <c:pt idx="770">
                  <c:v>8.2065197546120643E-4</c:v>
                </c:pt>
                <c:pt idx="771">
                  <c:v>1.3831739344431917E-4</c:v>
                </c:pt>
                <c:pt idx="772">
                  <c:v>3.0595711648984895E-4</c:v>
                </c:pt>
                <c:pt idx="773">
                  <c:v>4.3484818402017659E-4</c:v>
                </c:pt>
                <c:pt idx="774">
                  <c:v>3.0679911098343842E-3</c:v>
                </c:pt>
                <c:pt idx="775">
                  <c:v>5.1477374942051754E-3</c:v>
                </c:pt>
                <c:pt idx="776">
                  <c:v>1.1493691437075744E-2</c:v>
                </c:pt>
                <c:pt idx="777">
                  <c:v>4.3615548976242345E-6</c:v>
                </c:pt>
                <c:pt idx="778">
                  <c:v>7.1845478271207429E-5</c:v>
                </c:pt>
                <c:pt idx="779">
                  <c:v>1.9684183841783588E-3</c:v>
                </c:pt>
                <c:pt idx="780">
                  <c:v>1.8359500256918287E-3</c:v>
                </c:pt>
                <c:pt idx="781">
                  <c:v>1.0489836258379716E-3</c:v>
                </c:pt>
                <c:pt idx="782">
                  <c:v>4.4815622248724901E-5</c:v>
                </c:pt>
                <c:pt idx="783">
                  <c:v>3.7128174572186464E-3</c:v>
                </c:pt>
                <c:pt idx="784">
                  <c:v>1.5675825356584135E-3</c:v>
                </c:pt>
                <c:pt idx="785">
                  <c:v>1.9109320437540645E-4</c:v>
                </c:pt>
                <c:pt idx="786">
                  <c:v>4.7595618295336641E-4</c:v>
                </c:pt>
                <c:pt idx="787">
                  <c:v>5.8807970881580339E-4</c:v>
                </c:pt>
                <c:pt idx="788">
                  <c:v>3.4882244815838436E-4</c:v>
                </c:pt>
                <c:pt idx="789">
                  <c:v>1.490294503178315E-5</c:v>
                </c:pt>
                <c:pt idx="790">
                  <c:v>5.1052977828052753E-5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'rt+1 AR(1)'!$X$1</c:f>
              <c:strCache>
                <c:ptCount val="1"/>
                <c:pt idx="0">
                  <c:v>Avg Error</c:v>
                </c:pt>
              </c:strCache>
            </c:strRef>
          </c:tx>
          <c:marker>
            <c:symbol val="none"/>
          </c:marker>
          <c:cat>
            <c:numRef>
              <c:f>'rt+1 AR(1)'!$A$254:$A$1044</c:f>
              <c:numCache>
                <c:formatCode>General</c:formatCode>
                <c:ptCount val="791"/>
                <c:pt idx="0">
                  <c:v>194701</c:v>
                </c:pt>
                <c:pt idx="1">
                  <c:v>194702</c:v>
                </c:pt>
                <c:pt idx="2">
                  <c:v>194703</c:v>
                </c:pt>
                <c:pt idx="3">
                  <c:v>194704</c:v>
                </c:pt>
                <c:pt idx="4">
                  <c:v>194705</c:v>
                </c:pt>
                <c:pt idx="5">
                  <c:v>194706</c:v>
                </c:pt>
                <c:pt idx="6">
                  <c:v>194707</c:v>
                </c:pt>
                <c:pt idx="7">
                  <c:v>194708</c:v>
                </c:pt>
                <c:pt idx="8">
                  <c:v>194709</c:v>
                </c:pt>
                <c:pt idx="9">
                  <c:v>194710</c:v>
                </c:pt>
                <c:pt idx="10">
                  <c:v>194711</c:v>
                </c:pt>
                <c:pt idx="11">
                  <c:v>194712</c:v>
                </c:pt>
                <c:pt idx="12">
                  <c:v>194801</c:v>
                </c:pt>
                <c:pt idx="13">
                  <c:v>194802</c:v>
                </c:pt>
                <c:pt idx="14">
                  <c:v>194803</c:v>
                </c:pt>
                <c:pt idx="15">
                  <c:v>194804</c:v>
                </c:pt>
                <c:pt idx="16">
                  <c:v>194805</c:v>
                </c:pt>
                <c:pt idx="17">
                  <c:v>194806</c:v>
                </c:pt>
                <c:pt idx="18">
                  <c:v>194807</c:v>
                </c:pt>
                <c:pt idx="19">
                  <c:v>194808</c:v>
                </c:pt>
                <c:pt idx="20">
                  <c:v>194809</c:v>
                </c:pt>
                <c:pt idx="21">
                  <c:v>194810</c:v>
                </c:pt>
                <c:pt idx="22">
                  <c:v>194811</c:v>
                </c:pt>
                <c:pt idx="23">
                  <c:v>194812</c:v>
                </c:pt>
                <c:pt idx="24">
                  <c:v>194901</c:v>
                </c:pt>
                <c:pt idx="25">
                  <c:v>194902</c:v>
                </c:pt>
                <c:pt idx="26">
                  <c:v>194903</c:v>
                </c:pt>
                <c:pt idx="27">
                  <c:v>194904</c:v>
                </c:pt>
                <c:pt idx="28">
                  <c:v>194905</c:v>
                </c:pt>
                <c:pt idx="29">
                  <c:v>194906</c:v>
                </c:pt>
                <c:pt idx="30">
                  <c:v>194907</c:v>
                </c:pt>
                <c:pt idx="31">
                  <c:v>194908</c:v>
                </c:pt>
                <c:pt idx="32">
                  <c:v>194909</c:v>
                </c:pt>
                <c:pt idx="33">
                  <c:v>194910</c:v>
                </c:pt>
                <c:pt idx="34">
                  <c:v>194911</c:v>
                </c:pt>
                <c:pt idx="35">
                  <c:v>194912</c:v>
                </c:pt>
                <c:pt idx="36">
                  <c:v>195001</c:v>
                </c:pt>
                <c:pt idx="37">
                  <c:v>195002</c:v>
                </c:pt>
                <c:pt idx="38">
                  <c:v>195003</c:v>
                </c:pt>
                <c:pt idx="39">
                  <c:v>195004</c:v>
                </c:pt>
                <c:pt idx="40">
                  <c:v>195005</c:v>
                </c:pt>
                <c:pt idx="41">
                  <c:v>195006</c:v>
                </c:pt>
                <c:pt idx="42">
                  <c:v>195007</c:v>
                </c:pt>
                <c:pt idx="43">
                  <c:v>195008</c:v>
                </c:pt>
                <c:pt idx="44">
                  <c:v>195009</c:v>
                </c:pt>
                <c:pt idx="45">
                  <c:v>195010</c:v>
                </c:pt>
                <c:pt idx="46">
                  <c:v>195011</c:v>
                </c:pt>
                <c:pt idx="47">
                  <c:v>195012</c:v>
                </c:pt>
                <c:pt idx="48">
                  <c:v>195101</c:v>
                </c:pt>
                <c:pt idx="49">
                  <c:v>195102</c:v>
                </c:pt>
                <c:pt idx="50">
                  <c:v>195103</c:v>
                </c:pt>
                <c:pt idx="51">
                  <c:v>195104</c:v>
                </c:pt>
                <c:pt idx="52">
                  <c:v>195105</c:v>
                </c:pt>
                <c:pt idx="53">
                  <c:v>195106</c:v>
                </c:pt>
                <c:pt idx="54">
                  <c:v>195107</c:v>
                </c:pt>
                <c:pt idx="55">
                  <c:v>195108</c:v>
                </c:pt>
                <c:pt idx="56">
                  <c:v>195109</c:v>
                </c:pt>
                <c:pt idx="57">
                  <c:v>195110</c:v>
                </c:pt>
                <c:pt idx="58">
                  <c:v>195111</c:v>
                </c:pt>
                <c:pt idx="59">
                  <c:v>195112</c:v>
                </c:pt>
                <c:pt idx="60">
                  <c:v>195201</c:v>
                </c:pt>
                <c:pt idx="61">
                  <c:v>195202</c:v>
                </c:pt>
                <c:pt idx="62">
                  <c:v>195203</c:v>
                </c:pt>
                <c:pt idx="63">
                  <c:v>195204</c:v>
                </c:pt>
                <c:pt idx="64">
                  <c:v>195205</c:v>
                </c:pt>
                <c:pt idx="65">
                  <c:v>195206</c:v>
                </c:pt>
                <c:pt idx="66">
                  <c:v>195207</c:v>
                </c:pt>
                <c:pt idx="67">
                  <c:v>195208</c:v>
                </c:pt>
                <c:pt idx="68">
                  <c:v>195209</c:v>
                </c:pt>
                <c:pt idx="69">
                  <c:v>195210</c:v>
                </c:pt>
                <c:pt idx="70">
                  <c:v>195211</c:v>
                </c:pt>
                <c:pt idx="71">
                  <c:v>195212</c:v>
                </c:pt>
                <c:pt idx="72">
                  <c:v>195301</c:v>
                </c:pt>
                <c:pt idx="73">
                  <c:v>195302</c:v>
                </c:pt>
                <c:pt idx="74">
                  <c:v>195303</c:v>
                </c:pt>
                <c:pt idx="75">
                  <c:v>195304</c:v>
                </c:pt>
                <c:pt idx="76">
                  <c:v>195305</c:v>
                </c:pt>
                <c:pt idx="77">
                  <c:v>195306</c:v>
                </c:pt>
                <c:pt idx="78">
                  <c:v>195307</c:v>
                </c:pt>
                <c:pt idx="79">
                  <c:v>195308</c:v>
                </c:pt>
                <c:pt idx="80">
                  <c:v>195309</c:v>
                </c:pt>
                <c:pt idx="81">
                  <c:v>195310</c:v>
                </c:pt>
                <c:pt idx="82">
                  <c:v>195311</c:v>
                </c:pt>
                <c:pt idx="83">
                  <c:v>195312</c:v>
                </c:pt>
                <c:pt idx="84">
                  <c:v>195401</c:v>
                </c:pt>
                <c:pt idx="85">
                  <c:v>195402</c:v>
                </c:pt>
                <c:pt idx="86">
                  <c:v>195403</c:v>
                </c:pt>
                <c:pt idx="87">
                  <c:v>195404</c:v>
                </c:pt>
                <c:pt idx="88">
                  <c:v>195405</c:v>
                </c:pt>
                <c:pt idx="89">
                  <c:v>195406</c:v>
                </c:pt>
                <c:pt idx="90">
                  <c:v>195407</c:v>
                </c:pt>
                <c:pt idx="91">
                  <c:v>195408</c:v>
                </c:pt>
                <c:pt idx="92">
                  <c:v>195409</c:v>
                </c:pt>
                <c:pt idx="93">
                  <c:v>195410</c:v>
                </c:pt>
                <c:pt idx="94">
                  <c:v>195411</c:v>
                </c:pt>
                <c:pt idx="95">
                  <c:v>195412</c:v>
                </c:pt>
                <c:pt idx="96">
                  <c:v>195501</c:v>
                </c:pt>
                <c:pt idx="97">
                  <c:v>195502</c:v>
                </c:pt>
                <c:pt idx="98">
                  <c:v>195503</c:v>
                </c:pt>
                <c:pt idx="99">
                  <c:v>195504</c:v>
                </c:pt>
                <c:pt idx="100">
                  <c:v>195505</c:v>
                </c:pt>
                <c:pt idx="101">
                  <c:v>195506</c:v>
                </c:pt>
                <c:pt idx="102">
                  <c:v>195507</c:v>
                </c:pt>
                <c:pt idx="103">
                  <c:v>195508</c:v>
                </c:pt>
                <c:pt idx="104">
                  <c:v>195509</c:v>
                </c:pt>
                <c:pt idx="105">
                  <c:v>195510</c:v>
                </c:pt>
                <c:pt idx="106">
                  <c:v>195511</c:v>
                </c:pt>
                <c:pt idx="107">
                  <c:v>195512</c:v>
                </c:pt>
                <c:pt idx="108">
                  <c:v>195601</c:v>
                </c:pt>
                <c:pt idx="109">
                  <c:v>195602</c:v>
                </c:pt>
                <c:pt idx="110">
                  <c:v>195603</c:v>
                </c:pt>
                <c:pt idx="111">
                  <c:v>195604</c:v>
                </c:pt>
                <c:pt idx="112">
                  <c:v>195605</c:v>
                </c:pt>
                <c:pt idx="113">
                  <c:v>195606</c:v>
                </c:pt>
                <c:pt idx="114">
                  <c:v>195607</c:v>
                </c:pt>
                <c:pt idx="115">
                  <c:v>195608</c:v>
                </c:pt>
                <c:pt idx="116">
                  <c:v>195609</c:v>
                </c:pt>
                <c:pt idx="117">
                  <c:v>195610</c:v>
                </c:pt>
                <c:pt idx="118">
                  <c:v>195611</c:v>
                </c:pt>
                <c:pt idx="119">
                  <c:v>195612</c:v>
                </c:pt>
                <c:pt idx="120">
                  <c:v>195701</c:v>
                </c:pt>
                <c:pt idx="121">
                  <c:v>195702</c:v>
                </c:pt>
                <c:pt idx="122">
                  <c:v>195703</c:v>
                </c:pt>
                <c:pt idx="123">
                  <c:v>195704</c:v>
                </c:pt>
                <c:pt idx="124">
                  <c:v>195705</c:v>
                </c:pt>
                <c:pt idx="125">
                  <c:v>195706</c:v>
                </c:pt>
                <c:pt idx="126">
                  <c:v>195707</c:v>
                </c:pt>
                <c:pt idx="127">
                  <c:v>195708</c:v>
                </c:pt>
                <c:pt idx="128">
                  <c:v>195709</c:v>
                </c:pt>
                <c:pt idx="129">
                  <c:v>195710</c:v>
                </c:pt>
                <c:pt idx="130">
                  <c:v>195711</c:v>
                </c:pt>
                <c:pt idx="131">
                  <c:v>195712</c:v>
                </c:pt>
                <c:pt idx="132">
                  <c:v>195801</c:v>
                </c:pt>
                <c:pt idx="133">
                  <c:v>195802</c:v>
                </c:pt>
                <c:pt idx="134">
                  <c:v>195803</c:v>
                </c:pt>
                <c:pt idx="135">
                  <c:v>195804</c:v>
                </c:pt>
                <c:pt idx="136">
                  <c:v>195805</c:v>
                </c:pt>
                <c:pt idx="137">
                  <c:v>195806</c:v>
                </c:pt>
                <c:pt idx="138">
                  <c:v>195807</c:v>
                </c:pt>
                <c:pt idx="139">
                  <c:v>195808</c:v>
                </c:pt>
                <c:pt idx="140">
                  <c:v>195809</c:v>
                </c:pt>
                <c:pt idx="141">
                  <c:v>195810</c:v>
                </c:pt>
                <c:pt idx="142">
                  <c:v>195811</c:v>
                </c:pt>
                <c:pt idx="143">
                  <c:v>195812</c:v>
                </c:pt>
                <c:pt idx="144">
                  <c:v>195901</c:v>
                </c:pt>
                <c:pt idx="145">
                  <c:v>195902</c:v>
                </c:pt>
                <c:pt idx="146">
                  <c:v>195903</c:v>
                </c:pt>
                <c:pt idx="147">
                  <c:v>195904</c:v>
                </c:pt>
                <c:pt idx="148">
                  <c:v>195905</c:v>
                </c:pt>
                <c:pt idx="149">
                  <c:v>195906</c:v>
                </c:pt>
                <c:pt idx="150">
                  <c:v>195907</c:v>
                </c:pt>
                <c:pt idx="151">
                  <c:v>195908</c:v>
                </c:pt>
                <c:pt idx="152">
                  <c:v>195909</c:v>
                </c:pt>
                <c:pt idx="153">
                  <c:v>195910</c:v>
                </c:pt>
                <c:pt idx="154">
                  <c:v>195911</c:v>
                </c:pt>
                <c:pt idx="155">
                  <c:v>195912</c:v>
                </c:pt>
                <c:pt idx="156">
                  <c:v>196001</c:v>
                </c:pt>
                <c:pt idx="157">
                  <c:v>196002</c:v>
                </c:pt>
                <c:pt idx="158">
                  <c:v>196003</c:v>
                </c:pt>
                <c:pt idx="159">
                  <c:v>196004</c:v>
                </c:pt>
                <c:pt idx="160">
                  <c:v>196005</c:v>
                </c:pt>
                <c:pt idx="161">
                  <c:v>196006</c:v>
                </c:pt>
                <c:pt idx="162">
                  <c:v>196007</c:v>
                </c:pt>
                <c:pt idx="163">
                  <c:v>196008</c:v>
                </c:pt>
                <c:pt idx="164">
                  <c:v>196009</c:v>
                </c:pt>
                <c:pt idx="165">
                  <c:v>196010</c:v>
                </c:pt>
                <c:pt idx="166">
                  <c:v>196011</c:v>
                </c:pt>
                <c:pt idx="167">
                  <c:v>196012</c:v>
                </c:pt>
                <c:pt idx="168">
                  <c:v>196101</c:v>
                </c:pt>
                <c:pt idx="169">
                  <c:v>196102</c:v>
                </c:pt>
                <c:pt idx="170">
                  <c:v>196103</c:v>
                </c:pt>
                <c:pt idx="171">
                  <c:v>196104</c:v>
                </c:pt>
                <c:pt idx="172">
                  <c:v>196105</c:v>
                </c:pt>
                <c:pt idx="173">
                  <c:v>196106</c:v>
                </c:pt>
                <c:pt idx="174">
                  <c:v>196107</c:v>
                </c:pt>
                <c:pt idx="175">
                  <c:v>196108</c:v>
                </c:pt>
                <c:pt idx="176">
                  <c:v>196109</c:v>
                </c:pt>
                <c:pt idx="177">
                  <c:v>196110</c:v>
                </c:pt>
                <c:pt idx="178">
                  <c:v>196111</c:v>
                </c:pt>
                <c:pt idx="179">
                  <c:v>196112</c:v>
                </c:pt>
                <c:pt idx="180">
                  <c:v>196201</c:v>
                </c:pt>
                <c:pt idx="181">
                  <c:v>196202</c:v>
                </c:pt>
                <c:pt idx="182">
                  <c:v>196203</c:v>
                </c:pt>
                <c:pt idx="183">
                  <c:v>196204</c:v>
                </c:pt>
                <c:pt idx="184">
                  <c:v>196205</c:v>
                </c:pt>
                <c:pt idx="185">
                  <c:v>196206</c:v>
                </c:pt>
                <c:pt idx="186">
                  <c:v>196207</c:v>
                </c:pt>
                <c:pt idx="187">
                  <c:v>196208</c:v>
                </c:pt>
                <c:pt idx="188">
                  <c:v>196209</c:v>
                </c:pt>
                <c:pt idx="189">
                  <c:v>196210</c:v>
                </c:pt>
                <c:pt idx="190">
                  <c:v>196211</c:v>
                </c:pt>
                <c:pt idx="191">
                  <c:v>196212</c:v>
                </c:pt>
                <c:pt idx="192">
                  <c:v>196301</c:v>
                </c:pt>
                <c:pt idx="193">
                  <c:v>196302</c:v>
                </c:pt>
                <c:pt idx="194">
                  <c:v>196303</c:v>
                </c:pt>
                <c:pt idx="195">
                  <c:v>196304</c:v>
                </c:pt>
                <c:pt idx="196">
                  <c:v>196305</c:v>
                </c:pt>
                <c:pt idx="197">
                  <c:v>196306</c:v>
                </c:pt>
                <c:pt idx="198">
                  <c:v>196307</c:v>
                </c:pt>
                <c:pt idx="199">
                  <c:v>196308</c:v>
                </c:pt>
                <c:pt idx="200">
                  <c:v>196309</c:v>
                </c:pt>
                <c:pt idx="201">
                  <c:v>196310</c:v>
                </c:pt>
                <c:pt idx="202">
                  <c:v>196311</c:v>
                </c:pt>
                <c:pt idx="203">
                  <c:v>196312</c:v>
                </c:pt>
                <c:pt idx="204">
                  <c:v>196401</c:v>
                </c:pt>
                <c:pt idx="205">
                  <c:v>196402</c:v>
                </c:pt>
                <c:pt idx="206">
                  <c:v>196403</c:v>
                </c:pt>
                <c:pt idx="207">
                  <c:v>196404</c:v>
                </c:pt>
                <c:pt idx="208">
                  <c:v>196405</c:v>
                </c:pt>
                <c:pt idx="209">
                  <c:v>196406</c:v>
                </c:pt>
                <c:pt idx="210">
                  <c:v>196407</c:v>
                </c:pt>
                <c:pt idx="211">
                  <c:v>196408</c:v>
                </c:pt>
                <c:pt idx="212">
                  <c:v>196409</c:v>
                </c:pt>
                <c:pt idx="213">
                  <c:v>196410</c:v>
                </c:pt>
                <c:pt idx="214">
                  <c:v>196411</c:v>
                </c:pt>
                <c:pt idx="215">
                  <c:v>196412</c:v>
                </c:pt>
                <c:pt idx="216">
                  <c:v>196501</c:v>
                </c:pt>
                <c:pt idx="217">
                  <c:v>196502</c:v>
                </c:pt>
                <c:pt idx="218">
                  <c:v>196503</c:v>
                </c:pt>
                <c:pt idx="219">
                  <c:v>196504</c:v>
                </c:pt>
                <c:pt idx="220">
                  <c:v>196505</c:v>
                </c:pt>
                <c:pt idx="221">
                  <c:v>196506</c:v>
                </c:pt>
                <c:pt idx="222">
                  <c:v>196507</c:v>
                </c:pt>
                <c:pt idx="223">
                  <c:v>196508</c:v>
                </c:pt>
                <c:pt idx="224">
                  <c:v>196509</c:v>
                </c:pt>
                <c:pt idx="225">
                  <c:v>196510</c:v>
                </c:pt>
                <c:pt idx="226">
                  <c:v>196511</c:v>
                </c:pt>
                <c:pt idx="227">
                  <c:v>196512</c:v>
                </c:pt>
                <c:pt idx="228">
                  <c:v>196601</c:v>
                </c:pt>
                <c:pt idx="229">
                  <c:v>196602</c:v>
                </c:pt>
                <c:pt idx="230">
                  <c:v>196603</c:v>
                </c:pt>
                <c:pt idx="231">
                  <c:v>196604</c:v>
                </c:pt>
                <c:pt idx="232">
                  <c:v>196605</c:v>
                </c:pt>
                <c:pt idx="233">
                  <c:v>196606</c:v>
                </c:pt>
                <c:pt idx="234">
                  <c:v>196607</c:v>
                </c:pt>
                <c:pt idx="235">
                  <c:v>196608</c:v>
                </c:pt>
                <c:pt idx="236">
                  <c:v>196609</c:v>
                </c:pt>
                <c:pt idx="237">
                  <c:v>196610</c:v>
                </c:pt>
                <c:pt idx="238">
                  <c:v>196611</c:v>
                </c:pt>
                <c:pt idx="239">
                  <c:v>196612</c:v>
                </c:pt>
                <c:pt idx="240">
                  <c:v>196701</c:v>
                </c:pt>
                <c:pt idx="241">
                  <c:v>196702</c:v>
                </c:pt>
                <c:pt idx="242">
                  <c:v>196703</c:v>
                </c:pt>
                <c:pt idx="243">
                  <c:v>196704</c:v>
                </c:pt>
                <c:pt idx="244">
                  <c:v>196705</c:v>
                </c:pt>
                <c:pt idx="245">
                  <c:v>196706</c:v>
                </c:pt>
                <c:pt idx="246">
                  <c:v>196707</c:v>
                </c:pt>
                <c:pt idx="247">
                  <c:v>196708</c:v>
                </c:pt>
                <c:pt idx="248">
                  <c:v>196709</c:v>
                </c:pt>
                <c:pt idx="249">
                  <c:v>196710</c:v>
                </c:pt>
                <c:pt idx="250">
                  <c:v>196711</c:v>
                </c:pt>
                <c:pt idx="251">
                  <c:v>196712</c:v>
                </c:pt>
                <c:pt idx="252">
                  <c:v>196801</c:v>
                </c:pt>
                <c:pt idx="253">
                  <c:v>196802</c:v>
                </c:pt>
                <c:pt idx="254">
                  <c:v>196803</c:v>
                </c:pt>
                <c:pt idx="255">
                  <c:v>196804</c:v>
                </c:pt>
                <c:pt idx="256">
                  <c:v>196805</c:v>
                </c:pt>
                <c:pt idx="257">
                  <c:v>196806</c:v>
                </c:pt>
                <c:pt idx="258">
                  <c:v>196807</c:v>
                </c:pt>
                <c:pt idx="259">
                  <c:v>196808</c:v>
                </c:pt>
                <c:pt idx="260">
                  <c:v>196809</c:v>
                </c:pt>
                <c:pt idx="261">
                  <c:v>196810</c:v>
                </c:pt>
                <c:pt idx="262">
                  <c:v>196811</c:v>
                </c:pt>
                <c:pt idx="263">
                  <c:v>196812</c:v>
                </c:pt>
                <c:pt idx="264">
                  <c:v>196901</c:v>
                </c:pt>
                <c:pt idx="265">
                  <c:v>196902</c:v>
                </c:pt>
                <c:pt idx="266">
                  <c:v>196903</c:v>
                </c:pt>
                <c:pt idx="267">
                  <c:v>196904</c:v>
                </c:pt>
                <c:pt idx="268">
                  <c:v>196905</c:v>
                </c:pt>
                <c:pt idx="269">
                  <c:v>196906</c:v>
                </c:pt>
                <c:pt idx="270">
                  <c:v>196907</c:v>
                </c:pt>
                <c:pt idx="271">
                  <c:v>196908</c:v>
                </c:pt>
                <c:pt idx="272">
                  <c:v>196909</c:v>
                </c:pt>
                <c:pt idx="273">
                  <c:v>196910</c:v>
                </c:pt>
                <c:pt idx="274">
                  <c:v>196911</c:v>
                </c:pt>
                <c:pt idx="275">
                  <c:v>196912</c:v>
                </c:pt>
                <c:pt idx="276">
                  <c:v>197001</c:v>
                </c:pt>
                <c:pt idx="277">
                  <c:v>197002</c:v>
                </c:pt>
                <c:pt idx="278">
                  <c:v>197003</c:v>
                </c:pt>
                <c:pt idx="279">
                  <c:v>197004</c:v>
                </c:pt>
                <c:pt idx="280">
                  <c:v>197005</c:v>
                </c:pt>
                <c:pt idx="281">
                  <c:v>197006</c:v>
                </c:pt>
                <c:pt idx="282">
                  <c:v>197007</c:v>
                </c:pt>
                <c:pt idx="283">
                  <c:v>197008</c:v>
                </c:pt>
                <c:pt idx="284">
                  <c:v>197009</c:v>
                </c:pt>
                <c:pt idx="285">
                  <c:v>197010</c:v>
                </c:pt>
                <c:pt idx="286">
                  <c:v>197011</c:v>
                </c:pt>
                <c:pt idx="287">
                  <c:v>197012</c:v>
                </c:pt>
                <c:pt idx="288">
                  <c:v>197101</c:v>
                </c:pt>
                <c:pt idx="289">
                  <c:v>197102</c:v>
                </c:pt>
                <c:pt idx="290">
                  <c:v>197103</c:v>
                </c:pt>
                <c:pt idx="291">
                  <c:v>197104</c:v>
                </c:pt>
                <c:pt idx="292">
                  <c:v>197105</c:v>
                </c:pt>
                <c:pt idx="293">
                  <c:v>197106</c:v>
                </c:pt>
                <c:pt idx="294">
                  <c:v>197107</c:v>
                </c:pt>
                <c:pt idx="295">
                  <c:v>197108</c:v>
                </c:pt>
                <c:pt idx="296">
                  <c:v>197109</c:v>
                </c:pt>
                <c:pt idx="297">
                  <c:v>197110</c:v>
                </c:pt>
                <c:pt idx="298">
                  <c:v>197111</c:v>
                </c:pt>
                <c:pt idx="299">
                  <c:v>197112</c:v>
                </c:pt>
                <c:pt idx="300">
                  <c:v>197201</c:v>
                </c:pt>
                <c:pt idx="301">
                  <c:v>197202</c:v>
                </c:pt>
                <c:pt idx="302">
                  <c:v>197203</c:v>
                </c:pt>
                <c:pt idx="303">
                  <c:v>197204</c:v>
                </c:pt>
                <c:pt idx="304">
                  <c:v>197205</c:v>
                </c:pt>
                <c:pt idx="305">
                  <c:v>197206</c:v>
                </c:pt>
                <c:pt idx="306">
                  <c:v>197207</c:v>
                </c:pt>
                <c:pt idx="307">
                  <c:v>197208</c:v>
                </c:pt>
                <c:pt idx="308">
                  <c:v>197209</c:v>
                </c:pt>
                <c:pt idx="309">
                  <c:v>197210</c:v>
                </c:pt>
                <c:pt idx="310">
                  <c:v>197211</c:v>
                </c:pt>
                <c:pt idx="311">
                  <c:v>197212</c:v>
                </c:pt>
                <c:pt idx="312">
                  <c:v>197301</c:v>
                </c:pt>
                <c:pt idx="313">
                  <c:v>197302</c:v>
                </c:pt>
                <c:pt idx="314">
                  <c:v>197303</c:v>
                </c:pt>
                <c:pt idx="315">
                  <c:v>197304</c:v>
                </c:pt>
                <c:pt idx="316">
                  <c:v>197305</c:v>
                </c:pt>
                <c:pt idx="317">
                  <c:v>197306</c:v>
                </c:pt>
                <c:pt idx="318">
                  <c:v>197307</c:v>
                </c:pt>
                <c:pt idx="319">
                  <c:v>197308</c:v>
                </c:pt>
                <c:pt idx="320">
                  <c:v>197309</c:v>
                </c:pt>
                <c:pt idx="321">
                  <c:v>197310</c:v>
                </c:pt>
                <c:pt idx="322">
                  <c:v>197311</c:v>
                </c:pt>
                <c:pt idx="323">
                  <c:v>197312</c:v>
                </c:pt>
                <c:pt idx="324">
                  <c:v>197401</c:v>
                </c:pt>
                <c:pt idx="325">
                  <c:v>197402</c:v>
                </c:pt>
                <c:pt idx="326">
                  <c:v>197403</c:v>
                </c:pt>
                <c:pt idx="327">
                  <c:v>197404</c:v>
                </c:pt>
                <c:pt idx="328">
                  <c:v>197405</c:v>
                </c:pt>
                <c:pt idx="329">
                  <c:v>197406</c:v>
                </c:pt>
                <c:pt idx="330">
                  <c:v>197407</c:v>
                </c:pt>
                <c:pt idx="331">
                  <c:v>197408</c:v>
                </c:pt>
                <c:pt idx="332">
                  <c:v>197409</c:v>
                </c:pt>
                <c:pt idx="333">
                  <c:v>197410</c:v>
                </c:pt>
                <c:pt idx="334">
                  <c:v>197411</c:v>
                </c:pt>
                <c:pt idx="335">
                  <c:v>197412</c:v>
                </c:pt>
                <c:pt idx="336">
                  <c:v>197501</c:v>
                </c:pt>
                <c:pt idx="337">
                  <c:v>197502</c:v>
                </c:pt>
                <c:pt idx="338">
                  <c:v>197503</c:v>
                </c:pt>
                <c:pt idx="339">
                  <c:v>197504</c:v>
                </c:pt>
                <c:pt idx="340">
                  <c:v>197505</c:v>
                </c:pt>
                <c:pt idx="341">
                  <c:v>197506</c:v>
                </c:pt>
                <c:pt idx="342">
                  <c:v>197507</c:v>
                </c:pt>
                <c:pt idx="343">
                  <c:v>197508</c:v>
                </c:pt>
                <c:pt idx="344">
                  <c:v>197509</c:v>
                </c:pt>
                <c:pt idx="345">
                  <c:v>197510</c:v>
                </c:pt>
                <c:pt idx="346">
                  <c:v>197511</c:v>
                </c:pt>
                <c:pt idx="347">
                  <c:v>197512</c:v>
                </c:pt>
                <c:pt idx="348">
                  <c:v>197601</c:v>
                </c:pt>
                <c:pt idx="349">
                  <c:v>197602</c:v>
                </c:pt>
                <c:pt idx="350">
                  <c:v>197603</c:v>
                </c:pt>
                <c:pt idx="351">
                  <c:v>197604</c:v>
                </c:pt>
                <c:pt idx="352">
                  <c:v>197605</c:v>
                </c:pt>
                <c:pt idx="353">
                  <c:v>197606</c:v>
                </c:pt>
                <c:pt idx="354">
                  <c:v>197607</c:v>
                </c:pt>
                <c:pt idx="355">
                  <c:v>197608</c:v>
                </c:pt>
                <c:pt idx="356">
                  <c:v>197609</c:v>
                </c:pt>
                <c:pt idx="357">
                  <c:v>197610</c:v>
                </c:pt>
                <c:pt idx="358">
                  <c:v>197611</c:v>
                </c:pt>
                <c:pt idx="359">
                  <c:v>197612</c:v>
                </c:pt>
                <c:pt idx="360">
                  <c:v>197701</c:v>
                </c:pt>
                <c:pt idx="361">
                  <c:v>197702</c:v>
                </c:pt>
                <c:pt idx="362">
                  <c:v>197703</c:v>
                </c:pt>
                <c:pt idx="363">
                  <c:v>197704</c:v>
                </c:pt>
                <c:pt idx="364">
                  <c:v>197705</c:v>
                </c:pt>
                <c:pt idx="365">
                  <c:v>197706</c:v>
                </c:pt>
                <c:pt idx="366">
                  <c:v>197707</c:v>
                </c:pt>
                <c:pt idx="367">
                  <c:v>197708</c:v>
                </c:pt>
                <c:pt idx="368">
                  <c:v>197709</c:v>
                </c:pt>
                <c:pt idx="369">
                  <c:v>197710</c:v>
                </c:pt>
                <c:pt idx="370">
                  <c:v>197711</c:v>
                </c:pt>
                <c:pt idx="371">
                  <c:v>197712</c:v>
                </c:pt>
                <c:pt idx="372">
                  <c:v>197801</c:v>
                </c:pt>
                <c:pt idx="373">
                  <c:v>197802</c:v>
                </c:pt>
                <c:pt idx="374">
                  <c:v>197803</c:v>
                </c:pt>
                <c:pt idx="375">
                  <c:v>197804</c:v>
                </c:pt>
                <c:pt idx="376">
                  <c:v>197805</c:v>
                </c:pt>
                <c:pt idx="377">
                  <c:v>197806</c:v>
                </c:pt>
                <c:pt idx="378">
                  <c:v>197807</c:v>
                </c:pt>
                <c:pt idx="379">
                  <c:v>197808</c:v>
                </c:pt>
                <c:pt idx="380">
                  <c:v>197809</c:v>
                </c:pt>
                <c:pt idx="381">
                  <c:v>197810</c:v>
                </c:pt>
                <c:pt idx="382">
                  <c:v>197811</c:v>
                </c:pt>
                <c:pt idx="383">
                  <c:v>197812</c:v>
                </c:pt>
                <c:pt idx="384">
                  <c:v>197901</c:v>
                </c:pt>
                <c:pt idx="385">
                  <c:v>197902</c:v>
                </c:pt>
                <c:pt idx="386">
                  <c:v>197903</c:v>
                </c:pt>
                <c:pt idx="387">
                  <c:v>197904</c:v>
                </c:pt>
                <c:pt idx="388">
                  <c:v>197905</c:v>
                </c:pt>
                <c:pt idx="389">
                  <c:v>197906</c:v>
                </c:pt>
                <c:pt idx="390">
                  <c:v>197907</c:v>
                </c:pt>
                <c:pt idx="391">
                  <c:v>197908</c:v>
                </c:pt>
                <c:pt idx="392">
                  <c:v>197909</c:v>
                </c:pt>
                <c:pt idx="393">
                  <c:v>197910</c:v>
                </c:pt>
                <c:pt idx="394">
                  <c:v>197911</c:v>
                </c:pt>
                <c:pt idx="395">
                  <c:v>197912</c:v>
                </c:pt>
                <c:pt idx="396">
                  <c:v>198001</c:v>
                </c:pt>
                <c:pt idx="397">
                  <c:v>198002</c:v>
                </c:pt>
                <c:pt idx="398">
                  <c:v>198003</c:v>
                </c:pt>
                <c:pt idx="399">
                  <c:v>198004</c:v>
                </c:pt>
                <c:pt idx="400">
                  <c:v>198005</c:v>
                </c:pt>
                <c:pt idx="401">
                  <c:v>198006</c:v>
                </c:pt>
                <c:pt idx="402">
                  <c:v>198007</c:v>
                </c:pt>
                <c:pt idx="403">
                  <c:v>198008</c:v>
                </c:pt>
                <c:pt idx="404">
                  <c:v>198009</c:v>
                </c:pt>
                <c:pt idx="405">
                  <c:v>198010</c:v>
                </c:pt>
                <c:pt idx="406">
                  <c:v>198011</c:v>
                </c:pt>
                <c:pt idx="407">
                  <c:v>198012</c:v>
                </c:pt>
                <c:pt idx="408">
                  <c:v>198101</c:v>
                </c:pt>
                <c:pt idx="409">
                  <c:v>198102</c:v>
                </c:pt>
                <c:pt idx="410">
                  <c:v>198103</c:v>
                </c:pt>
                <c:pt idx="411">
                  <c:v>198104</c:v>
                </c:pt>
                <c:pt idx="412">
                  <c:v>198105</c:v>
                </c:pt>
                <c:pt idx="413">
                  <c:v>198106</c:v>
                </c:pt>
                <c:pt idx="414">
                  <c:v>198107</c:v>
                </c:pt>
                <c:pt idx="415">
                  <c:v>198108</c:v>
                </c:pt>
                <c:pt idx="416">
                  <c:v>198109</c:v>
                </c:pt>
                <c:pt idx="417">
                  <c:v>198110</c:v>
                </c:pt>
                <c:pt idx="418">
                  <c:v>198111</c:v>
                </c:pt>
                <c:pt idx="419">
                  <c:v>198112</c:v>
                </c:pt>
                <c:pt idx="420">
                  <c:v>198201</c:v>
                </c:pt>
                <c:pt idx="421">
                  <c:v>198202</c:v>
                </c:pt>
                <c:pt idx="422">
                  <c:v>198203</c:v>
                </c:pt>
                <c:pt idx="423">
                  <c:v>198204</c:v>
                </c:pt>
                <c:pt idx="424">
                  <c:v>198205</c:v>
                </c:pt>
                <c:pt idx="425">
                  <c:v>198206</c:v>
                </c:pt>
                <c:pt idx="426">
                  <c:v>198207</c:v>
                </c:pt>
                <c:pt idx="427">
                  <c:v>198208</c:v>
                </c:pt>
                <c:pt idx="428">
                  <c:v>198209</c:v>
                </c:pt>
                <c:pt idx="429">
                  <c:v>198210</c:v>
                </c:pt>
                <c:pt idx="430">
                  <c:v>198211</c:v>
                </c:pt>
                <c:pt idx="431">
                  <c:v>198212</c:v>
                </c:pt>
                <c:pt idx="432">
                  <c:v>198301</c:v>
                </c:pt>
                <c:pt idx="433">
                  <c:v>198302</c:v>
                </c:pt>
                <c:pt idx="434">
                  <c:v>198303</c:v>
                </c:pt>
                <c:pt idx="435">
                  <c:v>198304</c:v>
                </c:pt>
                <c:pt idx="436">
                  <c:v>198305</c:v>
                </c:pt>
                <c:pt idx="437">
                  <c:v>198306</c:v>
                </c:pt>
                <c:pt idx="438">
                  <c:v>198307</c:v>
                </c:pt>
                <c:pt idx="439">
                  <c:v>198308</c:v>
                </c:pt>
                <c:pt idx="440">
                  <c:v>198309</c:v>
                </c:pt>
                <c:pt idx="441">
                  <c:v>198310</c:v>
                </c:pt>
                <c:pt idx="442">
                  <c:v>198311</c:v>
                </c:pt>
                <c:pt idx="443">
                  <c:v>198312</c:v>
                </c:pt>
                <c:pt idx="444">
                  <c:v>198401</c:v>
                </c:pt>
                <c:pt idx="445">
                  <c:v>198402</c:v>
                </c:pt>
                <c:pt idx="446">
                  <c:v>198403</c:v>
                </c:pt>
                <c:pt idx="447">
                  <c:v>198404</c:v>
                </c:pt>
                <c:pt idx="448">
                  <c:v>198405</c:v>
                </c:pt>
                <c:pt idx="449">
                  <c:v>198406</c:v>
                </c:pt>
                <c:pt idx="450">
                  <c:v>198407</c:v>
                </c:pt>
                <c:pt idx="451">
                  <c:v>198408</c:v>
                </c:pt>
                <c:pt idx="452">
                  <c:v>198409</c:v>
                </c:pt>
                <c:pt idx="453">
                  <c:v>198410</c:v>
                </c:pt>
                <c:pt idx="454">
                  <c:v>198411</c:v>
                </c:pt>
                <c:pt idx="455">
                  <c:v>198412</c:v>
                </c:pt>
                <c:pt idx="456">
                  <c:v>198501</c:v>
                </c:pt>
                <c:pt idx="457">
                  <c:v>198502</c:v>
                </c:pt>
                <c:pt idx="458">
                  <c:v>198503</c:v>
                </c:pt>
                <c:pt idx="459">
                  <c:v>198504</c:v>
                </c:pt>
                <c:pt idx="460">
                  <c:v>198505</c:v>
                </c:pt>
                <c:pt idx="461">
                  <c:v>198506</c:v>
                </c:pt>
                <c:pt idx="462">
                  <c:v>198507</c:v>
                </c:pt>
                <c:pt idx="463">
                  <c:v>198508</c:v>
                </c:pt>
                <c:pt idx="464">
                  <c:v>198509</c:v>
                </c:pt>
                <c:pt idx="465">
                  <c:v>198510</c:v>
                </c:pt>
                <c:pt idx="466">
                  <c:v>198511</c:v>
                </c:pt>
                <c:pt idx="467">
                  <c:v>198512</c:v>
                </c:pt>
                <c:pt idx="468">
                  <c:v>198601</c:v>
                </c:pt>
                <c:pt idx="469">
                  <c:v>198602</c:v>
                </c:pt>
                <c:pt idx="470">
                  <c:v>198603</c:v>
                </c:pt>
                <c:pt idx="471">
                  <c:v>198604</c:v>
                </c:pt>
                <c:pt idx="472">
                  <c:v>198605</c:v>
                </c:pt>
                <c:pt idx="473">
                  <c:v>198606</c:v>
                </c:pt>
                <c:pt idx="474">
                  <c:v>198607</c:v>
                </c:pt>
                <c:pt idx="475">
                  <c:v>198608</c:v>
                </c:pt>
                <c:pt idx="476">
                  <c:v>198609</c:v>
                </c:pt>
                <c:pt idx="477">
                  <c:v>198610</c:v>
                </c:pt>
                <c:pt idx="478">
                  <c:v>198611</c:v>
                </c:pt>
                <c:pt idx="479">
                  <c:v>198612</c:v>
                </c:pt>
                <c:pt idx="480">
                  <c:v>198701</c:v>
                </c:pt>
                <c:pt idx="481">
                  <c:v>198702</c:v>
                </c:pt>
                <c:pt idx="482">
                  <c:v>198703</c:v>
                </c:pt>
                <c:pt idx="483">
                  <c:v>198704</c:v>
                </c:pt>
                <c:pt idx="484">
                  <c:v>198705</c:v>
                </c:pt>
                <c:pt idx="485">
                  <c:v>198706</c:v>
                </c:pt>
                <c:pt idx="486">
                  <c:v>198707</c:v>
                </c:pt>
                <c:pt idx="487">
                  <c:v>198708</c:v>
                </c:pt>
                <c:pt idx="488">
                  <c:v>198709</c:v>
                </c:pt>
                <c:pt idx="489">
                  <c:v>198710</c:v>
                </c:pt>
                <c:pt idx="490">
                  <c:v>198711</c:v>
                </c:pt>
                <c:pt idx="491">
                  <c:v>198712</c:v>
                </c:pt>
                <c:pt idx="492">
                  <c:v>198801</c:v>
                </c:pt>
                <c:pt idx="493">
                  <c:v>198802</c:v>
                </c:pt>
                <c:pt idx="494">
                  <c:v>198803</c:v>
                </c:pt>
                <c:pt idx="495">
                  <c:v>198804</c:v>
                </c:pt>
                <c:pt idx="496">
                  <c:v>198805</c:v>
                </c:pt>
                <c:pt idx="497">
                  <c:v>198806</c:v>
                </c:pt>
                <c:pt idx="498">
                  <c:v>198807</c:v>
                </c:pt>
                <c:pt idx="499">
                  <c:v>198808</c:v>
                </c:pt>
                <c:pt idx="500">
                  <c:v>198809</c:v>
                </c:pt>
                <c:pt idx="501">
                  <c:v>198810</c:v>
                </c:pt>
                <c:pt idx="502">
                  <c:v>198811</c:v>
                </c:pt>
                <c:pt idx="503">
                  <c:v>198812</c:v>
                </c:pt>
                <c:pt idx="504">
                  <c:v>198901</c:v>
                </c:pt>
                <c:pt idx="505">
                  <c:v>198902</c:v>
                </c:pt>
                <c:pt idx="506">
                  <c:v>198903</c:v>
                </c:pt>
                <c:pt idx="507">
                  <c:v>198904</c:v>
                </c:pt>
                <c:pt idx="508">
                  <c:v>198905</c:v>
                </c:pt>
                <c:pt idx="509">
                  <c:v>198906</c:v>
                </c:pt>
                <c:pt idx="510">
                  <c:v>198907</c:v>
                </c:pt>
                <c:pt idx="511">
                  <c:v>198908</c:v>
                </c:pt>
                <c:pt idx="512">
                  <c:v>198909</c:v>
                </c:pt>
                <c:pt idx="513">
                  <c:v>198910</c:v>
                </c:pt>
                <c:pt idx="514">
                  <c:v>198911</c:v>
                </c:pt>
                <c:pt idx="515">
                  <c:v>198912</c:v>
                </c:pt>
                <c:pt idx="516">
                  <c:v>199001</c:v>
                </c:pt>
                <c:pt idx="517">
                  <c:v>199002</c:v>
                </c:pt>
                <c:pt idx="518">
                  <c:v>199003</c:v>
                </c:pt>
                <c:pt idx="519">
                  <c:v>199004</c:v>
                </c:pt>
                <c:pt idx="520">
                  <c:v>199005</c:v>
                </c:pt>
                <c:pt idx="521">
                  <c:v>199006</c:v>
                </c:pt>
                <c:pt idx="522">
                  <c:v>199007</c:v>
                </c:pt>
                <c:pt idx="523">
                  <c:v>199008</c:v>
                </c:pt>
                <c:pt idx="524">
                  <c:v>199009</c:v>
                </c:pt>
                <c:pt idx="525">
                  <c:v>199010</c:v>
                </c:pt>
                <c:pt idx="526">
                  <c:v>199011</c:v>
                </c:pt>
                <c:pt idx="527">
                  <c:v>199012</c:v>
                </c:pt>
                <c:pt idx="528">
                  <c:v>199101</c:v>
                </c:pt>
                <c:pt idx="529">
                  <c:v>199102</c:v>
                </c:pt>
                <c:pt idx="530">
                  <c:v>199103</c:v>
                </c:pt>
                <c:pt idx="531">
                  <c:v>199104</c:v>
                </c:pt>
                <c:pt idx="532">
                  <c:v>199105</c:v>
                </c:pt>
                <c:pt idx="533">
                  <c:v>199106</c:v>
                </c:pt>
                <c:pt idx="534">
                  <c:v>199107</c:v>
                </c:pt>
                <c:pt idx="535">
                  <c:v>199108</c:v>
                </c:pt>
                <c:pt idx="536">
                  <c:v>199109</c:v>
                </c:pt>
                <c:pt idx="537">
                  <c:v>199110</c:v>
                </c:pt>
                <c:pt idx="538">
                  <c:v>199111</c:v>
                </c:pt>
                <c:pt idx="539">
                  <c:v>199112</c:v>
                </c:pt>
                <c:pt idx="540">
                  <c:v>199201</c:v>
                </c:pt>
                <c:pt idx="541">
                  <c:v>199202</c:v>
                </c:pt>
                <c:pt idx="542">
                  <c:v>199203</c:v>
                </c:pt>
                <c:pt idx="543">
                  <c:v>199204</c:v>
                </c:pt>
                <c:pt idx="544">
                  <c:v>199205</c:v>
                </c:pt>
                <c:pt idx="545">
                  <c:v>199206</c:v>
                </c:pt>
                <c:pt idx="546">
                  <c:v>199207</c:v>
                </c:pt>
                <c:pt idx="547">
                  <c:v>199208</c:v>
                </c:pt>
                <c:pt idx="548">
                  <c:v>199209</c:v>
                </c:pt>
                <c:pt idx="549">
                  <c:v>199210</c:v>
                </c:pt>
                <c:pt idx="550">
                  <c:v>199211</c:v>
                </c:pt>
                <c:pt idx="551">
                  <c:v>199212</c:v>
                </c:pt>
                <c:pt idx="552">
                  <c:v>199301</c:v>
                </c:pt>
                <c:pt idx="553">
                  <c:v>199302</c:v>
                </c:pt>
                <c:pt idx="554">
                  <c:v>199303</c:v>
                </c:pt>
                <c:pt idx="555">
                  <c:v>199304</c:v>
                </c:pt>
                <c:pt idx="556">
                  <c:v>199305</c:v>
                </c:pt>
                <c:pt idx="557">
                  <c:v>199306</c:v>
                </c:pt>
                <c:pt idx="558">
                  <c:v>199307</c:v>
                </c:pt>
                <c:pt idx="559">
                  <c:v>199308</c:v>
                </c:pt>
                <c:pt idx="560">
                  <c:v>199309</c:v>
                </c:pt>
                <c:pt idx="561">
                  <c:v>199310</c:v>
                </c:pt>
                <c:pt idx="562">
                  <c:v>199311</c:v>
                </c:pt>
                <c:pt idx="563">
                  <c:v>199312</c:v>
                </c:pt>
                <c:pt idx="564">
                  <c:v>199401</c:v>
                </c:pt>
                <c:pt idx="565">
                  <c:v>199402</c:v>
                </c:pt>
                <c:pt idx="566">
                  <c:v>199403</c:v>
                </c:pt>
                <c:pt idx="567">
                  <c:v>199404</c:v>
                </c:pt>
                <c:pt idx="568">
                  <c:v>199405</c:v>
                </c:pt>
                <c:pt idx="569">
                  <c:v>199406</c:v>
                </c:pt>
                <c:pt idx="570">
                  <c:v>199407</c:v>
                </c:pt>
                <c:pt idx="571">
                  <c:v>199408</c:v>
                </c:pt>
                <c:pt idx="572">
                  <c:v>199409</c:v>
                </c:pt>
                <c:pt idx="573">
                  <c:v>199410</c:v>
                </c:pt>
                <c:pt idx="574">
                  <c:v>199411</c:v>
                </c:pt>
                <c:pt idx="575">
                  <c:v>199412</c:v>
                </c:pt>
                <c:pt idx="576">
                  <c:v>199501</c:v>
                </c:pt>
                <c:pt idx="577">
                  <c:v>199502</c:v>
                </c:pt>
                <c:pt idx="578">
                  <c:v>199503</c:v>
                </c:pt>
                <c:pt idx="579">
                  <c:v>199504</c:v>
                </c:pt>
                <c:pt idx="580">
                  <c:v>199505</c:v>
                </c:pt>
                <c:pt idx="581">
                  <c:v>199506</c:v>
                </c:pt>
                <c:pt idx="582">
                  <c:v>199507</c:v>
                </c:pt>
                <c:pt idx="583">
                  <c:v>199508</c:v>
                </c:pt>
                <c:pt idx="584">
                  <c:v>199509</c:v>
                </c:pt>
                <c:pt idx="585">
                  <c:v>199510</c:v>
                </c:pt>
                <c:pt idx="586">
                  <c:v>199511</c:v>
                </c:pt>
                <c:pt idx="587">
                  <c:v>199512</c:v>
                </c:pt>
                <c:pt idx="588">
                  <c:v>199601</c:v>
                </c:pt>
                <c:pt idx="589">
                  <c:v>199602</c:v>
                </c:pt>
                <c:pt idx="590">
                  <c:v>199603</c:v>
                </c:pt>
                <c:pt idx="591">
                  <c:v>199604</c:v>
                </c:pt>
                <c:pt idx="592">
                  <c:v>199605</c:v>
                </c:pt>
                <c:pt idx="593">
                  <c:v>199606</c:v>
                </c:pt>
                <c:pt idx="594">
                  <c:v>199607</c:v>
                </c:pt>
                <c:pt idx="595">
                  <c:v>199608</c:v>
                </c:pt>
                <c:pt idx="596">
                  <c:v>199609</c:v>
                </c:pt>
                <c:pt idx="597">
                  <c:v>199610</c:v>
                </c:pt>
                <c:pt idx="598">
                  <c:v>199611</c:v>
                </c:pt>
                <c:pt idx="599">
                  <c:v>199612</c:v>
                </c:pt>
                <c:pt idx="600">
                  <c:v>199701</c:v>
                </c:pt>
                <c:pt idx="601">
                  <c:v>199702</c:v>
                </c:pt>
                <c:pt idx="602">
                  <c:v>199703</c:v>
                </c:pt>
                <c:pt idx="603">
                  <c:v>199704</c:v>
                </c:pt>
                <c:pt idx="604">
                  <c:v>199705</c:v>
                </c:pt>
                <c:pt idx="605">
                  <c:v>199706</c:v>
                </c:pt>
                <c:pt idx="606">
                  <c:v>199707</c:v>
                </c:pt>
                <c:pt idx="607">
                  <c:v>199708</c:v>
                </c:pt>
                <c:pt idx="608">
                  <c:v>199709</c:v>
                </c:pt>
                <c:pt idx="609">
                  <c:v>199710</c:v>
                </c:pt>
                <c:pt idx="610">
                  <c:v>199711</c:v>
                </c:pt>
                <c:pt idx="611">
                  <c:v>199712</c:v>
                </c:pt>
                <c:pt idx="612">
                  <c:v>199801</c:v>
                </c:pt>
                <c:pt idx="613">
                  <c:v>199802</c:v>
                </c:pt>
                <c:pt idx="614">
                  <c:v>199803</c:v>
                </c:pt>
                <c:pt idx="615">
                  <c:v>199804</c:v>
                </c:pt>
                <c:pt idx="616">
                  <c:v>199805</c:v>
                </c:pt>
                <c:pt idx="617">
                  <c:v>199806</c:v>
                </c:pt>
                <c:pt idx="618">
                  <c:v>199807</c:v>
                </c:pt>
                <c:pt idx="619">
                  <c:v>199808</c:v>
                </c:pt>
                <c:pt idx="620">
                  <c:v>199809</c:v>
                </c:pt>
                <c:pt idx="621">
                  <c:v>199810</c:v>
                </c:pt>
                <c:pt idx="622">
                  <c:v>199811</c:v>
                </c:pt>
                <c:pt idx="623">
                  <c:v>199812</c:v>
                </c:pt>
                <c:pt idx="624">
                  <c:v>199901</c:v>
                </c:pt>
                <c:pt idx="625">
                  <c:v>199902</c:v>
                </c:pt>
                <c:pt idx="626">
                  <c:v>199903</c:v>
                </c:pt>
                <c:pt idx="627">
                  <c:v>199904</c:v>
                </c:pt>
                <c:pt idx="628">
                  <c:v>199905</c:v>
                </c:pt>
                <c:pt idx="629">
                  <c:v>199906</c:v>
                </c:pt>
                <c:pt idx="630">
                  <c:v>199907</c:v>
                </c:pt>
                <c:pt idx="631">
                  <c:v>199908</c:v>
                </c:pt>
                <c:pt idx="632">
                  <c:v>199909</c:v>
                </c:pt>
                <c:pt idx="633">
                  <c:v>199910</c:v>
                </c:pt>
                <c:pt idx="634">
                  <c:v>199911</c:v>
                </c:pt>
                <c:pt idx="635">
                  <c:v>199912</c:v>
                </c:pt>
                <c:pt idx="636">
                  <c:v>200001</c:v>
                </c:pt>
                <c:pt idx="637">
                  <c:v>200002</c:v>
                </c:pt>
                <c:pt idx="638">
                  <c:v>200003</c:v>
                </c:pt>
                <c:pt idx="639">
                  <c:v>200004</c:v>
                </c:pt>
                <c:pt idx="640">
                  <c:v>200005</c:v>
                </c:pt>
                <c:pt idx="641">
                  <c:v>200006</c:v>
                </c:pt>
                <c:pt idx="642">
                  <c:v>200007</c:v>
                </c:pt>
                <c:pt idx="643">
                  <c:v>200008</c:v>
                </c:pt>
                <c:pt idx="644">
                  <c:v>200009</c:v>
                </c:pt>
                <c:pt idx="645">
                  <c:v>200010</c:v>
                </c:pt>
                <c:pt idx="646">
                  <c:v>200011</c:v>
                </c:pt>
                <c:pt idx="647">
                  <c:v>200012</c:v>
                </c:pt>
                <c:pt idx="648">
                  <c:v>200101</c:v>
                </c:pt>
                <c:pt idx="649">
                  <c:v>200102</c:v>
                </c:pt>
                <c:pt idx="650">
                  <c:v>200103</c:v>
                </c:pt>
                <c:pt idx="651">
                  <c:v>200104</c:v>
                </c:pt>
                <c:pt idx="652">
                  <c:v>200105</c:v>
                </c:pt>
                <c:pt idx="653">
                  <c:v>200106</c:v>
                </c:pt>
                <c:pt idx="654">
                  <c:v>200107</c:v>
                </c:pt>
                <c:pt idx="655">
                  <c:v>200108</c:v>
                </c:pt>
                <c:pt idx="656">
                  <c:v>200109</c:v>
                </c:pt>
                <c:pt idx="657">
                  <c:v>200110</c:v>
                </c:pt>
                <c:pt idx="658">
                  <c:v>200111</c:v>
                </c:pt>
                <c:pt idx="659">
                  <c:v>200112</c:v>
                </c:pt>
                <c:pt idx="660">
                  <c:v>200201</c:v>
                </c:pt>
                <c:pt idx="661">
                  <c:v>200202</c:v>
                </c:pt>
                <c:pt idx="662">
                  <c:v>200203</c:v>
                </c:pt>
                <c:pt idx="663">
                  <c:v>200204</c:v>
                </c:pt>
                <c:pt idx="664">
                  <c:v>200205</c:v>
                </c:pt>
                <c:pt idx="665">
                  <c:v>200206</c:v>
                </c:pt>
                <c:pt idx="666">
                  <c:v>200207</c:v>
                </c:pt>
                <c:pt idx="667">
                  <c:v>200208</c:v>
                </c:pt>
                <c:pt idx="668">
                  <c:v>200209</c:v>
                </c:pt>
                <c:pt idx="669">
                  <c:v>200210</c:v>
                </c:pt>
                <c:pt idx="670">
                  <c:v>200211</c:v>
                </c:pt>
                <c:pt idx="671">
                  <c:v>200212</c:v>
                </c:pt>
                <c:pt idx="672">
                  <c:v>200301</c:v>
                </c:pt>
                <c:pt idx="673">
                  <c:v>200302</c:v>
                </c:pt>
                <c:pt idx="674">
                  <c:v>200303</c:v>
                </c:pt>
                <c:pt idx="675">
                  <c:v>200304</c:v>
                </c:pt>
                <c:pt idx="676">
                  <c:v>200305</c:v>
                </c:pt>
                <c:pt idx="677">
                  <c:v>200306</c:v>
                </c:pt>
                <c:pt idx="678">
                  <c:v>200307</c:v>
                </c:pt>
                <c:pt idx="679">
                  <c:v>200308</c:v>
                </c:pt>
                <c:pt idx="680">
                  <c:v>200309</c:v>
                </c:pt>
                <c:pt idx="681">
                  <c:v>200310</c:v>
                </c:pt>
                <c:pt idx="682">
                  <c:v>200311</c:v>
                </c:pt>
                <c:pt idx="683">
                  <c:v>200312</c:v>
                </c:pt>
                <c:pt idx="684">
                  <c:v>200401</c:v>
                </c:pt>
                <c:pt idx="685">
                  <c:v>200402</c:v>
                </c:pt>
                <c:pt idx="686">
                  <c:v>200403</c:v>
                </c:pt>
                <c:pt idx="687">
                  <c:v>200404</c:v>
                </c:pt>
                <c:pt idx="688">
                  <c:v>200405</c:v>
                </c:pt>
                <c:pt idx="689">
                  <c:v>200406</c:v>
                </c:pt>
                <c:pt idx="690">
                  <c:v>200407</c:v>
                </c:pt>
                <c:pt idx="691">
                  <c:v>200408</c:v>
                </c:pt>
                <c:pt idx="692">
                  <c:v>200409</c:v>
                </c:pt>
                <c:pt idx="693">
                  <c:v>200410</c:v>
                </c:pt>
                <c:pt idx="694">
                  <c:v>200411</c:v>
                </c:pt>
                <c:pt idx="695">
                  <c:v>200412</c:v>
                </c:pt>
                <c:pt idx="696">
                  <c:v>200501</c:v>
                </c:pt>
                <c:pt idx="697">
                  <c:v>200502</c:v>
                </c:pt>
                <c:pt idx="698">
                  <c:v>200503</c:v>
                </c:pt>
                <c:pt idx="699">
                  <c:v>200504</c:v>
                </c:pt>
                <c:pt idx="700">
                  <c:v>200505</c:v>
                </c:pt>
                <c:pt idx="701">
                  <c:v>200506</c:v>
                </c:pt>
                <c:pt idx="702">
                  <c:v>200507</c:v>
                </c:pt>
                <c:pt idx="703">
                  <c:v>200508</c:v>
                </c:pt>
                <c:pt idx="704">
                  <c:v>200509</c:v>
                </c:pt>
                <c:pt idx="705">
                  <c:v>200510</c:v>
                </c:pt>
                <c:pt idx="706">
                  <c:v>200511</c:v>
                </c:pt>
                <c:pt idx="707">
                  <c:v>200512</c:v>
                </c:pt>
                <c:pt idx="708">
                  <c:v>200601</c:v>
                </c:pt>
                <c:pt idx="709">
                  <c:v>200602</c:v>
                </c:pt>
                <c:pt idx="710">
                  <c:v>200603</c:v>
                </c:pt>
                <c:pt idx="711">
                  <c:v>200604</c:v>
                </c:pt>
                <c:pt idx="712">
                  <c:v>200605</c:v>
                </c:pt>
                <c:pt idx="713">
                  <c:v>200606</c:v>
                </c:pt>
                <c:pt idx="714">
                  <c:v>200607</c:v>
                </c:pt>
                <c:pt idx="715">
                  <c:v>200608</c:v>
                </c:pt>
                <c:pt idx="716">
                  <c:v>200609</c:v>
                </c:pt>
                <c:pt idx="717">
                  <c:v>200610</c:v>
                </c:pt>
                <c:pt idx="718">
                  <c:v>200611</c:v>
                </c:pt>
                <c:pt idx="719">
                  <c:v>200612</c:v>
                </c:pt>
                <c:pt idx="720">
                  <c:v>200701</c:v>
                </c:pt>
                <c:pt idx="721">
                  <c:v>200702</c:v>
                </c:pt>
                <c:pt idx="722">
                  <c:v>200703</c:v>
                </c:pt>
                <c:pt idx="723">
                  <c:v>200704</c:v>
                </c:pt>
                <c:pt idx="724">
                  <c:v>200705</c:v>
                </c:pt>
                <c:pt idx="725">
                  <c:v>200706</c:v>
                </c:pt>
                <c:pt idx="726">
                  <c:v>200707</c:v>
                </c:pt>
                <c:pt idx="727">
                  <c:v>200708</c:v>
                </c:pt>
                <c:pt idx="728">
                  <c:v>200709</c:v>
                </c:pt>
                <c:pt idx="729">
                  <c:v>200710</c:v>
                </c:pt>
                <c:pt idx="730">
                  <c:v>200711</c:v>
                </c:pt>
                <c:pt idx="731">
                  <c:v>200712</c:v>
                </c:pt>
                <c:pt idx="732">
                  <c:v>200801</c:v>
                </c:pt>
                <c:pt idx="733">
                  <c:v>200802</c:v>
                </c:pt>
                <c:pt idx="734">
                  <c:v>200803</c:v>
                </c:pt>
                <c:pt idx="735">
                  <c:v>200804</c:v>
                </c:pt>
                <c:pt idx="736">
                  <c:v>200805</c:v>
                </c:pt>
                <c:pt idx="737">
                  <c:v>200806</c:v>
                </c:pt>
                <c:pt idx="738">
                  <c:v>200807</c:v>
                </c:pt>
                <c:pt idx="739">
                  <c:v>200808</c:v>
                </c:pt>
                <c:pt idx="740">
                  <c:v>200809</c:v>
                </c:pt>
                <c:pt idx="741">
                  <c:v>200810</c:v>
                </c:pt>
                <c:pt idx="742">
                  <c:v>200811</c:v>
                </c:pt>
                <c:pt idx="743">
                  <c:v>200812</c:v>
                </c:pt>
                <c:pt idx="744">
                  <c:v>200901</c:v>
                </c:pt>
                <c:pt idx="745">
                  <c:v>200902</c:v>
                </c:pt>
                <c:pt idx="746">
                  <c:v>200903</c:v>
                </c:pt>
                <c:pt idx="747">
                  <c:v>200904</c:v>
                </c:pt>
                <c:pt idx="748">
                  <c:v>200905</c:v>
                </c:pt>
                <c:pt idx="749">
                  <c:v>200906</c:v>
                </c:pt>
                <c:pt idx="750">
                  <c:v>200907</c:v>
                </c:pt>
                <c:pt idx="751">
                  <c:v>200908</c:v>
                </c:pt>
                <c:pt idx="752">
                  <c:v>200909</c:v>
                </c:pt>
                <c:pt idx="753">
                  <c:v>200910</c:v>
                </c:pt>
                <c:pt idx="754">
                  <c:v>200911</c:v>
                </c:pt>
                <c:pt idx="755">
                  <c:v>200912</c:v>
                </c:pt>
                <c:pt idx="756">
                  <c:v>201001</c:v>
                </c:pt>
                <c:pt idx="757">
                  <c:v>201002</c:v>
                </c:pt>
                <c:pt idx="758">
                  <c:v>201003</c:v>
                </c:pt>
                <c:pt idx="759">
                  <c:v>201004</c:v>
                </c:pt>
                <c:pt idx="760">
                  <c:v>201005</c:v>
                </c:pt>
                <c:pt idx="761">
                  <c:v>201006</c:v>
                </c:pt>
                <c:pt idx="762">
                  <c:v>201007</c:v>
                </c:pt>
                <c:pt idx="763">
                  <c:v>201008</c:v>
                </c:pt>
                <c:pt idx="764">
                  <c:v>201009</c:v>
                </c:pt>
                <c:pt idx="765">
                  <c:v>201010</c:v>
                </c:pt>
                <c:pt idx="766">
                  <c:v>201011</c:v>
                </c:pt>
                <c:pt idx="767">
                  <c:v>201012</c:v>
                </c:pt>
                <c:pt idx="768">
                  <c:v>201101</c:v>
                </c:pt>
                <c:pt idx="769">
                  <c:v>201102</c:v>
                </c:pt>
                <c:pt idx="770">
                  <c:v>201103</c:v>
                </c:pt>
                <c:pt idx="771">
                  <c:v>201104</c:v>
                </c:pt>
                <c:pt idx="772">
                  <c:v>201105</c:v>
                </c:pt>
                <c:pt idx="773">
                  <c:v>201106</c:v>
                </c:pt>
                <c:pt idx="774">
                  <c:v>201107</c:v>
                </c:pt>
                <c:pt idx="775">
                  <c:v>201108</c:v>
                </c:pt>
                <c:pt idx="776">
                  <c:v>201109</c:v>
                </c:pt>
                <c:pt idx="777">
                  <c:v>201110</c:v>
                </c:pt>
                <c:pt idx="778">
                  <c:v>201111</c:v>
                </c:pt>
                <c:pt idx="779">
                  <c:v>201112</c:v>
                </c:pt>
                <c:pt idx="780">
                  <c:v>201201</c:v>
                </c:pt>
                <c:pt idx="781">
                  <c:v>201202</c:v>
                </c:pt>
                <c:pt idx="782">
                  <c:v>201203</c:v>
                </c:pt>
                <c:pt idx="783">
                  <c:v>201204</c:v>
                </c:pt>
                <c:pt idx="784">
                  <c:v>201205</c:v>
                </c:pt>
                <c:pt idx="785">
                  <c:v>201206</c:v>
                </c:pt>
                <c:pt idx="786">
                  <c:v>201207</c:v>
                </c:pt>
                <c:pt idx="787">
                  <c:v>201208</c:v>
                </c:pt>
                <c:pt idx="788">
                  <c:v>201209</c:v>
                </c:pt>
                <c:pt idx="789">
                  <c:v>201210</c:v>
                </c:pt>
                <c:pt idx="790">
                  <c:v>201211</c:v>
                </c:pt>
              </c:numCache>
            </c:numRef>
          </c:cat>
          <c:val>
            <c:numRef>
              <c:f>'rt+1 AR(1)'!$X$254:$X$1044</c:f>
              <c:numCache>
                <c:formatCode>0.0000%</c:formatCode>
                <c:ptCount val="791"/>
                <c:pt idx="0">
                  <c:v>2.5305053417053164E-4</c:v>
                </c:pt>
                <c:pt idx="1">
                  <c:v>5.0835306895076395E-4</c:v>
                </c:pt>
                <c:pt idx="2">
                  <c:v>2.2101206171507657E-3</c:v>
                </c:pt>
                <c:pt idx="3">
                  <c:v>6.817077439928918E-5</c:v>
                </c:pt>
                <c:pt idx="4">
                  <c:v>2.1865623825631777E-3</c:v>
                </c:pt>
                <c:pt idx="5">
                  <c:v>1.0192318773739764E-3</c:v>
                </c:pt>
                <c:pt idx="6">
                  <c:v>9.5625238463394318E-4</c:v>
                </c:pt>
                <c:pt idx="7">
                  <c:v>3.132051277566078E-4</c:v>
                </c:pt>
                <c:pt idx="8">
                  <c:v>1.6473205813025799E-4</c:v>
                </c:pt>
                <c:pt idx="9">
                  <c:v>6.4957239118111089E-4</c:v>
                </c:pt>
                <c:pt idx="10">
                  <c:v>5.2939417518202783E-4</c:v>
                </c:pt>
                <c:pt idx="11">
                  <c:v>2.0815114429104621E-3</c:v>
                </c:pt>
                <c:pt idx="12">
                  <c:v>2.300618938286298E-3</c:v>
                </c:pt>
                <c:pt idx="13">
                  <c:v>5.4594707462975916E-3</c:v>
                </c:pt>
                <c:pt idx="14">
                  <c:v>5.2842313980455539E-4</c:v>
                </c:pt>
                <c:pt idx="15">
                  <c:v>5.79156931918136E-3</c:v>
                </c:pt>
                <c:pt idx="16">
                  <c:v>2.8687082409006189E-7</c:v>
                </c:pt>
                <c:pt idx="17">
                  <c:v>3.6537929196560092E-3</c:v>
                </c:pt>
                <c:pt idx="18">
                  <c:v>5.6089078220417588E-5</c:v>
                </c:pt>
                <c:pt idx="19">
                  <c:v>1.2291595274307285E-3</c:v>
                </c:pt>
                <c:pt idx="20">
                  <c:v>3.8425770189699053E-3</c:v>
                </c:pt>
                <c:pt idx="21">
                  <c:v>1.1355930335066287E-2</c:v>
                </c:pt>
                <c:pt idx="22">
                  <c:v>7.9011847988778188E-4</c:v>
                </c:pt>
                <c:pt idx="23">
                  <c:v>2.7883699451821498E-5</c:v>
                </c:pt>
                <c:pt idx="24">
                  <c:v>1.5662890279626656E-3</c:v>
                </c:pt>
                <c:pt idx="25">
                  <c:v>6.8583781587999314E-4</c:v>
                </c:pt>
                <c:pt idx="26">
                  <c:v>7.0642717896180331E-4</c:v>
                </c:pt>
                <c:pt idx="27">
                  <c:v>1.3850629367328912E-3</c:v>
                </c:pt>
                <c:pt idx="28">
                  <c:v>3.4993351518176026E-5</c:v>
                </c:pt>
                <c:pt idx="29">
                  <c:v>3.0490864758863732E-3</c:v>
                </c:pt>
                <c:pt idx="30">
                  <c:v>1.9805092593938925E-4</c:v>
                </c:pt>
                <c:pt idx="31">
                  <c:v>3.846826596309606E-4</c:v>
                </c:pt>
                <c:pt idx="32">
                  <c:v>4.8079044658178488E-4</c:v>
                </c:pt>
                <c:pt idx="33">
                  <c:v>1.6345616518713993E-4</c:v>
                </c:pt>
                <c:pt idx="34">
                  <c:v>1.8463030098305388E-3</c:v>
                </c:pt>
                <c:pt idx="35">
                  <c:v>1.336778028649343E-4</c:v>
                </c:pt>
                <c:pt idx="36">
                  <c:v>1.295294266719446E-4</c:v>
                </c:pt>
                <c:pt idx="37">
                  <c:v>5.9724194567170194E-9</c:v>
                </c:pt>
                <c:pt idx="38">
                  <c:v>1.413758876322062E-3</c:v>
                </c:pt>
                <c:pt idx="39">
                  <c:v>1.4804366007911466E-3</c:v>
                </c:pt>
                <c:pt idx="40">
                  <c:v>3.9403231241096365E-3</c:v>
                </c:pt>
                <c:pt idx="41">
                  <c:v>7.4630807462736182E-5</c:v>
                </c:pt>
                <c:pt idx="42">
                  <c:v>1.5727724315573038E-3</c:v>
                </c:pt>
                <c:pt idx="43">
                  <c:v>2.5850540811688705E-3</c:v>
                </c:pt>
                <c:pt idx="44">
                  <c:v>1.3828540405467561E-5</c:v>
                </c:pt>
                <c:pt idx="45">
                  <c:v>1.8491048771350358E-4</c:v>
                </c:pt>
                <c:pt idx="46">
                  <c:v>2.1682260966904192E-3</c:v>
                </c:pt>
                <c:pt idx="47">
                  <c:v>3.1459177687938162E-3</c:v>
                </c:pt>
                <c:pt idx="48">
                  <c:v>2.836471372817776E-5</c:v>
                </c:pt>
                <c:pt idx="49">
                  <c:v>7.1583932854074953E-4</c:v>
                </c:pt>
                <c:pt idx="50">
                  <c:v>1.5893845535239685E-3</c:v>
                </c:pt>
                <c:pt idx="51">
                  <c:v>1.5537909527105298E-3</c:v>
                </c:pt>
                <c:pt idx="52">
                  <c:v>1.2301964751079187E-3</c:v>
                </c:pt>
                <c:pt idx="53">
                  <c:v>3.8107378150826553E-3</c:v>
                </c:pt>
                <c:pt idx="54">
                  <c:v>1.661820927871503E-3</c:v>
                </c:pt>
                <c:pt idx="55">
                  <c:v>4.5261703310763109E-5</c:v>
                </c:pt>
                <c:pt idx="56">
                  <c:v>5.2074504032903371E-4</c:v>
                </c:pt>
                <c:pt idx="57">
                  <c:v>3.788259635883341E-6</c:v>
                </c:pt>
                <c:pt idx="58">
                  <c:v>1.0384764051599997E-3</c:v>
                </c:pt>
                <c:pt idx="59">
                  <c:v>6.7373146662670012E-5</c:v>
                </c:pt>
                <c:pt idx="60">
                  <c:v>1.2111926637852579E-3</c:v>
                </c:pt>
                <c:pt idx="61">
                  <c:v>1.876044475427778E-3</c:v>
                </c:pt>
                <c:pt idx="62">
                  <c:v>2.6046676614552774E-3</c:v>
                </c:pt>
                <c:pt idx="63">
                  <c:v>5.838863665857336E-4</c:v>
                </c:pt>
                <c:pt idx="64">
                  <c:v>1.4589552868847686E-3</c:v>
                </c:pt>
                <c:pt idx="65">
                  <c:v>8.6139069000278564E-5</c:v>
                </c:pt>
                <c:pt idx="66">
                  <c:v>2.4235449737630054E-4</c:v>
                </c:pt>
                <c:pt idx="67">
                  <c:v>7.7450541034875843E-4</c:v>
                </c:pt>
                <c:pt idx="68">
                  <c:v>8.7665183813476601E-5</c:v>
                </c:pt>
                <c:pt idx="69">
                  <c:v>2.6663315103398538E-3</c:v>
                </c:pt>
                <c:pt idx="70">
                  <c:v>7.9012548348259091E-4</c:v>
                </c:pt>
                <c:pt idx="71">
                  <c:v>2.6541366157088113E-4</c:v>
                </c:pt>
                <c:pt idx="72">
                  <c:v>3.0914683871403426E-4</c:v>
                </c:pt>
                <c:pt idx="73">
                  <c:v>1.0439235074225905E-3</c:v>
                </c:pt>
                <c:pt idx="74">
                  <c:v>1.2517935996654418E-3</c:v>
                </c:pt>
                <c:pt idx="75">
                  <c:v>6.4439693116782809E-6</c:v>
                </c:pt>
                <c:pt idx="76">
                  <c:v>5.8351675478885356E-4</c:v>
                </c:pt>
                <c:pt idx="77">
                  <c:v>2.7409003168288142E-4</c:v>
                </c:pt>
                <c:pt idx="78">
                  <c:v>3.5891486743671883E-3</c:v>
                </c:pt>
                <c:pt idx="79">
                  <c:v>5.2304358508045807E-5</c:v>
                </c:pt>
                <c:pt idx="80">
                  <c:v>1.7631832030074069E-3</c:v>
                </c:pt>
                <c:pt idx="81">
                  <c:v>2.1118420260231795E-4</c:v>
                </c:pt>
                <c:pt idx="82">
                  <c:v>5.9223254723224262E-5</c:v>
                </c:pt>
                <c:pt idx="83">
                  <c:v>1.9758298335273688E-3</c:v>
                </c:pt>
                <c:pt idx="84">
                  <c:v>1.53900457561738E-5</c:v>
                </c:pt>
                <c:pt idx="85">
                  <c:v>4.6119168359676498E-4</c:v>
                </c:pt>
                <c:pt idx="86">
                  <c:v>1.5436913133400874E-3</c:v>
                </c:pt>
                <c:pt idx="87">
                  <c:v>1.1402736403578195E-3</c:v>
                </c:pt>
                <c:pt idx="88">
                  <c:v>4.2789644608659209E-5</c:v>
                </c:pt>
                <c:pt idx="89">
                  <c:v>2.4646396130930193E-3</c:v>
                </c:pt>
                <c:pt idx="90">
                  <c:v>1.2433868545165135E-3</c:v>
                </c:pt>
                <c:pt idx="91">
                  <c:v>5.3524020947843315E-3</c:v>
                </c:pt>
                <c:pt idx="92">
                  <c:v>7.5046202802128801E-4</c:v>
                </c:pt>
                <c:pt idx="93">
                  <c:v>7.4593466417404225E-3</c:v>
                </c:pt>
                <c:pt idx="94">
                  <c:v>1.9756743764509487E-3</c:v>
                </c:pt>
                <c:pt idx="95">
                  <c:v>6.4804618845369546E-5</c:v>
                </c:pt>
                <c:pt idx="96">
                  <c:v>1.2381008370371244E-5</c:v>
                </c:pt>
                <c:pt idx="97">
                  <c:v>1.5254925360862404E-4</c:v>
                </c:pt>
                <c:pt idx="98">
                  <c:v>8.7089158868485807E-4</c:v>
                </c:pt>
                <c:pt idx="99">
                  <c:v>1.4950112330704418E-5</c:v>
                </c:pt>
                <c:pt idx="100">
                  <c:v>5.0473608083058414E-3</c:v>
                </c:pt>
                <c:pt idx="101">
                  <c:v>2.2119325476978469E-3</c:v>
                </c:pt>
                <c:pt idx="102">
                  <c:v>1.3562161790584611E-4</c:v>
                </c:pt>
                <c:pt idx="103">
                  <c:v>3.2208958501178106E-8</c:v>
                </c:pt>
                <c:pt idx="104">
                  <c:v>1.7395880374544497E-3</c:v>
                </c:pt>
                <c:pt idx="105">
                  <c:v>5.8818358698212178E-3</c:v>
                </c:pt>
                <c:pt idx="106">
                  <c:v>1.4173137497249712E-4</c:v>
                </c:pt>
                <c:pt idx="107">
                  <c:v>2.1633292627755742E-3</c:v>
                </c:pt>
                <c:pt idx="108">
                  <c:v>9.088172124248361E-4</c:v>
                </c:pt>
                <c:pt idx="109">
                  <c:v>3.4871883231238766E-3</c:v>
                </c:pt>
                <c:pt idx="110">
                  <c:v>1.5295195869662189E-4</c:v>
                </c:pt>
                <c:pt idx="111">
                  <c:v>4.9166234230482546E-3</c:v>
                </c:pt>
                <c:pt idx="112">
                  <c:v>7.5613975218683394E-4</c:v>
                </c:pt>
                <c:pt idx="113">
                  <c:v>1.6071807144362926E-3</c:v>
                </c:pt>
                <c:pt idx="114">
                  <c:v>1.9781628598939086E-3</c:v>
                </c:pt>
                <c:pt idx="115">
                  <c:v>3.1124519433246502E-3</c:v>
                </c:pt>
                <c:pt idx="116">
                  <c:v>2.5469703847829378E-5</c:v>
                </c:pt>
                <c:pt idx="117">
                  <c:v>1.8626995058918083E-4</c:v>
                </c:pt>
                <c:pt idx="118">
                  <c:v>5.9587145466127823E-4</c:v>
                </c:pt>
                <c:pt idx="119">
                  <c:v>2.713783244629165E-3</c:v>
                </c:pt>
                <c:pt idx="120">
                  <c:v>1.3415088384018392E-3</c:v>
                </c:pt>
                <c:pt idx="121">
                  <c:v>1.4896806757244785E-4</c:v>
                </c:pt>
                <c:pt idx="122">
                  <c:v>1.2104795429333404E-3</c:v>
                </c:pt>
                <c:pt idx="123">
                  <c:v>7.2509032805666838E-4</c:v>
                </c:pt>
                <c:pt idx="124">
                  <c:v>1.6242944346106918E-4</c:v>
                </c:pt>
                <c:pt idx="125">
                  <c:v>4.6080714889712883E-6</c:v>
                </c:pt>
                <c:pt idx="126">
                  <c:v>3.7109982115569274E-3</c:v>
                </c:pt>
                <c:pt idx="127">
                  <c:v>4.8830135508427857E-3</c:v>
                </c:pt>
                <c:pt idx="128">
                  <c:v>2.5465485423041214E-3</c:v>
                </c:pt>
                <c:pt idx="129">
                  <c:v>1.4607408179012347E-4</c:v>
                </c:pt>
                <c:pt idx="130">
                  <c:v>2.3808083671931876E-3</c:v>
                </c:pt>
                <c:pt idx="131">
                  <c:v>1.241707504831438E-3</c:v>
                </c:pt>
                <c:pt idx="132">
                  <c:v>5.731504912529304E-4</c:v>
                </c:pt>
                <c:pt idx="133">
                  <c:v>5.4738630676364299E-4</c:v>
                </c:pt>
                <c:pt idx="134">
                  <c:v>5.6669434737142001E-4</c:v>
                </c:pt>
                <c:pt idx="135">
                  <c:v>1.3893722695959855E-4</c:v>
                </c:pt>
                <c:pt idx="136">
                  <c:v>3.4363709072404741E-4</c:v>
                </c:pt>
                <c:pt idx="137">
                  <c:v>1.1861914527941711E-3</c:v>
                </c:pt>
                <c:pt idx="138">
                  <c:v>5.7014877509446271E-5</c:v>
                </c:pt>
                <c:pt idx="139">
                  <c:v>1.5836824648489576E-3</c:v>
                </c:pt>
                <c:pt idx="140">
                  <c:v>2.7154609078697018E-4</c:v>
                </c:pt>
                <c:pt idx="141">
                  <c:v>2.9643858237492627E-4</c:v>
                </c:pt>
                <c:pt idx="142">
                  <c:v>1.7987234197333443E-3</c:v>
                </c:pt>
                <c:pt idx="143">
                  <c:v>2.6735907227124585E-5</c:v>
                </c:pt>
                <c:pt idx="144">
                  <c:v>2.196441049597051E-5</c:v>
                </c:pt>
                <c:pt idx="145">
                  <c:v>7.0009175938962889E-5</c:v>
                </c:pt>
                <c:pt idx="146">
                  <c:v>8.0933845302583283E-4</c:v>
                </c:pt>
                <c:pt idx="147">
                  <c:v>1.4102133934360336E-4</c:v>
                </c:pt>
                <c:pt idx="148">
                  <c:v>1.6470593047803399E-4</c:v>
                </c:pt>
                <c:pt idx="149">
                  <c:v>5.0138182224118916E-4</c:v>
                </c:pt>
                <c:pt idx="150">
                  <c:v>5.3792190306535396E-4</c:v>
                </c:pt>
                <c:pt idx="151">
                  <c:v>3.1018876031067262E-3</c:v>
                </c:pt>
                <c:pt idx="152">
                  <c:v>8.6926390658837827E-13</c:v>
                </c:pt>
                <c:pt idx="153">
                  <c:v>3.3565762812850322E-5</c:v>
                </c:pt>
                <c:pt idx="154">
                  <c:v>2.7865602971597085E-4</c:v>
                </c:pt>
                <c:pt idx="155">
                  <c:v>6.8640155621691673E-3</c:v>
                </c:pt>
                <c:pt idx="156">
                  <c:v>1.9312869809715318E-6</c:v>
                </c:pt>
                <c:pt idx="157">
                  <c:v>5.9195005007390829E-4</c:v>
                </c:pt>
                <c:pt idx="158">
                  <c:v>7.7217380249129555E-4</c:v>
                </c:pt>
                <c:pt idx="159">
                  <c:v>4.7487362554578049E-4</c:v>
                </c:pt>
                <c:pt idx="160">
                  <c:v>1.2301848273379586E-4</c:v>
                </c:pt>
                <c:pt idx="161">
                  <c:v>1.1425179131927608E-3</c:v>
                </c:pt>
                <c:pt idx="162">
                  <c:v>4.3054144953266109E-4</c:v>
                </c:pt>
                <c:pt idx="163">
                  <c:v>4.8459009949548548E-3</c:v>
                </c:pt>
                <c:pt idx="164">
                  <c:v>1.4023694931677609E-4</c:v>
                </c:pt>
                <c:pt idx="165">
                  <c:v>1.2421322674638707E-3</c:v>
                </c:pt>
                <c:pt idx="166">
                  <c:v>1.4504353358212093E-3</c:v>
                </c:pt>
                <c:pt idx="167">
                  <c:v>2.8606474375859488E-3</c:v>
                </c:pt>
                <c:pt idx="168">
                  <c:v>4.7426714568949411E-4</c:v>
                </c:pt>
                <c:pt idx="169">
                  <c:v>3.3349870646678871E-4</c:v>
                </c:pt>
                <c:pt idx="170">
                  <c:v>4.1563737706191708E-5</c:v>
                </c:pt>
                <c:pt idx="171">
                  <c:v>1.5535744457462699E-4</c:v>
                </c:pt>
                <c:pt idx="172">
                  <c:v>1.4240421862337627E-3</c:v>
                </c:pt>
                <c:pt idx="173">
                  <c:v>5.2263941422912668E-4</c:v>
                </c:pt>
                <c:pt idx="174">
                  <c:v>1.8751586388318016E-4</c:v>
                </c:pt>
                <c:pt idx="175">
                  <c:v>8.8201631957147118E-4</c:v>
                </c:pt>
                <c:pt idx="176">
                  <c:v>3.0046628700133979E-4</c:v>
                </c:pt>
                <c:pt idx="177">
                  <c:v>1.155154091092123E-3</c:v>
                </c:pt>
                <c:pt idx="178">
                  <c:v>4.3553175151066036E-5</c:v>
                </c:pt>
                <c:pt idx="179">
                  <c:v>2.3826280299565146E-3</c:v>
                </c:pt>
                <c:pt idx="180">
                  <c:v>8.575661730495605E-5</c:v>
                </c:pt>
                <c:pt idx="181">
                  <c:v>2.2947906972210164E-4</c:v>
                </c:pt>
                <c:pt idx="182">
                  <c:v>5.3386396825806683E-3</c:v>
                </c:pt>
                <c:pt idx="183">
                  <c:v>8.2847667822750909E-3</c:v>
                </c:pt>
                <c:pt idx="184">
                  <c:v>8.3929902371097306E-3</c:v>
                </c:pt>
                <c:pt idx="185">
                  <c:v>2.9605616523931959E-3</c:v>
                </c:pt>
                <c:pt idx="186">
                  <c:v>1.1571629085832236E-4</c:v>
                </c:pt>
                <c:pt idx="187">
                  <c:v>3.5663613189259777E-3</c:v>
                </c:pt>
                <c:pt idx="188">
                  <c:v>5.861053924220048E-6</c:v>
                </c:pt>
                <c:pt idx="189">
                  <c:v>9.4993342854492163E-3</c:v>
                </c:pt>
                <c:pt idx="190">
                  <c:v>2.0040726752551356E-5</c:v>
                </c:pt>
                <c:pt idx="191">
                  <c:v>1.5418382561068031E-3</c:v>
                </c:pt>
                <c:pt idx="192">
                  <c:v>1.2522059762369937E-3</c:v>
                </c:pt>
                <c:pt idx="193">
                  <c:v>6.4963802944719633E-4</c:v>
                </c:pt>
                <c:pt idx="194">
                  <c:v>1.4372830789662651E-3</c:v>
                </c:pt>
                <c:pt idx="195">
                  <c:v>7.0655846396811166E-5</c:v>
                </c:pt>
                <c:pt idx="196">
                  <c:v>8.9652692852735258E-4</c:v>
                </c:pt>
                <c:pt idx="197">
                  <c:v>1.7555472911346063E-4</c:v>
                </c:pt>
                <c:pt idx="198">
                  <c:v>1.7598084040790262E-3</c:v>
                </c:pt>
                <c:pt idx="199">
                  <c:v>4.8668530782634676E-4</c:v>
                </c:pt>
                <c:pt idx="200">
                  <c:v>5.3622482426188907E-4</c:v>
                </c:pt>
                <c:pt idx="201">
                  <c:v>2.6454771165056109E-4</c:v>
                </c:pt>
                <c:pt idx="202">
                  <c:v>2.0514555274507562E-4</c:v>
                </c:pt>
                <c:pt idx="203">
                  <c:v>2.4390393788761738E-4</c:v>
                </c:pt>
                <c:pt idx="204">
                  <c:v>2.7027959235457047E-5</c:v>
                </c:pt>
                <c:pt idx="205">
                  <c:v>2.9118248653654614E-5</c:v>
                </c:pt>
                <c:pt idx="206">
                  <c:v>3.1329944904720438E-5</c:v>
                </c:pt>
                <c:pt idx="207">
                  <c:v>2.5296326815240946E-5</c:v>
                </c:pt>
                <c:pt idx="208">
                  <c:v>3.9534059559554721E-5</c:v>
                </c:pt>
                <c:pt idx="209">
                  <c:v>5.0646553363010954E-5</c:v>
                </c:pt>
                <c:pt idx="210">
                  <c:v>5.5051697358105684E-4</c:v>
                </c:pt>
                <c:pt idx="211">
                  <c:v>3.4531220935365395E-4</c:v>
                </c:pt>
                <c:pt idx="212">
                  <c:v>9.8897914393253933E-6</c:v>
                </c:pt>
                <c:pt idx="213">
                  <c:v>1.0698538970776277E-4</c:v>
                </c:pt>
                <c:pt idx="214">
                  <c:v>4.7030035002634568E-5</c:v>
                </c:pt>
                <c:pt idx="215">
                  <c:v>5.1732775182071001E-4</c:v>
                </c:pt>
                <c:pt idx="216">
                  <c:v>7.1381545056189148E-5</c:v>
                </c:pt>
                <c:pt idx="217">
                  <c:v>5.9485968838030577E-4</c:v>
                </c:pt>
                <c:pt idx="218">
                  <c:v>5.5164609851963389E-4</c:v>
                </c:pt>
                <c:pt idx="219">
                  <c:v>2.3297094315442941E-4</c:v>
                </c:pt>
                <c:pt idx="220">
                  <c:v>3.4708650544090849E-3</c:v>
                </c:pt>
                <c:pt idx="221">
                  <c:v>6.4677271622980539E-6</c:v>
                </c:pt>
                <c:pt idx="222">
                  <c:v>2.4372852759830949E-4</c:v>
                </c:pt>
                <c:pt idx="223">
                  <c:v>4.5446879287490308E-4</c:v>
                </c:pt>
                <c:pt idx="224">
                  <c:v>2.7648442217219441E-4</c:v>
                </c:pt>
                <c:pt idx="225">
                  <c:v>2.5888933682887051E-4</c:v>
                </c:pt>
                <c:pt idx="226">
                  <c:v>4.5285709810095984E-6</c:v>
                </c:pt>
                <c:pt idx="227">
                  <c:v>4.8199712152736403E-5</c:v>
                </c:pt>
                <c:pt idx="228">
                  <c:v>6.4684448309390628E-4</c:v>
                </c:pt>
                <c:pt idx="229">
                  <c:v>1.2688743032141497E-3</c:v>
                </c:pt>
                <c:pt idx="230">
                  <c:v>9.2672218460774694E-5</c:v>
                </c:pt>
                <c:pt idx="231">
                  <c:v>3.8078718980888472E-3</c:v>
                </c:pt>
                <c:pt idx="232">
                  <c:v>7.1309261811402938E-4</c:v>
                </c:pt>
                <c:pt idx="233">
                  <c:v>6.0751082623120435E-4</c:v>
                </c:pt>
                <c:pt idx="234">
                  <c:v>7.0982904044356683E-3</c:v>
                </c:pt>
                <c:pt idx="235">
                  <c:v>3.6153289877652192E-4</c:v>
                </c:pt>
                <c:pt idx="236">
                  <c:v>1.2686854737043365E-3</c:v>
                </c:pt>
                <c:pt idx="237">
                  <c:v>2.3692239355825764E-6</c:v>
                </c:pt>
                <c:pt idx="238">
                  <c:v>1.4721180196540506E-4</c:v>
                </c:pt>
                <c:pt idx="239">
                  <c:v>4.4864039776058131E-3</c:v>
                </c:pt>
                <c:pt idx="240">
                  <c:v>2.230845056031503E-5</c:v>
                </c:pt>
                <c:pt idx="241">
                  <c:v>8.5027050583878641E-4</c:v>
                </c:pt>
                <c:pt idx="242">
                  <c:v>1.0038993732767319E-3</c:v>
                </c:pt>
                <c:pt idx="243">
                  <c:v>3.4059640339689631E-3</c:v>
                </c:pt>
                <c:pt idx="244">
                  <c:v>6.2980490667285011E-5</c:v>
                </c:pt>
                <c:pt idx="245">
                  <c:v>1.1900239443359128E-3</c:v>
                </c:pt>
                <c:pt idx="246">
                  <c:v>3.5723067138338665E-4</c:v>
                </c:pt>
                <c:pt idx="247">
                  <c:v>4.6878009047963715E-4</c:v>
                </c:pt>
                <c:pt idx="248">
                  <c:v>1.5817832952607464E-3</c:v>
                </c:pt>
                <c:pt idx="249">
                  <c:v>3.5413466584340691E-5</c:v>
                </c:pt>
                <c:pt idx="250">
                  <c:v>2.1039307944672894E-4</c:v>
                </c:pt>
                <c:pt idx="251">
                  <c:v>2.9705665346089678E-3</c:v>
                </c:pt>
                <c:pt idx="252">
                  <c:v>1.5526040185833982E-3</c:v>
                </c:pt>
                <c:pt idx="253">
                  <c:v>8.3371016305107155E-6</c:v>
                </c:pt>
                <c:pt idx="254">
                  <c:v>5.0892960628582265E-3</c:v>
                </c:pt>
                <c:pt idx="255">
                  <c:v>1.0544699813346894E-5</c:v>
                </c:pt>
                <c:pt idx="256">
                  <c:v>9.6128845996346035E-6</c:v>
                </c:pt>
                <c:pt idx="257">
                  <c:v>9.1684048594532861E-4</c:v>
                </c:pt>
                <c:pt idx="258">
                  <c:v>1.461021212506132E-5</c:v>
                </c:pt>
                <c:pt idx="259">
                  <c:v>7.111564782186614E-4</c:v>
                </c:pt>
                <c:pt idx="260">
                  <c:v>1.833467653062605E-5</c:v>
                </c:pt>
                <c:pt idx="261">
                  <c:v>1.6512936318514929E-3</c:v>
                </c:pt>
                <c:pt idx="262">
                  <c:v>2.9456612332765674E-3</c:v>
                </c:pt>
                <c:pt idx="263">
                  <c:v>4.4266307954646462E-4</c:v>
                </c:pt>
                <c:pt idx="264">
                  <c:v>3.1087447906704585E-3</c:v>
                </c:pt>
                <c:pt idx="265">
                  <c:v>4.6669219969218374E-4</c:v>
                </c:pt>
                <c:pt idx="266">
                  <c:v>8.8554785222700968E-5</c:v>
                </c:pt>
                <c:pt idx="267">
                  <c:v>8.9613546100051502E-5</c:v>
                </c:pt>
                <c:pt idx="268">
                  <c:v>4.6229898192807952E-3</c:v>
                </c:pt>
                <c:pt idx="269">
                  <c:v>5.2713022611632684E-3</c:v>
                </c:pt>
                <c:pt idx="270">
                  <c:v>1.0183770074384511E-3</c:v>
                </c:pt>
                <c:pt idx="271">
                  <c:v>1.4371426334843912E-3</c:v>
                </c:pt>
                <c:pt idx="272">
                  <c:v>1.0941992405651382E-3</c:v>
                </c:pt>
                <c:pt idx="273">
                  <c:v>1.8693797514652637E-3</c:v>
                </c:pt>
                <c:pt idx="274">
                  <c:v>9.8642850862173319E-4</c:v>
                </c:pt>
                <c:pt idx="275">
                  <c:v>8.0758133764567471E-3</c:v>
                </c:pt>
                <c:pt idx="276">
                  <c:v>2.1013365073863782E-3</c:v>
                </c:pt>
                <c:pt idx="277">
                  <c:v>1.1118966289123737E-4</c:v>
                </c:pt>
                <c:pt idx="278">
                  <c:v>1.0416601904288786E-2</c:v>
                </c:pt>
                <c:pt idx="279">
                  <c:v>4.6243466229425739E-3</c:v>
                </c:pt>
                <c:pt idx="280">
                  <c:v>3.8544716030400805E-3</c:v>
                </c:pt>
                <c:pt idx="281">
                  <c:v>3.9411722956795708E-3</c:v>
                </c:pt>
                <c:pt idx="282">
                  <c:v>1.3652675338069005E-3</c:v>
                </c:pt>
                <c:pt idx="283">
                  <c:v>4.8603180264840927E-4</c:v>
                </c:pt>
                <c:pt idx="284">
                  <c:v>4.645749964253766E-4</c:v>
                </c:pt>
                <c:pt idx="285">
                  <c:v>1.8003164359216453E-3</c:v>
                </c:pt>
                <c:pt idx="286">
                  <c:v>2.2080541025195624E-3</c:v>
                </c:pt>
                <c:pt idx="287">
                  <c:v>9.8627965732096638E-4</c:v>
                </c:pt>
                <c:pt idx="288">
                  <c:v>6.0152407041990738E-6</c:v>
                </c:pt>
                <c:pt idx="289">
                  <c:v>8.1029789703301891E-4</c:v>
                </c:pt>
                <c:pt idx="290">
                  <c:v>6.7133909506346943E-4</c:v>
                </c:pt>
                <c:pt idx="291">
                  <c:v>2.3508764804903524E-3</c:v>
                </c:pt>
                <c:pt idx="292">
                  <c:v>8.6788655168506331E-5</c:v>
                </c:pt>
                <c:pt idx="293">
                  <c:v>2.8203126525775009E-3</c:v>
                </c:pt>
                <c:pt idx="294">
                  <c:v>9.1427509833731007E-4</c:v>
                </c:pt>
                <c:pt idx="295">
                  <c:v>2.7835459529697878E-4</c:v>
                </c:pt>
                <c:pt idx="296">
                  <c:v>2.6576963807523166E-3</c:v>
                </c:pt>
                <c:pt idx="297">
                  <c:v>6.7764954319730089E-5</c:v>
                </c:pt>
                <c:pt idx="298">
                  <c:v>5.9197666776003993E-3</c:v>
                </c:pt>
                <c:pt idx="299">
                  <c:v>7.2818624402541641E-5</c:v>
                </c:pt>
                <c:pt idx="300">
                  <c:v>3.9207658781013736E-4</c:v>
                </c:pt>
                <c:pt idx="301">
                  <c:v>1.2834658240056469E-5</c:v>
                </c:pt>
                <c:pt idx="302">
                  <c:v>2.9142892762510782E-5</c:v>
                </c:pt>
                <c:pt idx="303">
                  <c:v>1.2479074451160504E-4</c:v>
                </c:pt>
                <c:pt idx="304">
                  <c:v>9.7390476337508541E-4</c:v>
                </c:pt>
                <c:pt idx="305">
                  <c:v>6.0976620956957437E-5</c:v>
                </c:pt>
                <c:pt idx="306">
                  <c:v>8.038306875114505E-4</c:v>
                </c:pt>
                <c:pt idx="307">
                  <c:v>2.2302866613173626E-4</c:v>
                </c:pt>
                <c:pt idx="308">
                  <c:v>6.7099502040815569E-7</c:v>
                </c:pt>
                <c:pt idx="309">
                  <c:v>1.4874893865243224E-3</c:v>
                </c:pt>
                <c:pt idx="310">
                  <c:v>2.6363724134027579E-6</c:v>
                </c:pt>
                <c:pt idx="311">
                  <c:v>8.4550253845762098E-4</c:v>
                </c:pt>
                <c:pt idx="312">
                  <c:v>2.1390905999740801E-3</c:v>
                </c:pt>
                <c:pt idx="313">
                  <c:v>1.9187175850112536E-4</c:v>
                </c:pt>
                <c:pt idx="314">
                  <c:v>2.8026406069265944E-3</c:v>
                </c:pt>
                <c:pt idx="315">
                  <c:v>7.1909445079768183E-4</c:v>
                </c:pt>
                <c:pt idx="316">
                  <c:v>3.4925599624757535E-4</c:v>
                </c:pt>
                <c:pt idx="317">
                  <c:v>6.2335702726956166E-4</c:v>
                </c:pt>
                <c:pt idx="318">
                  <c:v>2.1435680513250243E-3</c:v>
                </c:pt>
                <c:pt idx="319">
                  <c:v>7.76294784961892E-4</c:v>
                </c:pt>
                <c:pt idx="320">
                  <c:v>1.742921731357689E-4</c:v>
                </c:pt>
                <c:pt idx="321">
                  <c:v>1.4694111259963762E-2</c:v>
                </c:pt>
                <c:pt idx="322">
                  <c:v>2.0246226656631912E-5</c:v>
                </c:pt>
                <c:pt idx="323">
                  <c:v>4.7811807716960592E-4</c:v>
                </c:pt>
                <c:pt idx="324">
                  <c:v>1.2486460025369219E-4</c:v>
                </c:pt>
                <c:pt idx="325">
                  <c:v>1.2719862911421021E-3</c:v>
                </c:pt>
                <c:pt idx="326">
                  <c:v>2.6772910806465923E-3</c:v>
                </c:pt>
                <c:pt idx="327">
                  <c:v>1.6660150347860842E-3</c:v>
                </c:pt>
                <c:pt idx="328">
                  <c:v>6.9650987683805507E-4</c:v>
                </c:pt>
                <c:pt idx="329">
                  <c:v>8.0885529284034675E-3</c:v>
                </c:pt>
                <c:pt idx="330">
                  <c:v>9.2998737065004746E-3</c:v>
                </c:pt>
                <c:pt idx="331">
                  <c:v>1.7122884383918874E-2</c:v>
                </c:pt>
                <c:pt idx="332">
                  <c:v>2.4178267770648902E-2</c:v>
                </c:pt>
                <c:pt idx="333">
                  <c:v>3.4317931102634588E-3</c:v>
                </c:pt>
                <c:pt idx="334">
                  <c:v>9.3317255406842267E-4</c:v>
                </c:pt>
                <c:pt idx="335">
                  <c:v>1.2516426027285303E-2</c:v>
                </c:pt>
                <c:pt idx="336">
                  <c:v>3.1550577551685737E-3</c:v>
                </c:pt>
                <c:pt idx="337">
                  <c:v>1.5969046494578311E-4</c:v>
                </c:pt>
                <c:pt idx="338">
                  <c:v>1.4383398219829247E-3</c:v>
                </c:pt>
                <c:pt idx="339">
                  <c:v>1.5957584831010712E-3</c:v>
                </c:pt>
                <c:pt idx="340">
                  <c:v>1.2120703852928842E-3</c:v>
                </c:pt>
                <c:pt idx="341">
                  <c:v>6.0258334018369521E-3</c:v>
                </c:pt>
                <c:pt idx="342">
                  <c:v>7.791294914338496E-4</c:v>
                </c:pt>
                <c:pt idx="343">
                  <c:v>1.9745858281444307E-3</c:v>
                </c:pt>
                <c:pt idx="344">
                  <c:v>2.8224333812679634E-3</c:v>
                </c:pt>
                <c:pt idx="345">
                  <c:v>3.4862825874128054E-4</c:v>
                </c:pt>
                <c:pt idx="346">
                  <c:v>4.7962315962204029E-4</c:v>
                </c:pt>
                <c:pt idx="347">
                  <c:v>1.1933216141759269E-2</c:v>
                </c:pt>
                <c:pt idx="348">
                  <c:v>2.8392714313009383E-4</c:v>
                </c:pt>
                <c:pt idx="349">
                  <c:v>4.6112834071568054E-4</c:v>
                </c:pt>
                <c:pt idx="350">
                  <c:v>4.2828737944074701E-4</c:v>
                </c:pt>
                <c:pt idx="351">
                  <c:v>3.7830710178292739E-4</c:v>
                </c:pt>
                <c:pt idx="352">
                  <c:v>1.0550857735258001E-3</c:v>
                </c:pt>
                <c:pt idx="353">
                  <c:v>3.4531322752697245E-4</c:v>
                </c:pt>
                <c:pt idx="354">
                  <c:v>9.3623837024366045E-5</c:v>
                </c:pt>
                <c:pt idx="355">
                  <c:v>1.7455692948929207E-4</c:v>
                </c:pt>
                <c:pt idx="356">
                  <c:v>9.8021575264483057E-4</c:v>
                </c:pt>
                <c:pt idx="357">
                  <c:v>1.4269070076277949E-4</c:v>
                </c:pt>
                <c:pt idx="358">
                  <c:v>1.8682791245709588E-3</c:v>
                </c:pt>
                <c:pt idx="359">
                  <c:v>3.660388890570139E-3</c:v>
                </c:pt>
                <c:pt idx="360">
                  <c:v>6.9843688090821658E-4</c:v>
                </c:pt>
                <c:pt idx="361">
                  <c:v>5.3779978205516948E-4</c:v>
                </c:pt>
                <c:pt idx="362">
                  <c:v>9.9196441630576934E-5</c:v>
                </c:pt>
                <c:pt idx="363">
                  <c:v>6.7592441186922064E-4</c:v>
                </c:pt>
                <c:pt idx="364">
                  <c:v>1.3567184420253105E-3</c:v>
                </c:pt>
                <c:pt idx="365">
                  <c:v>7.0738474688788067E-4</c:v>
                </c:pt>
                <c:pt idx="366">
                  <c:v>5.5982724920676475E-4</c:v>
                </c:pt>
                <c:pt idx="367">
                  <c:v>1.5386198136299099E-4</c:v>
                </c:pt>
                <c:pt idx="368">
                  <c:v>2.8981826230360806E-3</c:v>
                </c:pt>
                <c:pt idx="369">
                  <c:v>6.2689738524328439E-4</c:v>
                </c:pt>
                <c:pt idx="370">
                  <c:v>3.7937406916044018E-5</c:v>
                </c:pt>
                <c:pt idx="371">
                  <c:v>5.2810425130990196E-3</c:v>
                </c:pt>
                <c:pt idx="372">
                  <c:v>7.9409298120845925E-4</c:v>
                </c:pt>
                <c:pt idx="373">
                  <c:v>2.3054672969773527E-4</c:v>
                </c:pt>
                <c:pt idx="374">
                  <c:v>5.959609964307078E-3</c:v>
                </c:pt>
                <c:pt idx="375">
                  <c:v>2.994237427423181E-6</c:v>
                </c:pt>
                <c:pt idx="376">
                  <c:v>8.315169469694174E-4</c:v>
                </c:pt>
                <c:pt idx="377">
                  <c:v>1.9827851176822445E-3</c:v>
                </c:pt>
                <c:pt idx="378">
                  <c:v>4.437958171847845E-4</c:v>
                </c:pt>
                <c:pt idx="379">
                  <c:v>3.3902349249037897E-4</c:v>
                </c:pt>
                <c:pt idx="380">
                  <c:v>1.0589876050110168E-2</c:v>
                </c:pt>
                <c:pt idx="381">
                  <c:v>1.7042729157270596E-4</c:v>
                </c:pt>
                <c:pt idx="382">
                  <c:v>6.3681663519832518E-6</c:v>
                </c:pt>
                <c:pt idx="383">
                  <c:v>8.0454761481010037E-4</c:v>
                </c:pt>
                <c:pt idx="384">
                  <c:v>1.8490902830727094E-3</c:v>
                </c:pt>
                <c:pt idx="385">
                  <c:v>1.8441117656680555E-3</c:v>
                </c:pt>
                <c:pt idx="386">
                  <c:v>1.0579191866105248E-4</c:v>
                </c:pt>
                <c:pt idx="387">
                  <c:v>9.8567262167394121E-4</c:v>
                </c:pt>
                <c:pt idx="388">
                  <c:v>6.8927068369080099E-4</c:v>
                </c:pt>
                <c:pt idx="389">
                  <c:v>4.8840678211658427E-6</c:v>
                </c:pt>
                <c:pt idx="390">
                  <c:v>2.2443068955109308E-3</c:v>
                </c:pt>
                <c:pt idx="391">
                  <c:v>1.8948147603133872E-4</c:v>
                </c:pt>
                <c:pt idx="392">
                  <c:v>6.7108622310776585E-3</c:v>
                </c:pt>
                <c:pt idx="393">
                  <c:v>1.3299992692410909E-3</c:v>
                </c:pt>
                <c:pt idx="394">
                  <c:v>3.1235893118247241E-6</c:v>
                </c:pt>
                <c:pt idx="395">
                  <c:v>2.0039920345233352E-3</c:v>
                </c:pt>
                <c:pt idx="396">
                  <c:v>2.1658362386408968E-4</c:v>
                </c:pt>
                <c:pt idx="397">
                  <c:v>1.3635957879210146E-2</c:v>
                </c:pt>
                <c:pt idx="398">
                  <c:v>6.242608853121777E-4</c:v>
                </c:pt>
                <c:pt idx="399">
                  <c:v>1.7608794028474565E-3</c:v>
                </c:pt>
                <c:pt idx="400">
                  <c:v>2.9994106719072046E-4</c:v>
                </c:pt>
                <c:pt idx="401">
                  <c:v>3.0189843260612255E-3</c:v>
                </c:pt>
                <c:pt idx="402">
                  <c:v>6.0279078680479131E-7</c:v>
                </c:pt>
                <c:pt idx="403">
                  <c:v>1.6271016099706086E-4</c:v>
                </c:pt>
                <c:pt idx="404">
                  <c:v>2.2062483199081669E-6</c:v>
                </c:pt>
                <c:pt idx="405">
                  <c:v>8.4319684329451101E-3</c:v>
                </c:pt>
                <c:pt idx="406">
                  <c:v>2.5325521900234978E-3</c:v>
                </c:pt>
                <c:pt idx="407">
                  <c:v>3.9178132361489459E-3</c:v>
                </c:pt>
                <c:pt idx="408">
                  <c:v>5.4338694498319229E-6</c:v>
                </c:pt>
                <c:pt idx="409">
                  <c:v>4.2177684068449696E-4</c:v>
                </c:pt>
                <c:pt idx="410">
                  <c:v>1.4641961983870668E-3</c:v>
                </c:pt>
                <c:pt idx="411">
                  <c:v>1.8583420661071813E-4</c:v>
                </c:pt>
                <c:pt idx="412">
                  <c:v>7.3426033182292432E-4</c:v>
                </c:pt>
                <c:pt idx="413">
                  <c:v>3.3382301183696985E-4</c:v>
                </c:pt>
                <c:pt idx="414">
                  <c:v>5.6196098504537051E-3</c:v>
                </c:pt>
                <c:pt idx="415">
                  <c:v>4.7751786095125747E-3</c:v>
                </c:pt>
                <c:pt idx="416">
                  <c:v>1.1935951629419728E-3</c:v>
                </c:pt>
                <c:pt idx="417">
                  <c:v>8.0895521497470414E-4</c:v>
                </c:pt>
                <c:pt idx="418">
                  <c:v>1.804378751067083E-3</c:v>
                </c:pt>
                <c:pt idx="419">
                  <c:v>1.018525147734614E-3</c:v>
                </c:pt>
                <c:pt idx="420">
                  <c:v>4.6159589908798806E-3</c:v>
                </c:pt>
                <c:pt idx="421">
                  <c:v>5.5400121076181028E-4</c:v>
                </c:pt>
                <c:pt idx="422">
                  <c:v>6.1682812428943447E-4</c:v>
                </c:pt>
                <c:pt idx="423">
                  <c:v>2.0928279050923607E-3</c:v>
                </c:pt>
                <c:pt idx="424">
                  <c:v>1.0413805874621425E-3</c:v>
                </c:pt>
                <c:pt idx="425">
                  <c:v>1.275163308991891E-3</c:v>
                </c:pt>
                <c:pt idx="426">
                  <c:v>1.303461534421587E-2</c:v>
                </c:pt>
                <c:pt idx="427">
                  <c:v>5.1600300641721513E-6</c:v>
                </c:pt>
                <c:pt idx="428">
                  <c:v>1.0256376609158515E-2</c:v>
                </c:pt>
                <c:pt idx="429">
                  <c:v>1.0703404032103281E-3</c:v>
                </c:pt>
                <c:pt idx="430">
                  <c:v>1.4879687849777941E-5</c:v>
                </c:pt>
                <c:pt idx="431">
                  <c:v>5.0070501115980317E-4</c:v>
                </c:pt>
                <c:pt idx="432">
                  <c:v>1.5814046699036771E-4</c:v>
                </c:pt>
                <c:pt idx="433">
                  <c:v>4.8814629818309021E-4</c:v>
                </c:pt>
                <c:pt idx="434">
                  <c:v>3.8971918462281873E-3</c:v>
                </c:pt>
                <c:pt idx="435">
                  <c:v>3.6300577110137314E-4</c:v>
                </c:pt>
                <c:pt idx="436">
                  <c:v>5.3508861707007188E-4</c:v>
                </c:pt>
                <c:pt idx="437">
                  <c:v>2.0567365457512944E-3</c:v>
                </c:pt>
                <c:pt idx="438">
                  <c:v>2.5593677685082528E-6</c:v>
                </c:pt>
                <c:pt idx="439">
                  <c:v>2.8500378077871658E-8</c:v>
                </c:pt>
                <c:pt idx="440">
                  <c:v>7.1778036835557684E-4</c:v>
                </c:pt>
                <c:pt idx="441">
                  <c:v>1.0203498190448911E-4</c:v>
                </c:pt>
                <c:pt idx="442">
                  <c:v>3.8841781588238629E-4</c:v>
                </c:pt>
                <c:pt idx="443">
                  <c:v>3.149073066459536E-4</c:v>
                </c:pt>
                <c:pt idx="444">
                  <c:v>2.3053888069246276E-3</c:v>
                </c:pt>
                <c:pt idx="445">
                  <c:v>9.1511660649084804E-6</c:v>
                </c:pt>
                <c:pt idx="446">
                  <c:v>5.8291868646858397E-5</c:v>
                </c:pt>
                <c:pt idx="447">
                  <c:v>4.5768817585523482E-3</c:v>
                </c:pt>
                <c:pt idx="448">
                  <c:v>7.1887643095946488E-5</c:v>
                </c:pt>
                <c:pt idx="449">
                  <c:v>8.0904807047785623E-4</c:v>
                </c:pt>
                <c:pt idx="450">
                  <c:v>9.5078258986390704E-3</c:v>
                </c:pt>
                <c:pt idx="451">
                  <c:v>2.2648107798401099E-4</c:v>
                </c:pt>
                <c:pt idx="452">
                  <c:v>1.2338569696617292E-4</c:v>
                </c:pt>
                <c:pt idx="453">
                  <c:v>5.4393848797234569E-4</c:v>
                </c:pt>
                <c:pt idx="454">
                  <c:v>1.579013183413326E-4</c:v>
                </c:pt>
                <c:pt idx="455">
                  <c:v>4.1101056413972931E-3</c:v>
                </c:pt>
                <c:pt idx="456">
                  <c:v>7.9665373885838852E-7</c:v>
                </c:pt>
                <c:pt idx="457">
                  <c:v>1.993472230794588E-4</c:v>
                </c:pt>
                <c:pt idx="458">
                  <c:v>2.7862792647933367E-4</c:v>
                </c:pt>
                <c:pt idx="459">
                  <c:v>2.5167270893385546E-3</c:v>
                </c:pt>
                <c:pt idx="460">
                  <c:v>1.4924309899326153E-5</c:v>
                </c:pt>
                <c:pt idx="461">
                  <c:v>2.4450176242546146E-4</c:v>
                </c:pt>
                <c:pt idx="462">
                  <c:v>3.5406639979790631E-4</c:v>
                </c:pt>
                <c:pt idx="463">
                  <c:v>2.0731631938163205E-3</c:v>
                </c:pt>
                <c:pt idx="464">
                  <c:v>1.0764035985607642E-3</c:v>
                </c:pt>
                <c:pt idx="465">
                  <c:v>3.5407457123769969E-3</c:v>
                </c:pt>
                <c:pt idx="466">
                  <c:v>1.2821381902794469E-3</c:v>
                </c:pt>
                <c:pt idx="467">
                  <c:v>5.8795827996593119E-5</c:v>
                </c:pt>
                <c:pt idx="468">
                  <c:v>4.1178067844360846E-3</c:v>
                </c:pt>
                <c:pt idx="469">
                  <c:v>1.9188608918759697E-3</c:v>
                </c:pt>
                <c:pt idx="470">
                  <c:v>6.2571022011771033E-4</c:v>
                </c:pt>
                <c:pt idx="471">
                  <c:v>1.9022156621496429E-3</c:v>
                </c:pt>
                <c:pt idx="472">
                  <c:v>1.5383311906640345E-5</c:v>
                </c:pt>
                <c:pt idx="473">
                  <c:v>4.7681216211841772E-3</c:v>
                </c:pt>
                <c:pt idx="474">
                  <c:v>4.0007555048530473E-3</c:v>
                </c:pt>
                <c:pt idx="475">
                  <c:v>8.8790688405331608E-3</c:v>
                </c:pt>
                <c:pt idx="476">
                  <c:v>2.0890954851788576E-3</c:v>
                </c:pt>
                <c:pt idx="477">
                  <c:v>1.915527890203561E-4</c:v>
                </c:pt>
                <c:pt idx="478">
                  <c:v>1.4990602579313707E-3</c:v>
                </c:pt>
                <c:pt idx="479">
                  <c:v>1.5404433729415102E-2</c:v>
                </c:pt>
                <c:pt idx="480">
                  <c:v>9.2456803628606396E-4</c:v>
                </c:pt>
                <c:pt idx="481">
                  <c:v>2.2270272889092445E-4</c:v>
                </c:pt>
                <c:pt idx="482">
                  <c:v>4.2106096942610115E-4</c:v>
                </c:pt>
                <c:pt idx="483">
                  <c:v>5.4546481625991355E-6</c:v>
                </c:pt>
                <c:pt idx="484">
                  <c:v>1.4954710760116225E-3</c:v>
                </c:pt>
                <c:pt idx="485">
                  <c:v>1.4672870580729016E-3</c:v>
                </c:pt>
                <c:pt idx="486">
                  <c:v>7.4128842638053439E-4</c:v>
                </c:pt>
                <c:pt idx="487">
                  <c:v>1.166784679506234E-3</c:v>
                </c:pt>
                <c:pt idx="488">
                  <c:v>5.1866450570988709E-2</c:v>
                </c:pt>
                <c:pt idx="489">
                  <c:v>8.6763746709954317E-3</c:v>
                </c:pt>
                <c:pt idx="490">
                  <c:v>3.9322693189331286E-3</c:v>
                </c:pt>
                <c:pt idx="491">
                  <c:v>9.8470927101544496E-4</c:v>
                </c:pt>
                <c:pt idx="492">
                  <c:v>1.3101431832967204E-3</c:v>
                </c:pt>
                <c:pt idx="493">
                  <c:v>1.7789852314705826E-3</c:v>
                </c:pt>
                <c:pt idx="494">
                  <c:v>8.7138387598100941E-7</c:v>
                </c:pt>
                <c:pt idx="495">
                  <c:v>1.3897212126737123E-5</c:v>
                </c:pt>
                <c:pt idx="496">
                  <c:v>1.2798091748008555E-3</c:v>
                </c:pt>
                <c:pt idx="497">
                  <c:v>2.7663480819189068E-4</c:v>
                </c:pt>
                <c:pt idx="498">
                  <c:v>2.0173721168452604E-3</c:v>
                </c:pt>
                <c:pt idx="499">
                  <c:v>9.1334760691956258E-4</c:v>
                </c:pt>
                <c:pt idx="500">
                  <c:v>2.0282847836834247E-4</c:v>
                </c:pt>
                <c:pt idx="501">
                  <c:v>7.488319350115668E-4</c:v>
                </c:pt>
                <c:pt idx="502">
                  <c:v>2.8314805284778219E-5</c:v>
                </c:pt>
                <c:pt idx="503">
                  <c:v>3.4689097595205923E-3</c:v>
                </c:pt>
                <c:pt idx="504">
                  <c:v>1.5000998217618302E-3</c:v>
                </c:pt>
                <c:pt idx="505">
                  <c:v>8.367447241155463E-5</c:v>
                </c:pt>
                <c:pt idx="506">
                  <c:v>1.4398969469470234E-3</c:v>
                </c:pt>
                <c:pt idx="507">
                  <c:v>7.5044836787467551E-4</c:v>
                </c:pt>
                <c:pt idx="508">
                  <c:v>3.6257488055403605E-4</c:v>
                </c:pt>
                <c:pt idx="509">
                  <c:v>5.9094000787474664E-3</c:v>
                </c:pt>
                <c:pt idx="510">
                  <c:v>4.2968982734995539E-5</c:v>
                </c:pt>
                <c:pt idx="511">
                  <c:v>2.9534203340301558E-4</c:v>
                </c:pt>
                <c:pt idx="512">
                  <c:v>1.346916228138156E-3</c:v>
                </c:pt>
                <c:pt idx="513">
                  <c:v>5.5025987050833363E-5</c:v>
                </c:pt>
                <c:pt idx="514">
                  <c:v>9.2857628561787074E-5</c:v>
                </c:pt>
                <c:pt idx="515">
                  <c:v>6.5129145850165108E-3</c:v>
                </c:pt>
                <c:pt idx="516">
                  <c:v>1.3040593657787718E-7</c:v>
                </c:pt>
                <c:pt idx="517">
                  <c:v>1.8048081130839526E-4</c:v>
                </c:pt>
                <c:pt idx="518">
                  <c:v>1.4112643971892649E-3</c:v>
                </c:pt>
                <c:pt idx="519">
                  <c:v>7.1284123431875459E-3</c:v>
                </c:pt>
                <c:pt idx="520">
                  <c:v>3.9378855157604922E-4</c:v>
                </c:pt>
                <c:pt idx="521">
                  <c:v>3.0369224304606059E-4</c:v>
                </c:pt>
                <c:pt idx="522">
                  <c:v>1.0734946338577833E-2</c:v>
                </c:pt>
                <c:pt idx="523">
                  <c:v>3.7894977191019279E-3</c:v>
                </c:pt>
                <c:pt idx="524">
                  <c:v>2.5469716697768777E-4</c:v>
                </c:pt>
                <c:pt idx="525">
                  <c:v>2.7364377587305306E-3</c:v>
                </c:pt>
                <c:pt idx="526">
                  <c:v>2.5396886407821803E-4</c:v>
                </c:pt>
                <c:pt idx="527">
                  <c:v>1.1131082136617751E-3</c:v>
                </c:pt>
                <c:pt idx="528">
                  <c:v>3.614154244373799E-3</c:v>
                </c:pt>
                <c:pt idx="529">
                  <c:v>1.6524744778504433E-4</c:v>
                </c:pt>
                <c:pt idx="530">
                  <c:v>8.155735190392987E-5</c:v>
                </c:pt>
                <c:pt idx="531">
                  <c:v>1.0113008121530511E-3</c:v>
                </c:pt>
                <c:pt idx="532">
                  <c:v>3.2056288328806302E-3</c:v>
                </c:pt>
                <c:pt idx="533">
                  <c:v>1.2481042473826286E-3</c:v>
                </c:pt>
                <c:pt idx="534">
                  <c:v>1.6514575942802324E-4</c:v>
                </c:pt>
                <c:pt idx="535">
                  <c:v>7.7393889657732492E-4</c:v>
                </c:pt>
                <c:pt idx="536">
                  <c:v>7.4322407072244258E-6</c:v>
                </c:pt>
                <c:pt idx="537">
                  <c:v>2.5594400049230642E-3</c:v>
                </c:pt>
                <c:pt idx="538">
                  <c:v>1.0854402567101493E-2</c:v>
                </c:pt>
                <c:pt idx="539">
                  <c:v>7.929432596970906E-4</c:v>
                </c:pt>
                <c:pt idx="540">
                  <c:v>9.3389713677288937E-6</c:v>
                </c:pt>
                <c:pt idx="541">
                  <c:v>8.6727583551390105E-4</c:v>
                </c:pt>
                <c:pt idx="542">
                  <c:v>3.5770949313036711E-4</c:v>
                </c:pt>
                <c:pt idx="543">
                  <c:v>2.2796620982929686E-5</c:v>
                </c:pt>
                <c:pt idx="544">
                  <c:v>6.0878567317765992E-4</c:v>
                </c:pt>
                <c:pt idx="545">
                  <c:v>1.0040263970845951E-3</c:v>
                </c:pt>
                <c:pt idx="546">
                  <c:v>8.8957029244305535E-4</c:v>
                </c:pt>
                <c:pt idx="547">
                  <c:v>5.5224862745183071E-6</c:v>
                </c:pt>
                <c:pt idx="548">
                  <c:v>1.7266299937439096E-5</c:v>
                </c:pt>
                <c:pt idx="549">
                  <c:v>6.062878868426262E-4</c:v>
                </c:pt>
                <c:pt idx="550">
                  <c:v>1.6836348471365197E-5</c:v>
                </c:pt>
                <c:pt idx="551">
                  <c:v>3.2999067628839773E-6</c:v>
                </c:pt>
                <c:pt idx="552">
                  <c:v>2.014239705552114E-5</c:v>
                </c:pt>
                <c:pt idx="553">
                  <c:v>1.474229754145965E-4</c:v>
                </c:pt>
                <c:pt idx="554">
                  <c:v>1.1241007160617974E-3</c:v>
                </c:pt>
                <c:pt idx="555">
                  <c:v>2.9642284176262338E-4</c:v>
                </c:pt>
                <c:pt idx="556">
                  <c:v>3.2365176309357148E-5</c:v>
                </c:pt>
                <c:pt idx="557">
                  <c:v>1.8812887075407873E-4</c:v>
                </c:pt>
                <c:pt idx="558">
                  <c:v>8.0324584735808546E-4</c:v>
                </c:pt>
                <c:pt idx="559">
                  <c:v>2.771566019437194E-4</c:v>
                </c:pt>
                <c:pt idx="560">
                  <c:v>1.1621159507943255E-4</c:v>
                </c:pt>
                <c:pt idx="561">
                  <c:v>3.1822200723288259E-4</c:v>
                </c:pt>
                <c:pt idx="562">
                  <c:v>1.2351500129271966E-5</c:v>
                </c:pt>
                <c:pt idx="563">
                  <c:v>5.935472195608473E-4</c:v>
                </c:pt>
                <c:pt idx="564">
                  <c:v>1.3309386488343489E-3</c:v>
                </c:pt>
                <c:pt idx="565">
                  <c:v>2.8027189390293504E-3</c:v>
                </c:pt>
                <c:pt idx="566">
                  <c:v>1.0543061925901751E-5</c:v>
                </c:pt>
                <c:pt idx="567">
                  <c:v>4.0344222664357444E-5</c:v>
                </c:pt>
                <c:pt idx="568">
                  <c:v>1.2059670135346134E-3</c:v>
                </c:pt>
                <c:pt idx="569">
                  <c:v>5.1224949116333417E-4</c:v>
                </c:pt>
                <c:pt idx="570">
                  <c:v>9.6767004714902374E-4</c:v>
                </c:pt>
                <c:pt idx="571">
                  <c:v>1.1784163112303384E-3</c:v>
                </c:pt>
                <c:pt idx="572">
                  <c:v>1.4394219997599576E-4</c:v>
                </c:pt>
                <c:pt idx="573">
                  <c:v>2.2247527218631313E-3</c:v>
                </c:pt>
                <c:pt idx="574">
                  <c:v>1.4703278836167449E-5</c:v>
                </c:pt>
                <c:pt idx="575">
                  <c:v>2.1854247550316287E-4</c:v>
                </c:pt>
                <c:pt idx="576">
                  <c:v>7.8082958529525001E-4</c:v>
                </c:pt>
                <c:pt idx="577">
                  <c:v>3.2576474632900086E-4</c:v>
                </c:pt>
                <c:pt idx="578">
                  <c:v>3.2959948991118218E-4</c:v>
                </c:pt>
                <c:pt idx="579">
                  <c:v>8.1398152229668309E-4</c:v>
                </c:pt>
                <c:pt idx="580">
                  <c:v>1.6922723258130443E-4</c:v>
                </c:pt>
                <c:pt idx="581">
                  <c:v>4.9661171891903974E-4</c:v>
                </c:pt>
                <c:pt idx="582">
                  <c:v>5.8297301953775827E-5</c:v>
                </c:pt>
                <c:pt idx="583">
                  <c:v>9.6602091794286196E-4</c:v>
                </c:pt>
                <c:pt idx="584">
                  <c:v>2.1025873015441903E-4</c:v>
                </c:pt>
                <c:pt idx="585">
                  <c:v>1.0838157093030684E-3</c:v>
                </c:pt>
                <c:pt idx="586">
                  <c:v>4.4614439623151485E-5</c:v>
                </c:pt>
                <c:pt idx="587">
                  <c:v>5.7629330073669625E-4</c:v>
                </c:pt>
                <c:pt idx="588">
                  <c:v>4.2876615810091173E-7</c:v>
                </c:pt>
                <c:pt idx="589">
                  <c:v>1.5985989131035434E-6</c:v>
                </c:pt>
                <c:pt idx="590">
                  <c:v>1.8433951881528665E-5</c:v>
                </c:pt>
                <c:pt idx="591">
                  <c:v>2.0603879170054651E-4</c:v>
                </c:pt>
                <c:pt idx="592">
                  <c:v>4.6926460747085725E-5</c:v>
                </c:pt>
                <c:pt idx="593">
                  <c:v>3.0759427364036294E-3</c:v>
                </c:pt>
                <c:pt idx="594">
                  <c:v>1.2225079263370519E-4</c:v>
                </c:pt>
                <c:pt idx="595">
                  <c:v>2.0355726307439599E-3</c:v>
                </c:pt>
                <c:pt idx="596">
                  <c:v>2.5314240919592756E-4</c:v>
                </c:pt>
                <c:pt idx="597">
                  <c:v>4.2922645092953781E-3</c:v>
                </c:pt>
                <c:pt idx="598">
                  <c:v>9.4443743309658909E-4</c:v>
                </c:pt>
                <c:pt idx="599">
                  <c:v>2.6830754517981458E-3</c:v>
                </c:pt>
                <c:pt idx="600">
                  <c:v>1.0710682574875091E-5</c:v>
                </c:pt>
                <c:pt idx="601">
                  <c:v>2.7859621714223458E-3</c:v>
                </c:pt>
                <c:pt idx="602">
                  <c:v>2.4196486888659404E-3</c:v>
                </c:pt>
                <c:pt idx="603">
                  <c:v>2.5352291685294365E-3</c:v>
                </c:pt>
                <c:pt idx="604">
                  <c:v>1.0952285840581677E-3</c:v>
                </c:pt>
                <c:pt idx="605">
                  <c:v>4.7942636723583175E-3</c:v>
                </c:pt>
                <c:pt idx="606">
                  <c:v>4.3921209308290018E-3</c:v>
                </c:pt>
                <c:pt idx="607">
                  <c:v>1.833415916905464E-3</c:v>
                </c:pt>
                <c:pt idx="608">
                  <c:v>1.9131044270900208E-3</c:v>
                </c:pt>
                <c:pt idx="609">
                  <c:v>1.2317351400706151E-3</c:v>
                </c:pt>
                <c:pt idx="610">
                  <c:v>3.4394741468709751E-5</c:v>
                </c:pt>
                <c:pt idx="611">
                  <c:v>6.4787576177982091E-7</c:v>
                </c:pt>
                <c:pt idx="612">
                  <c:v>3.6874417069010538E-3</c:v>
                </c:pt>
                <c:pt idx="613">
                  <c:v>1.6067356752300563E-3</c:v>
                </c:pt>
                <c:pt idx="614">
                  <c:v>1.891178558178872E-9</c:v>
                </c:pt>
                <c:pt idx="615">
                  <c:v>8.3794207503635879E-4</c:v>
                </c:pt>
                <c:pt idx="616">
                  <c:v>8.8487132887261465E-4</c:v>
                </c:pt>
                <c:pt idx="617">
                  <c:v>4.5581300024128774E-4</c:v>
                </c:pt>
                <c:pt idx="618">
                  <c:v>2.3805477402585169E-2</c:v>
                </c:pt>
                <c:pt idx="619">
                  <c:v>2.7487550160500483E-3</c:v>
                </c:pt>
                <c:pt idx="620">
                  <c:v>4.8783397775165388E-3</c:v>
                </c:pt>
                <c:pt idx="621">
                  <c:v>2.6464961358739726E-3</c:v>
                </c:pt>
                <c:pt idx="622">
                  <c:v>2.3921795939206045E-3</c:v>
                </c:pt>
                <c:pt idx="623">
                  <c:v>1.0254522051700336E-3</c:v>
                </c:pt>
                <c:pt idx="624">
                  <c:v>1.8345978914276191E-3</c:v>
                </c:pt>
                <c:pt idx="625">
                  <c:v>7.9133252531924845E-4</c:v>
                </c:pt>
                <c:pt idx="626">
                  <c:v>7.1843263918703942E-4</c:v>
                </c:pt>
                <c:pt idx="627">
                  <c:v>1.1643722707658818E-3</c:v>
                </c:pt>
                <c:pt idx="628">
                  <c:v>1.8879497027950462E-3</c:v>
                </c:pt>
                <c:pt idx="629">
                  <c:v>1.7001693374948245E-3</c:v>
                </c:pt>
                <c:pt idx="630">
                  <c:v>2.5911427286088635E-4</c:v>
                </c:pt>
                <c:pt idx="631">
                  <c:v>1.5315845089295076E-3</c:v>
                </c:pt>
                <c:pt idx="632">
                  <c:v>2.8170413221638244E-3</c:v>
                </c:pt>
                <c:pt idx="633">
                  <c:v>8.8827508210014282E-5</c:v>
                </c:pt>
                <c:pt idx="634">
                  <c:v>2.6074160602104213E-3</c:v>
                </c:pt>
                <c:pt idx="635">
                  <c:v>3.7552021525414344E-3</c:v>
                </c:pt>
                <c:pt idx="636">
                  <c:v>8.5651995860118598E-4</c:v>
                </c:pt>
                <c:pt idx="637">
                  <c:v>7.5016197732070914E-3</c:v>
                </c:pt>
                <c:pt idx="638">
                  <c:v>1.8955073837837015E-3</c:v>
                </c:pt>
                <c:pt idx="639">
                  <c:v>1.1850045383425144E-3</c:v>
                </c:pt>
                <c:pt idx="640">
                  <c:v>2.0532110845158876E-4</c:v>
                </c:pt>
                <c:pt idx="641">
                  <c:v>5.8220939756463549E-4</c:v>
                </c:pt>
                <c:pt idx="642">
                  <c:v>2.6511831240886557E-3</c:v>
                </c:pt>
                <c:pt idx="643">
                  <c:v>4.1136688548234091E-3</c:v>
                </c:pt>
                <c:pt idx="644">
                  <c:v>2.700097559411739E-4</c:v>
                </c:pt>
                <c:pt idx="645">
                  <c:v>8.2014133156182514E-3</c:v>
                </c:pt>
                <c:pt idx="646">
                  <c:v>3.7803723600380221E-5</c:v>
                </c:pt>
                <c:pt idx="647">
                  <c:v>4.3944873699809851E-4</c:v>
                </c:pt>
                <c:pt idx="648">
                  <c:v>1.0443666701248147E-2</c:v>
                </c:pt>
                <c:pt idx="649">
                  <c:v>5.4892544762217069E-3</c:v>
                </c:pt>
                <c:pt idx="650">
                  <c:v>4.5854525019521589E-3</c:v>
                </c:pt>
                <c:pt idx="651">
                  <c:v>8.3156526662326714E-6</c:v>
                </c:pt>
                <c:pt idx="652">
                  <c:v>1.1711565146980156E-3</c:v>
                </c:pt>
                <c:pt idx="653">
                  <c:v>3.6534561553322773E-4</c:v>
                </c:pt>
                <c:pt idx="654">
                  <c:v>5.3396514996761624E-3</c:v>
                </c:pt>
                <c:pt idx="655">
                  <c:v>7.9893838912168721E-3</c:v>
                </c:pt>
                <c:pt idx="656">
                  <c:v>1.2318971603314004E-4</c:v>
                </c:pt>
                <c:pt idx="657">
                  <c:v>4.9785079509025391E-3</c:v>
                </c:pt>
                <c:pt idx="658">
                  <c:v>7.9745946743361556E-7</c:v>
                </c:pt>
                <c:pt idx="659">
                  <c:v>5.038068023154506E-4</c:v>
                </c:pt>
                <c:pt idx="660">
                  <c:v>7.6439510914488233E-4</c:v>
                </c:pt>
                <c:pt idx="661">
                  <c:v>8.6357143557666961E-4</c:v>
                </c:pt>
                <c:pt idx="662">
                  <c:v>4.786042904231941E-3</c:v>
                </c:pt>
                <c:pt idx="663">
                  <c:v>2.5258610576827035E-4</c:v>
                </c:pt>
                <c:pt idx="664">
                  <c:v>6.3038212588172023E-3</c:v>
                </c:pt>
                <c:pt idx="665">
                  <c:v>6.7112726891791954E-3</c:v>
                </c:pt>
                <c:pt idx="666">
                  <c:v>5.8540501384083268E-7</c:v>
                </c:pt>
                <c:pt idx="667">
                  <c:v>1.3650328062708168E-2</c:v>
                </c:pt>
                <c:pt idx="668">
                  <c:v>6.5532331673235364E-3</c:v>
                </c:pt>
                <c:pt idx="669">
                  <c:v>2.6605802951673416E-3</c:v>
                </c:pt>
                <c:pt idx="670">
                  <c:v>4.3956632019931203E-3</c:v>
                </c:pt>
                <c:pt idx="671">
                  <c:v>1.1530303415738497E-3</c:v>
                </c:pt>
                <c:pt idx="672">
                  <c:v>5.1015229630962272E-4</c:v>
                </c:pt>
                <c:pt idx="673">
                  <c:v>9.1518350399999926E-6</c:v>
                </c:pt>
                <c:pt idx="674">
                  <c:v>5.6984280354602079E-3</c:v>
                </c:pt>
                <c:pt idx="675">
                  <c:v>2.1098864718007014E-3</c:v>
                </c:pt>
                <c:pt idx="676">
                  <c:v>3.1069512038803525E-5</c:v>
                </c:pt>
                <c:pt idx="677">
                  <c:v>1.1450433622199342E-4</c:v>
                </c:pt>
                <c:pt idx="678">
                  <c:v>1.5159758564068919E-4</c:v>
                </c:pt>
                <c:pt idx="679">
                  <c:v>3.2495090075431533E-4</c:v>
                </c:pt>
                <c:pt idx="680">
                  <c:v>2.3335289304367551E-3</c:v>
                </c:pt>
                <c:pt idx="681">
                  <c:v>3.7888810265505869E-6</c:v>
                </c:pt>
                <c:pt idx="682">
                  <c:v>1.9848290927038143E-3</c:v>
                </c:pt>
                <c:pt idx="683">
                  <c:v>1.3821385464963843E-4</c:v>
                </c:pt>
                <c:pt idx="684">
                  <c:v>4.9381707011423507E-5</c:v>
                </c:pt>
                <c:pt idx="685">
                  <c:v>5.018774335512257E-4</c:v>
                </c:pt>
                <c:pt idx="686">
                  <c:v>5.267822652798679E-4</c:v>
                </c:pt>
                <c:pt idx="687">
                  <c:v>3.9703084145239797E-5</c:v>
                </c:pt>
                <c:pt idx="688">
                  <c:v>1.4077826707447119E-4</c:v>
                </c:pt>
                <c:pt idx="689">
                  <c:v>1.6499524854678236E-3</c:v>
                </c:pt>
                <c:pt idx="690">
                  <c:v>1.5701299686132692E-5</c:v>
                </c:pt>
                <c:pt idx="691">
                  <c:v>8.4683839048185601E-6</c:v>
                </c:pt>
                <c:pt idx="692">
                  <c:v>4.859901581282517E-5</c:v>
                </c:pt>
                <c:pt idx="693">
                  <c:v>1.0430050730718659E-3</c:v>
                </c:pt>
                <c:pt idx="694">
                  <c:v>6.4173302121726743E-4</c:v>
                </c:pt>
                <c:pt idx="695">
                  <c:v>1.0477500190186945E-3</c:v>
                </c:pt>
                <c:pt idx="696">
                  <c:v>1.5538065177203629E-4</c:v>
                </c:pt>
                <c:pt idx="697">
                  <c:v>6.8150361308540294E-4</c:v>
                </c:pt>
                <c:pt idx="698">
                  <c:v>7.726997773083833E-4</c:v>
                </c:pt>
                <c:pt idx="699">
                  <c:v>5.3369093808471686E-4</c:v>
                </c:pt>
                <c:pt idx="700">
                  <c:v>5.3404642964268543E-5</c:v>
                </c:pt>
                <c:pt idx="701">
                  <c:v>7.9233731383201859E-4</c:v>
                </c:pt>
                <c:pt idx="702">
                  <c:v>3.4586150889763067E-4</c:v>
                </c:pt>
                <c:pt idx="703">
                  <c:v>1.9633946972438043E-6</c:v>
                </c:pt>
                <c:pt idx="704">
                  <c:v>6.3475843791101542E-4</c:v>
                </c:pt>
                <c:pt idx="705">
                  <c:v>8.183745781888158E-4</c:v>
                </c:pt>
                <c:pt idx="706">
                  <c:v>9.713970719270314E-5</c:v>
                </c:pt>
                <c:pt idx="707">
                  <c:v>2.6727877676191935E-4</c:v>
                </c:pt>
                <c:pt idx="708">
                  <c:v>6.1257238325208458E-5</c:v>
                </c:pt>
                <c:pt idx="709">
                  <c:v>6.7484469798694326E-6</c:v>
                </c:pt>
                <c:pt idx="710">
                  <c:v>2.7824806213017753E-6</c:v>
                </c:pt>
                <c:pt idx="711">
                  <c:v>1.5061117218499052E-3</c:v>
                </c:pt>
                <c:pt idx="712">
                  <c:v>8.0115578922487681E-5</c:v>
                </c:pt>
                <c:pt idx="713">
                  <c:v>2.583473996282424E-5</c:v>
                </c:pt>
                <c:pt idx="714">
                  <c:v>1.8317293881456157E-4</c:v>
                </c:pt>
                <c:pt idx="715">
                  <c:v>2.5479003288932811E-4</c:v>
                </c:pt>
                <c:pt idx="716">
                  <c:v>4.787776034264709E-4</c:v>
                </c:pt>
                <c:pt idx="717">
                  <c:v>5.9486352046139364E-5</c:v>
                </c:pt>
                <c:pt idx="718">
                  <c:v>9.9463807430918441E-6</c:v>
                </c:pt>
                <c:pt idx="719">
                  <c:v>2.1466607133478496E-5</c:v>
                </c:pt>
                <c:pt idx="720">
                  <c:v>9.0193461878373894E-4</c:v>
                </c:pt>
                <c:pt idx="721">
                  <c:v>5.694869642315729E-8</c:v>
                </c:pt>
                <c:pt idx="722">
                  <c:v>1.1150074710338273E-3</c:v>
                </c:pt>
                <c:pt idx="723">
                  <c:v>5.7322637063747907E-4</c:v>
                </c:pt>
                <c:pt idx="724">
                  <c:v>7.3253504153450064E-4</c:v>
                </c:pt>
                <c:pt idx="725">
                  <c:v>1.7456253900386754E-3</c:v>
                </c:pt>
                <c:pt idx="726">
                  <c:v>2.5894920415480136E-5</c:v>
                </c:pt>
                <c:pt idx="727">
                  <c:v>7.6777985037370571E-4</c:v>
                </c:pt>
                <c:pt idx="728">
                  <c:v>5.6990918785578321E-5</c:v>
                </c:pt>
                <c:pt idx="729">
                  <c:v>2.5515088630939172E-3</c:v>
                </c:pt>
                <c:pt idx="730">
                  <c:v>2.2852441765434868E-4</c:v>
                </c:pt>
                <c:pt idx="731">
                  <c:v>4.8969641936519618E-3</c:v>
                </c:pt>
                <c:pt idx="732">
                  <c:v>1.5688092013230234E-3</c:v>
                </c:pt>
                <c:pt idx="733">
                  <c:v>1.1755586188799276E-4</c:v>
                </c:pt>
                <c:pt idx="734">
                  <c:v>1.6951894269426606E-3</c:v>
                </c:pt>
                <c:pt idx="735">
                  <c:v>2.6227678060569347E-5</c:v>
                </c:pt>
                <c:pt idx="736">
                  <c:v>8.2441352160937467E-3</c:v>
                </c:pt>
                <c:pt idx="737">
                  <c:v>2.2511241039656151E-4</c:v>
                </c:pt>
                <c:pt idx="738">
                  <c:v>5.1845886227686061E-5</c:v>
                </c:pt>
                <c:pt idx="739">
                  <c:v>8.6001864795925836E-3</c:v>
                </c:pt>
                <c:pt idx="740">
                  <c:v>3.0196837262098042E-2</c:v>
                </c:pt>
                <c:pt idx="741">
                  <c:v>6.3569326374213085E-3</c:v>
                </c:pt>
                <c:pt idx="742">
                  <c:v>3.5882140887505221E-5</c:v>
                </c:pt>
                <c:pt idx="743">
                  <c:v>7.869319192807785E-3</c:v>
                </c:pt>
                <c:pt idx="744">
                  <c:v>1.2040845060668942E-2</c:v>
                </c:pt>
                <c:pt idx="745">
                  <c:v>6.6703607480644161E-3</c:v>
                </c:pt>
                <c:pt idx="746">
                  <c:v>7.7841989026407521E-3</c:v>
                </c:pt>
                <c:pt idx="747">
                  <c:v>2.3554641372476393E-3</c:v>
                </c:pt>
                <c:pt idx="748">
                  <c:v>1.3545410407281003E-5</c:v>
                </c:pt>
                <c:pt idx="749">
                  <c:v>4.6690254883633908E-3</c:v>
                </c:pt>
                <c:pt idx="750">
                  <c:v>8.1478318157897399E-4</c:v>
                </c:pt>
                <c:pt idx="751">
                  <c:v>9.2207056353021618E-4</c:v>
                </c:pt>
                <c:pt idx="752">
                  <c:v>5.9760511420454542E-4</c:v>
                </c:pt>
                <c:pt idx="753">
                  <c:v>2.9280033361410744E-3</c:v>
                </c:pt>
                <c:pt idx="754">
                  <c:v>1.6341121371544193E-4</c:v>
                </c:pt>
                <c:pt idx="755">
                  <c:v>1.761631000476526E-3</c:v>
                </c:pt>
                <c:pt idx="756">
                  <c:v>5.8589092581422871E-4</c:v>
                </c:pt>
                <c:pt idx="757">
                  <c:v>2.9960145066436324E-3</c:v>
                </c:pt>
                <c:pt idx="758">
                  <c:v>9.1840290429043365E-5</c:v>
                </c:pt>
                <c:pt idx="759">
                  <c:v>7.4755296069689515E-3</c:v>
                </c:pt>
                <c:pt idx="760">
                  <c:v>3.5708244515536289E-3</c:v>
                </c:pt>
                <c:pt idx="761">
                  <c:v>4.1274560479413833E-3</c:v>
                </c:pt>
                <c:pt idx="762">
                  <c:v>2.6732082652920664E-3</c:v>
                </c:pt>
                <c:pt idx="763">
                  <c:v>7.0851266583750738E-3</c:v>
                </c:pt>
                <c:pt idx="764">
                  <c:v>1.0531331770526741E-3</c:v>
                </c:pt>
                <c:pt idx="765">
                  <c:v>4.0592564487578873E-5</c:v>
                </c:pt>
                <c:pt idx="766">
                  <c:v>3.6898370764173525E-3</c:v>
                </c:pt>
                <c:pt idx="767">
                  <c:v>2.8794982525442395E-4</c:v>
                </c:pt>
                <c:pt idx="768">
                  <c:v>6.8278289454256919E-4</c:v>
                </c:pt>
                <c:pt idx="769">
                  <c:v>3.2976053153032178E-5</c:v>
                </c:pt>
                <c:pt idx="770">
                  <c:v>5.3367811176240532E-4</c:v>
                </c:pt>
                <c:pt idx="771">
                  <c:v>3.1182054512133146E-4</c:v>
                </c:pt>
                <c:pt idx="772">
                  <c:v>5.2318312336938652E-4</c:v>
                </c:pt>
                <c:pt idx="773">
                  <c:v>6.8297975184498374E-4</c:v>
                </c:pt>
                <c:pt idx="774">
                  <c:v>3.6706322566729291E-3</c:v>
                </c:pt>
                <c:pt idx="775">
                  <c:v>5.8422200635777684E-3</c:v>
                </c:pt>
                <c:pt idx="776">
                  <c:v>1.0586887641883065E-2</c:v>
                </c:pt>
                <c:pt idx="777">
                  <c:v>8.008562142696291E-5</c:v>
                </c:pt>
                <c:pt idx="778">
                  <c:v>1.0327426720985412E-5</c:v>
                </c:pt>
                <c:pt idx="779">
                  <c:v>1.5188828594577188E-3</c:v>
                </c:pt>
                <c:pt idx="780">
                  <c:v>1.3704125308402774E-3</c:v>
                </c:pt>
                <c:pt idx="781">
                  <c:v>7.0318205898230906E-4</c:v>
                </c:pt>
                <c:pt idx="782">
                  <c:v>1.5396008800428268E-4</c:v>
                </c:pt>
                <c:pt idx="783">
                  <c:v>4.3771998918527314E-3</c:v>
                </c:pt>
                <c:pt idx="784">
                  <c:v>1.236116683325751E-3</c:v>
                </c:pt>
                <c:pt idx="785">
                  <c:v>6.4227622153053299E-5</c:v>
                </c:pt>
                <c:pt idx="786">
                  <c:v>2.6854992469899005E-4</c:v>
                </c:pt>
                <c:pt idx="787">
                  <c:v>3.4962968505209752E-4</c:v>
                </c:pt>
                <c:pt idx="788">
                  <c:v>5.8754166008805585E-4</c:v>
                </c:pt>
                <c:pt idx="789">
                  <c:v>1.3657211559721051E-6</c:v>
                </c:pt>
                <c:pt idx="790">
                  <c:v>3.4267469660860277E-6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047616"/>
        <c:axId val="307364224"/>
      </c:lineChart>
      <c:catAx>
        <c:axId val="30604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07364224"/>
        <c:crosses val="autoZero"/>
        <c:auto val="1"/>
        <c:lblAlgn val="ctr"/>
        <c:lblOffset val="100"/>
        <c:noMultiLvlLbl val="0"/>
      </c:catAx>
      <c:valAx>
        <c:axId val="307364224"/>
        <c:scaling>
          <c:orientation val="minMax"/>
        </c:scaling>
        <c:delete val="0"/>
        <c:axPos val="l"/>
        <c:majorGridlines/>
        <c:title>
          <c:layout/>
          <c:overlay val="0"/>
        </c:title>
        <c:numFmt formatCode="0.0000%" sourceLinked="1"/>
        <c:majorTickMark val="none"/>
        <c:minorTickMark val="none"/>
        <c:tickLblPos val="nextTo"/>
        <c:crossAx val="3060476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Error Comparision</a:t>
            </a:r>
            <a:r>
              <a:rPr lang="en-US" baseline="0"/>
              <a:t> for dp</a:t>
            </a:r>
            <a:r>
              <a:rPr lang="en-US" baseline="-25000"/>
              <a:t>t</a:t>
            </a:r>
            <a:r>
              <a:rPr lang="en-US" baseline="0"/>
              <a:t> and r avg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'Annual Data'!$P$1</c:f>
              <c:strCache>
                <c:ptCount val="1"/>
                <c:pt idx="0">
                  <c:v>Forecasting Error</c:v>
                </c:pt>
              </c:strCache>
            </c:strRef>
          </c:tx>
          <c:marker>
            <c:symbol val="none"/>
          </c:marker>
          <c:cat>
            <c:numRef>
              <c:f>'Annual Data'!$A$23:$A$87</c:f>
              <c:numCache>
                <c:formatCode>General</c:formatCode>
                <c:ptCount val="65"/>
                <c:pt idx="0">
                  <c:v>1947</c:v>
                </c:pt>
                <c:pt idx="1">
                  <c:v>1948</c:v>
                </c:pt>
                <c:pt idx="2">
                  <c:v>1949</c:v>
                </c:pt>
                <c:pt idx="3">
                  <c:v>1950</c:v>
                </c:pt>
                <c:pt idx="4">
                  <c:v>1951</c:v>
                </c:pt>
                <c:pt idx="5">
                  <c:v>1952</c:v>
                </c:pt>
                <c:pt idx="6">
                  <c:v>1953</c:v>
                </c:pt>
                <c:pt idx="7">
                  <c:v>1954</c:v>
                </c:pt>
                <c:pt idx="8">
                  <c:v>1955</c:v>
                </c:pt>
                <c:pt idx="9">
                  <c:v>1956</c:v>
                </c:pt>
                <c:pt idx="10">
                  <c:v>1957</c:v>
                </c:pt>
                <c:pt idx="11">
                  <c:v>1958</c:v>
                </c:pt>
                <c:pt idx="12">
                  <c:v>1959</c:v>
                </c:pt>
                <c:pt idx="13">
                  <c:v>1960</c:v>
                </c:pt>
                <c:pt idx="14">
                  <c:v>1961</c:v>
                </c:pt>
                <c:pt idx="15">
                  <c:v>1962</c:v>
                </c:pt>
                <c:pt idx="16">
                  <c:v>1963</c:v>
                </c:pt>
                <c:pt idx="17">
                  <c:v>1964</c:v>
                </c:pt>
                <c:pt idx="18">
                  <c:v>1965</c:v>
                </c:pt>
                <c:pt idx="19">
                  <c:v>1966</c:v>
                </c:pt>
                <c:pt idx="20">
                  <c:v>1967</c:v>
                </c:pt>
                <c:pt idx="21">
                  <c:v>1968</c:v>
                </c:pt>
                <c:pt idx="22">
                  <c:v>1969</c:v>
                </c:pt>
                <c:pt idx="23">
                  <c:v>1970</c:v>
                </c:pt>
                <c:pt idx="24">
                  <c:v>1971</c:v>
                </c:pt>
                <c:pt idx="25">
                  <c:v>1972</c:v>
                </c:pt>
                <c:pt idx="26">
                  <c:v>1973</c:v>
                </c:pt>
                <c:pt idx="27">
                  <c:v>1974</c:v>
                </c:pt>
                <c:pt idx="28">
                  <c:v>1975</c:v>
                </c:pt>
                <c:pt idx="29">
                  <c:v>1976</c:v>
                </c:pt>
                <c:pt idx="30">
                  <c:v>1977</c:v>
                </c:pt>
                <c:pt idx="31">
                  <c:v>1978</c:v>
                </c:pt>
                <c:pt idx="32">
                  <c:v>1979</c:v>
                </c:pt>
                <c:pt idx="33">
                  <c:v>1980</c:v>
                </c:pt>
                <c:pt idx="34">
                  <c:v>1981</c:v>
                </c:pt>
                <c:pt idx="35">
                  <c:v>1982</c:v>
                </c:pt>
                <c:pt idx="36">
                  <c:v>1983</c:v>
                </c:pt>
                <c:pt idx="37">
                  <c:v>1984</c:v>
                </c:pt>
                <c:pt idx="38">
                  <c:v>1985</c:v>
                </c:pt>
                <c:pt idx="39">
                  <c:v>1986</c:v>
                </c:pt>
                <c:pt idx="40">
                  <c:v>1987</c:v>
                </c:pt>
                <c:pt idx="41">
                  <c:v>1988</c:v>
                </c:pt>
                <c:pt idx="42">
                  <c:v>1989</c:v>
                </c:pt>
                <c:pt idx="43">
                  <c:v>1990</c:v>
                </c:pt>
                <c:pt idx="44">
                  <c:v>1991</c:v>
                </c:pt>
                <c:pt idx="45">
                  <c:v>1992</c:v>
                </c:pt>
                <c:pt idx="46">
                  <c:v>1993</c:v>
                </c:pt>
                <c:pt idx="47">
                  <c:v>1994</c:v>
                </c:pt>
                <c:pt idx="48">
                  <c:v>1995</c:v>
                </c:pt>
                <c:pt idx="49">
                  <c:v>1996</c:v>
                </c:pt>
                <c:pt idx="50">
                  <c:v>1997</c:v>
                </c:pt>
                <c:pt idx="51">
                  <c:v>1998</c:v>
                </c:pt>
                <c:pt idx="52">
                  <c:v>1999</c:v>
                </c:pt>
                <c:pt idx="53">
                  <c:v>2000</c:v>
                </c:pt>
                <c:pt idx="54">
                  <c:v>2001</c:v>
                </c:pt>
                <c:pt idx="55">
                  <c:v>2002</c:v>
                </c:pt>
                <c:pt idx="56">
                  <c:v>2003</c:v>
                </c:pt>
                <c:pt idx="57">
                  <c:v>2004</c:v>
                </c:pt>
                <c:pt idx="58">
                  <c:v>2005</c:v>
                </c:pt>
                <c:pt idx="59">
                  <c:v>2006</c:v>
                </c:pt>
                <c:pt idx="60">
                  <c:v>2007</c:v>
                </c:pt>
                <c:pt idx="61">
                  <c:v>2008</c:v>
                </c:pt>
                <c:pt idx="62">
                  <c:v>2009</c:v>
                </c:pt>
                <c:pt idx="63">
                  <c:v>2010</c:v>
                </c:pt>
                <c:pt idx="64">
                  <c:v>2011</c:v>
                </c:pt>
              </c:numCache>
            </c:numRef>
          </c:cat>
          <c:val>
            <c:numRef>
              <c:f>'Annual Data'!$P$23:$P$88</c:f>
              <c:numCache>
                <c:formatCode>General</c:formatCode>
                <c:ptCount val="66"/>
                <c:pt idx="0">
                  <c:v>3.8744561932777008E-3</c:v>
                </c:pt>
                <c:pt idx="1">
                  <c:v>4.3949867367149304E-3</c:v>
                </c:pt>
                <c:pt idx="2">
                  <c:v>4.5236941502661734E-2</c:v>
                </c:pt>
                <c:pt idx="3">
                  <c:v>1.2940482924838339E-2</c:v>
                </c:pt>
                <c:pt idx="4">
                  <c:v>4.3085058491007426E-3</c:v>
                </c:pt>
                <c:pt idx="5">
                  <c:v>1.836625559996027E-2</c:v>
                </c:pt>
                <c:pt idx="6">
                  <c:v>0.17003959419274728</c:v>
                </c:pt>
                <c:pt idx="7">
                  <c:v>3.4232263504474843E-2</c:v>
                </c:pt>
                <c:pt idx="8">
                  <c:v>4.8036344966725965E-3</c:v>
                </c:pt>
                <c:pt idx="9">
                  <c:v>5.7346922468789842E-2</c:v>
                </c:pt>
                <c:pt idx="10">
                  <c:v>9.5793146996435749E-2</c:v>
                </c:pt>
                <c:pt idx="11">
                  <c:v>5.1257089784750669E-4</c:v>
                </c:pt>
                <c:pt idx="12">
                  <c:v>1.37050549046858E-2</c:v>
                </c:pt>
                <c:pt idx="13">
                  <c:v>2.1097149150069966E-2</c:v>
                </c:pt>
                <c:pt idx="14">
                  <c:v>4.6643585858233874E-2</c:v>
                </c:pt>
                <c:pt idx="15">
                  <c:v>8.6423604480246104E-3</c:v>
                </c:pt>
                <c:pt idx="16">
                  <c:v>8.3782308652317916E-4</c:v>
                </c:pt>
                <c:pt idx="17">
                  <c:v>2.6170804859548341E-4</c:v>
                </c:pt>
                <c:pt idx="18">
                  <c:v>6.2115018302866309E-2</c:v>
                </c:pt>
                <c:pt idx="19">
                  <c:v>8.6021576467745185E-3</c:v>
                </c:pt>
                <c:pt idx="20">
                  <c:v>2.4527820287924876E-3</c:v>
                </c:pt>
                <c:pt idx="21">
                  <c:v>6.6715942467224329E-2</c:v>
                </c:pt>
                <c:pt idx="22">
                  <c:v>1.1071595127917654E-2</c:v>
                </c:pt>
                <c:pt idx="23">
                  <c:v>4.8904611599382993E-5</c:v>
                </c:pt>
                <c:pt idx="24">
                  <c:v>1.8484698727675756E-3</c:v>
                </c:pt>
                <c:pt idx="25">
                  <c:v>0.10184818007563307</c:v>
                </c:pt>
                <c:pt idx="26">
                  <c:v>0.18598004928587117</c:v>
                </c:pt>
                <c:pt idx="27">
                  <c:v>4.747309526106655E-2</c:v>
                </c:pt>
                <c:pt idx="28">
                  <c:v>9.2469744068242859E-3</c:v>
                </c:pt>
                <c:pt idx="29">
                  <c:v>5.4191117297984731E-2</c:v>
                </c:pt>
                <c:pt idx="30">
                  <c:v>1.520827892867436E-2</c:v>
                </c:pt>
                <c:pt idx="31">
                  <c:v>1.0338069706400882E-3</c:v>
                </c:pt>
                <c:pt idx="32">
                  <c:v>5.3825017510080574E-3</c:v>
                </c:pt>
                <c:pt idx="33">
                  <c:v>6.4442879644603296E-2</c:v>
                </c:pt>
                <c:pt idx="34">
                  <c:v>2.2229662323422941E-3</c:v>
                </c:pt>
                <c:pt idx="35">
                  <c:v>1.3692701241521076E-3</c:v>
                </c:pt>
                <c:pt idx="36">
                  <c:v>1.1732347892641673E-2</c:v>
                </c:pt>
                <c:pt idx="37">
                  <c:v>2.4258559431941263E-2</c:v>
                </c:pt>
                <c:pt idx="38">
                  <c:v>1.0510109472852396E-3</c:v>
                </c:pt>
                <c:pt idx="39">
                  <c:v>9.2358442062611974E-3</c:v>
                </c:pt>
                <c:pt idx="40">
                  <c:v>8.8588767781998204E-7</c:v>
                </c:pt>
                <c:pt idx="41">
                  <c:v>2.2382824040955689E-2</c:v>
                </c:pt>
                <c:pt idx="42">
                  <c:v>3.4271434635746945E-2</c:v>
                </c:pt>
                <c:pt idx="43">
                  <c:v>3.4253904076692848E-2</c:v>
                </c:pt>
                <c:pt idx="44">
                  <c:v>1.4165407367780533E-3</c:v>
                </c:pt>
                <c:pt idx="45">
                  <c:v>7.7224783868446679E-5</c:v>
                </c:pt>
                <c:pt idx="46">
                  <c:v>1.4041305172032848E-2</c:v>
                </c:pt>
                <c:pt idx="47">
                  <c:v>6.2943656080412219E-2</c:v>
                </c:pt>
                <c:pt idx="48">
                  <c:v>1.1667962067760813E-2</c:v>
                </c:pt>
                <c:pt idx="49">
                  <c:v>4.8033851642226379E-2</c:v>
                </c:pt>
                <c:pt idx="50">
                  <c:v>3.6622676324701564E-2</c:v>
                </c:pt>
                <c:pt idx="51">
                  <c:v>1.3881418038922131E-2</c:v>
                </c:pt>
                <c:pt idx="52">
                  <c:v>2.8656008881697233E-2</c:v>
                </c:pt>
                <c:pt idx="53">
                  <c:v>2.2441945037221744E-2</c:v>
                </c:pt>
                <c:pt idx="54">
                  <c:v>6.4233506810250779E-2</c:v>
                </c:pt>
                <c:pt idx="55">
                  <c:v>5.9058366422614507E-2</c:v>
                </c:pt>
                <c:pt idx="56">
                  <c:v>1.3118131766200523E-3</c:v>
                </c:pt>
                <c:pt idx="57">
                  <c:v>6.1885693406428001E-4</c:v>
                </c:pt>
                <c:pt idx="58">
                  <c:v>5.6851782915172825E-3</c:v>
                </c:pt>
                <c:pt idx="59">
                  <c:v>1.4013612195671797E-5</c:v>
                </c:pt>
                <c:pt idx="60">
                  <c:v>0.14951004539378382</c:v>
                </c:pt>
                <c:pt idx="61">
                  <c:v>5.9881723391397738E-2</c:v>
                </c:pt>
                <c:pt idx="62">
                  <c:v>9.8821686818932122E-3</c:v>
                </c:pt>
                <c:pt idx="63">
                  <c:v>5.3544940665724706E-4</c:v>
                </c:pt>
                <c:pt idx="64">
                  <c:v>1.5927831676261349E-2</c:v>
                </c:pt>
                <c:pt idx="65">
                  <c:v>1.1553596897144725E-3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'Annual Data'!$Q$1</c:f>
              <c:strCache>
                <c:ptCount val="1"/>
                <c:pt idx="0">
                  <c:v>r Avg Error</c:v>
                </c:pt>
              </c:strCache>
            </c:strRef>
          </c:tx>
          <c:marker>
            <c:symbol val="none"/>
          </c:marker>
          <c:cat>
            <c:numRef>
              <c:f>'Annual Data'!$A$23:$A$87</c:f>
              <c:numCache>
                <c:formatCode>General</c:formatCode>
                <c:ptCount val="65"/>
                <c:pt idx="0">
                  <c:v>1947</c:v>
                </c:pt>
                <c:pt idx="1">
                  <c:v>1948</c:v>
                </c:pt>
                <c:pt idx="2">
                  <c:v>1949</c:v>
                </c:pt>
                <c:pt idx="3">
                  <c:v>1950</c:v>
                </c:pt>
                <c:pt idx="4">
                  <c:v>1951</c:v>
                </c:pt>
                <c:pt idx="5">
                  <c:v>1952</c:v>
                </c:pt>
                <c:pt idx="6">
                  <c:v>1953</c:v>
                </c:pt>
                <c:pt idx="7">
                  <c:v>1954</c:v>
                </c:pt>
                <c:pt idx="8">
                  <c:v>1955</c:v>
                </c:pt>
                <c:pt idx="9">
                  <c:v>1956</c:v>
                </c:pt>
                <c:pt idx="10">
                  <c:v>1957</c:v>
                </c:pt>
                <c:pt idx="11">
                  <c:v>1958</c:v>
                </c:pt>
                <c:pt idx="12">
                  <c:v>1959</c:v>
                </c:pt>
                <c:pt idx="13">
                  <c:v>1960</c:v>
                </c:pt>
                <c:pt idx="14">
                  <c:v>1961</c:v>
                </c:pt>
                <c:pt idx="15">
                  <c:v>1962</c:v>
                </c:pt>
                <c:pt idx="16">
                  <c:v>1963</c:v>
                </c:pt>
                <c:pt idx="17">
                  <c:v>1964</c:v>
                </c:pt>
                <c:pt idx="18">
                  <c:v>1965</c:v>
                </c:pt>
                <c:pt idx="19">
                  <c:v>1966</c:v>
                </c:pt>
                <c:pt idx="20">
                  <c:v>1967</c:v>
                </c:pt>
                <c:pt idx="21">
                  <c:v>1968</c:v>
                </c:pt>
                <c:pt idx="22">
                  <c:v>1969</c:v>
                </c:pt>
                <c:pt idx="23">
                  <c:v>1970</c:v>
                </c:pt>
                <c:pt idx="24">
                  <c:v>1971</c:v>
                </c:pt>
                <c:pt idx="25">
                  <c:v>1972</c:v>
                </c:pt>
                <c:pt idx="26">
                  <c:v>1973</c:v>
                </c:pt>
                <c:pt idx="27">
                  <c:v>1974</c:v>
                </c:pt>
                <c:pt idx="28">
                  <c:v>1975</c:v>
                </c:pt>
                <c:pt idx="29">
                  <c:v>1976</c:v>
                </c:pt>
                <c:pt idx="30">
                  <c:v>1977</c:v>
                </c:pt>
                <c:pt idx="31">
                  <c:v>1978</c:v>
                </c:pt>
                <c:pt idx="32">
                  <c:v>1979</c:v>
                </c:pt>
                <c:pt idx="33">
                  <c:v>1980</c:v>
                </c:pt>
                <c:pt idx="34">
                  <c:v>1981</c:v>
                </c:pt>
                <c:pt idx="35">
                  <c:v>1982</c:v>
                </c:pt>
                <c:pt idx="36">
                  <c:v>1983</c:v>
                </c:pt>
                <c:pt idx="37">
                  <c:v>1984</c:v>
                </c:pt>
                <c:pt idx="38">
                  <c:v>1985</c:v>
                </c:pt>
                <c:pt idx="39">
                  <c:v>1986</c:v>
                </c:pt>
                <c:pt idx="40">
                  <c:v>1987</c:v>
                </c:pt>
                <c:pt idx="41">
                  <c:v>1988</c:v>
                </c:pt>
                <c:pt idx="42">
                  <c:v>1989</c:v>
                </c:pt>
                <c:pt idx="43">
                  <c:v>1990</c:v>
                </c:pt>
                <c:pt idx="44">
                  <c:v>1991</c:v>
                </c:pt>
                <c:pt idx="45">
                  <c:v>1992</c:v>
                </c:pt>
                <c:pt idx="46">
                  <c:v>1993</c:v>
                </c:pt>
                <c:pt idx="47">
                  <c:v>1994</c:v>
                </c:pt>
                <c:pt idx="48">
                  <c:v>1995</c:v>
                </c:pt>
                <c:pt idx="49">
                  <c:v>1996</c:v>
                </c:pt>
                <c:pt idx="50">
                  <c:v>1997</c:v>
                </c:pt>
                <c:pt idx="51">
                  <c:v>1998</c:v>
                </c:pt>
                <c:pt idx="52">
                  <c:v>1999</c:v>
                </c:pt>
                <c:pt idx="53">
                  <c:v>2000</c:v>
                </c:pt>
                <c:pt idx="54">
                  <c:v>2001</c:v>
                </c:pt>
                <c:pt idx="55">
                  <c:v>2002</c:v>
                </c:pt>
                <c:pt idx="56">
                  <c:v>2003</c:v>
                </c:pt>
                <c:pt idx="57">
                  <c:v>2004</c:v>
                </c:pt>
                <c:pt idx="58">
                  <c:v>2005</c:v>
                </c:pt>
                <c:pt idx="59">
                  <c:v>2006</c:v>
                </c:pt>
                <c:pt idx="60">
                  <c:v>2007</c:v>
                </c:pt>
                <c:pt idx="61">
                  <c:v>2008</c:v>
                </c:pt>
                <c:pt idx="62">
                  <c:v>2009</c:v>
                </c:pt>
                <c:pt idx="63">
                  <c:v>2010</c:v>
                </c:pt>
                <c:pt idx="64">
                  <c:v>2011</c:v>
                </c:pt>
              </c:numCache>
            </c:numRef>
          </c:cat>
          <c:val>
            <c:numRef>
              <c:f>'Annual Data'!$Q$23:$Q$88</c:f>
              <c:numCache>
                <c:formatCode>General</c:formatCode>
                <c:ptCount val="66"/>
                <c:pt idx="0">
                  <c:v>4.6776700481592387E-4</c:v>
                </c:pt>
                <c:pt idx="1">
                  <c:v>4.9562195954047485E-3</c:v>
                </c:pt>
                <c:pt idx="2">
                  <c:v>5.2067591140738841E-2</c:v>
                </c:pt>
                <c:pt idx="3">
                  <c:v>9.8612806215584107E-3</c:v>
                </c:pt>
                <c:pt idx="4">
                  <c:v>4.9786589537666301E-4</c:v>
                </c:pt>
                <c:pt idx="5">
                  <c:v>4.2054565691695467E-2</c:v>
                </c:pt>
                <c:pt idx="6">
                  <c:v>0.13290896715659462</c:v>
                </c:pt>
                <c:pt idx="7">
                  <c:v>1.3048253184253704E-2</c:v>
                </c:pt>
                <c:pt idx="8">
                  <c:v>2.2065727388401273E-2</c:v>
                </c:pt>
                <c:pt idx="9">
                  <c:v>8.4082166326160321E-2</c:v>
                </c:pt>
                <c:pt idx="10">
                  <c:v>6.9482253935730237E-2</c:v>
                </c:pt>
                <c:pt idx="11">
                  <c:v>1.0379022530108242E-2</c:v>
                </c:pt>
                <c:pt idx="12">
                  <c:v>4.0420545975922338E-2</c:v>
                </c:pt>
                <c:pt idx="13">
                  <c:v>6.0805611292306877E-3</c:v>
                </c:pt>
                <c:pt idx="14">
                  <c:v>7.6572549095020509E-2</c:v>
                </c:pt>
                <c:pt idx="15">
                  <c:v>3.7834325623247573E-3</c:v>
                </c:pt>
                <c:pt idx="16">
                  <c:v>1.4934981642768692E-5</c:v>
                </c:pt>
                <c:pt idx="17">
                  <c:v>4.1772561918688028E-3</c:v>
                </c:pt>
                <c:pt idx="18">
                  <c:v>6.7162644435680638E-2</c:v>
                </c:pt>
                <c:pt idx="19">
                  <c:v>1.4941430574960645E-2</c:v>
                </c:pt>
                <c:pt idx="20">
                  <c:v>1.1124818950020783E-3</c:v>
                </c:pt>
                <c:pt idx="21">
                  <c:v>6.7839251481362342E-2</c:v>
                </c:pt>
                <c:pt idx="22">
                  <c:v>3.1276520065808742E-3</c:v>
                </c:pt>
                <c:pt idx="23">
                  <c:v>4.2589920175086929E-3</c:v>
                </c:pt>
                <c:pt idx="24">
                  <c:v>8.1488095549917903E-3</c:v>
                </c:pt>
                <c:pt idx="25">
                  <c:v>6.9260152109436812E-2</c:v>
                </c:pt>
                <c:pt idx="26">
                  <c:v>0.13455312892166479</c:v>
                </c:pt>
                <c:pt idx="27">
                  <c:v>0.11030327013836362</c:v>
                </c:pt>
                <c:pt idx="28">
                  <c:v>3.8247492543707788E-2</c:v>
                </c:pt>
                <c:pt idx="29">
                  <c:v>2.1129897017656159E-2</c:v>
                </c:pt>
                <c:pt idx="30">
                  <c:v>1.4890713496746946E-3</c:v>
                </c:pt>
                <c:pt idx="31">
                  <c:v>5.3677780275705449E-3</c:v>
                </c:pt>
                <c:pt idx="32">
                  <c:v>3.1421502002771662E-2</c:v>
                </c:pt>
                <c:pt idx="33">
                  <c:v>3.2796056033970129E-2</c:v>
                </c:pt>
                <c:pt idx="34">
                  <c:v>1.730031880310462E-2</c:v>
                </c:pt>
                <c:pt idx="35">
                  <c:v>1.4154857397994188E-2</c:v>
                </c:pt>
                <c:pt idx="36">
                  <c:v>7.2375399172594404E-4</c:v>
                </c:pt>
                <c:pt idx="37">
                  <c:v>4.692156581156004E-2</c:v>
                </c:pt>
                <c:pt idx="38">
                  <c:v>1.6030566035291445E-3</c:v>
                </c:pt>
                <c:pt idx="39">
                  <c:v>5.5061614087560619E-3</c:v>
                </c:pt>
                <c:pt idx="40">
                  <c:v>1.536784371773713E-3</c:v>
                </c:pt>
                <c:pt idx="41">
                  <c:v>2.8004599643501698E-2</c:v>
                </c:pt>
                <c:pt idx="42">
                  <c:v>3.7403561871795554E-2</c:v>
                </c:pt>
                <c:pt idx="43">
                  <c:v>3.4939358224588546E-2</c:v>
                </c:pt>
                <c:pt idx="44">
                  <c:v>1.8252873186227246E-3</c:v>
                </c:pt>
                <c:pt idx="45">
                  <c:v>1.4288322203169909E-3</c:v>
                </c:pt>
                <c:pt idx="46">
                  <c:v>2.0108648768924622E-2</c:v>
                </c:pt>
                <c:pt idx="47">
                  <c:v>5.8451623821080011E-2</c:v>
                </c:pt>
                <c:pt idx="48">
                  <c:v>4.7315184686091199E-3</c:v>
                </c:pt>
                <c:pt idx="49">
                  <c:v>3.1032396539375361E-2</c:v>
                </c:pt>
                <c:pt idx="50">
                  <c:v>1.5958772924532901E-2</c:v>
                </c:pt>
                <c:pt idx="51">
                  <c:v>2.4132345249818963E-4</c:v>
                </c:pt>
                <c:pt idx="52">
                  <c:v>8.6331897800977053E-2</c:v>
                </c:pt>
                <c:pt idx="53">
                  <c:v>6.4572615604111025E-2</c:v>
                </c:pt>
                <c:pt idx="54">
                  <c:v>0.1187295930496669</c:v>
                </c:pt>
                <c:pt idx="55">
                  <c:v>4.3359913361202852E-2</c:v>
                </c:pt>
                <c:pt idx="56">
                  <c:v>9.4235688029088782E-6</c:v>
                </c:pt>
                <c:pt idx="57">
                  <c:v>6.3055873148783297E-3</c:v>
                </c:pt>
                <c:pt idx="58">
                  <c:v>1.0868534511973962E-4</c:v>
                </c:pt>
                <c:pt idx="59">
                  <c:v>2.5583150363860723E-3</c:v>
                </c:pt>
                <c:pt idx="60">
                  <c:v>0.18387247474558616</c:v>
                </c:pt>
                <c:pt idx="61">
                  <c:v>6.7321647177111005E-2</c:v>
                </c:pt>
                <c:pt idx="62">
                  <c:v>2.1285247324445783E-2</c:v>
                </c:pt>
                <c:pt idx="63">
                  <c:v>1.5596794141084332E-4</c:v>
                </c:pt>
                <c:pt idx="64">
                  <c:v>1.954209317937864E-2</c:v>
                </c:pt>
                <c:pt idx="65">
                  <c:v>2.1866631395502478E-3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096640"/>
        <c:axId val="312098176"/>
      </c:lineChart>
      <c:catAx>
        <c:axId val="31209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12098176"/>
        <c:crosses val="autoZero"/>
        <c:auto val="1"/>
        <c:lblAlgn val="ctr"/>
        <c:lblOffset val="100"/>
        <c:noMultiLvlLbl val="0"/>
      </c:catAx>
      <c:valAx>
        <c:axId val="3120981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31209664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Error Comparision for x</a:t>
            </a:r>
            <a:r>
              <a:rPr lang="en-US" baseline="-25000"/>
              <a:t>t</a:t>
            </a:r>
            <a:r>
              <a:rPr lang="en-US"/>
              <a:t> and r avg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'Annual Data'!$X$1</c:f>
              <c:strCache>
                <c:ptCount val="1"/>
                <c:pt idx="0">
                  <c:v>Forecasting Error</c:v>
                </c:pt>
              </c:strCache>
            </c:strRef>
          </c:tx>
          <c:marker>
            <c:symbol val="none"/>
          </c:marker>
          <c:cat>
            <c:numRef>
              <c:f>'Annual Data'!$A$23:$A$88</c:f>
              <c:numCache>
                <c:formatCode>General</c:formatCode>
                <c:ptCount val="66"/>
                <c:pt idx="0">
                  <c:v>1947</c:v>
                </c:pt>
                <c:pt idx="1">
                  <c:v>1948</c:v>
                </c:pt>
                <c:pt idx="2">
                  <c:v>1949</c:v>
                </c:pt>
                <c:pt idx="3">
                  <c:v>1950</c:v>
                </c:pt>
                <c:pt idx="4">
                  <c:v>1951</c:v>
                </c:pt>
                <c:pt idx="5">
                  <c:v>1952</c:v>
                </c:pt>
                <c:pt idx="6">
                  <c:v>1953</c:v>
                </c:pt>
                <c:pt idx="7">
                  <c:v>1954</c:v>
                </c:pt>
                <c:pt idx="8">
                  <c:v>1955</c:v>
                </c:pt>
                <c:pt idx="9">
                  <c:v>1956</c:v>
                </c:pt>
                <c:pt idx="10">
                  <c:v>1957</c:v>
                </c:pt>
                <c:pt idx="11">
                  <c:v>1958</c:v>
                </c:pt>
                <c:pt idx="12">
                  <c:v>1959</c:v>
                </c:pt>
                <c:pt idx="13">
                  <c:v>1960</c:v>
                </c:pt>
                <c:pt idx="14">
                  <c:v>1961</c:v>
                </c:pt>
                <c:pt idx="15">
                  <c:v>1962</c:v>
                </c:pt>
                <c:pt idx="16">
                  <c:v>1963</c:v>
                </c:pt>
                <c:pt idx="17">
                  <c:v>1964</c:v>
                </c:pt>
                <c:pt idx="18">
                  <c:v>1965</c:v>
                </c:pt>
                <c:pt idx="19">
                  <c:v>1966</c:v>
                </c:pt>
                <c:pt idx="20">
                  <c:v>1967</c:v>
                </c:pt>
                <c:pt idx="21">
                  <c:v>1968</c:v>
                </c:pt>
                <c:pt idx="22">
                  <c:v>1969</c:v>
                </c:pt>
                <c:pt idx="23">
                  <c:v>1970</c:v>
                </c:pt>
                <c:pt idx="24">
                  <c:v>1971</c:v>
                </c:pt>
                <c:pt idx="25">
                  <c:v>1972</c:v>
                </c:pt>
                <c:pt idx="26">
                  <c:v>1973</c:v>
                </c:pt>
                <c:pt idx="27">
                  <c:v>1974</c:v>
                </c:pt>
                <c:pt idx="28">
                  <c:v>1975</c:v>
                </c:pt>
                <c:pt idx="29">
                  <c:v>1976</c:v>
                </c:pt>
                <c:pt idx="30">
                  <c:v>1977</c:v>
                </c:pt>
                <c:pt idx="31">
                  <c:v>1978</c:v>
                </c:pt>
                <c:pt idx="32">
                  <c:v>1979</c:v>
                </c:pt>
                <c:pt idx="33">
                  <c:v>1980</c:v>
                </c:pt>
                <c:pt idx="34">
                  <c:v>1981</c:v>
                </c:pt>
                <c:pt idx="35">
                  <c:v>1982</c:v>
                </c:pt>
                <c:pt idx="36">
                  <c:v>1983</c:v>
                </c:pt>
                <c:pt idx="37">
                  <c:v>1984</c:v>
                </c:pt>
                <c:pt idx="38">
                  <c:v>1985</c:v>
                </c:pt>
                <c:pt idx="39">
                  <c:v>1986</c:v>
                </c:pt>
                <c:pt idx="40">
                  <c:v>1987</c:v>
                </c:pt>
                <c:pt idx="41">
                  <c:v>1988</c:v>
                </c:pt>
                <c:pt idx="42">
                  <c:v>1989</c:v>
                </c:pt>
                <c:pt idx="43">
                  <c:v>1990</c:v>
                </c:pt>
                <c:pt idx="44">
                  <c:v>1991</c:v>
                </c:pt>
                <c:pt idx="45">
                  <c:v>1992</c:v>
                </c:pt>
                <c:pt idx="46">
                  <c:v>1993</c:v>
                </c:pt>
                <c:pt idx="47">
                  <c:v>1994</c:v>
                </c:pt>
                <c:pt idx="48">
                  <c:v>1995</c:v>
                </c:pt>
                <c:pt idx="49">
                  <c:v>1996</c:v>
                </c:pt>
                <c:pt idx="50">
                  <c:v>1997</c:v>
                </c:pt>
                <c:pt idx="51">
                  <c:v>1998</c:v>
                </c:pt>
                <c:pt idx="52">
                  <c:v>1999</c:v>
                </c:pt>
                <c:pt idx="53">
                  <c:v>2000</c:v>
                </c:pt>
                <c:pt idx="54">
                  <c:v>2001</c:v>
                </c:pt>
                <c:pt idx="55">
                  <c:v>2002</c:v>
                </c:pt>
                <c:pt idx="56">
                  <c:v>2003</c:v>
                </c:pt>
                <c:pt idx="57">
                  <c:v>2004</c:v>
                </c:pt>
                <c:pt idx="58">
                  <c:v>2005</c:v>
                </c:pt>
                <c:pt idx="59">
                  <c:v>2006</c:v>
                </c:pt>
                <c:pt idx="60">
                  <c:v>2007</c:v>
                </c:pt>
                <c:pt idx="61">
                  <c:v>2008</c:v>
                </c:pt>
                <c:pt idx="62">
                  <c:v>2009</c:v>
                </c:pt>
                <c:pt idx="63">
                  <c:v>2010</c:v>
                </c:pt>
                <c:pt idx="64">
                  <c:v>2011</c:v>
                </c:pt>
                <c:pt idx="65">
                  <c:v>2012</c:v>
                </c:pt>
              </c:numCache>
            </c:numRef>
          </c:cat>
          <c:val>
            <c:numRef>
              <c:f>'Annual Data'!$X$23:$X$88</c:f>
              <c:numCache>
                <c:formatCode>General</c:formatCode>
                <c:ptCount val="66"/>
                <c:pt idx="0">
                  <c:v>6.1489173055546856E-4</c:v>
                </c:pt>
                <c:pt idx="1">
                  <c:v>1.5418763043701487E-2</c:v>
                </c:pt>
                <c:pt idx="2">
                  <c:v>5.7290411929771155E-2</c:v>
                </c:pt>
                <c:pt idx="3">
                  <c:v>2.3680207463773681E-2</c:v>
                </c:pt>
                <c:pt idx="4">
                  <c:v>6.9186483172622394E-3</c:v>
                </c:pt>
                <c:pt idx="5">
                  <c:v>3.8524088874561089E-3</c:v>
                </c:pt>
                <c:pt idx="6">
                  <c:v>7.7754419019400348E-2</c:v>
                </c:pt>
                <c:pt idx="7">
                  <c:v>3.130587199153146E-2</c:v>
                </c:pt>
                <c:pt idx="8">
                  <c:v>4.5620353078893354E-3</c:v>
                </c:pt>
                <c:pt idx="9">
                  <c:v>4.5453534771737483E-2</c:v>
                </c:pt>
                <c:pt idx="10">
                  <c:v>2.6333564026840884E-2</c:v>
                </c:pt>
                <c:pt idx="11">
                  <c:v>8.3635927885155768E-4</c:v>
                </c:pt>
                <c:pt idx="12">
                  <c:v>2.1231753826909176E-2</c:v>
                </c:pt>
                <c:pt idx="13">
                  <c:v>4.292772702880753E-3</c:v>
                </c:pt>
                <c:pt idx="14">
                  <c:v>4.6876254639669948E-2</c:v>
                </c:pt>
                <c:pt idx="15">
                  <c:v>5.677882988656505E-4</c:v>
                </c:pt>
                <c:pt idx="16">
                  <c:v>7.7558009085681838E-5</c:v>
                </c:pt>
                <c:pt idx="17">
                  <c:v>3.7650747016948925E-3</c:v>
                </c:pt>
                <c:pt idx="18">
                  <c:v>7.6135718453043302E-2</c:v>
                </c:pt>
                <c:pt idx="19">
                  <c:v>9.3178353463307278E-4</c:v>
                </c:pt>
                <c:pt idx="20">
                  <c:v>5.5045858050927444E-3</c:v>
                </c:pt>
                <c:pt idx="21">
                  <c:v>7.8340698436509856E-2</c:v>
                </c:pt>
                <c:pt idx="22">
                  <c:v>1.7824295406381658E-2</c:v>
                </c:pt>
                <c:pt idx="23">
                  <c:v>7.9491866485845234E-5</c:v>
                </c:pt>
                <c:pt idx="24">
                  <c:v>9.135442586739866E-4</c:v>
                </c:pt>
                <c:pt idx="25">
                  <c:v>8.4734413965115871E-2</c:v>
                </c:pt>
                <c:pt idx="26">
                  <c:v>0.16507355943346422</c:v>
                </c:pt>
                <c:pt idx="27">
                  <c:v>2.8591903260485291E-2</c:v>
                </c:pt>
                <c:pt idx="28">
                  <c:v>1.6089614744969481E-2</c:v>
                </c:pt>
                <c:pt idx="29">
                  <c:v>2.9975184081247417E-2</c:v>
                </c:pt>
                <c:pt idx="30">
                  <c:v>9.0064621581463465E-3</c:v>
                </c:pt>
                <c:pt idx="31">
                  <c:v>4.6457353294886728E-6</c:v>
                </c:pt>
                <c:pt idx="32">
                  <c:v>9.835798918616797E-3</c:v>
                </c:pt>
                <c:pt idx="33">
                  <c:v>3.1221557261481604E-2</c:v>
                </c:pt>
                <c:pt idx="34">
                  <c:v>5.0030788476914112E-3</c:v>
                </c:pt>
                <c:pt idx="35">
                  <c:v>6.4820734139105062E-3</c:v>
                </c:pt>
                <c:pt idx="36">
                  <c:v>2.8843999881967351E-3</c:v>
                </c:pt>
                <c:pt idx="37">
                  <c:v>3.0642077597377117E-2</c:v>
                </c:pt>
                <c:pt idx="38">
                  <c:v>5.1475771267364525E-3</c:v>
                </c:pt>
                <c:pt idx="39">
                  <c:v>3.4678552134162544E-3</c:v>
                </c:pt>
                <c:pt idx="40">
                  <c:v>5.0987724693374163E-4</c:v>
                </c:pt>
                <c:pt idx="41">
                  <c:v>2.5964409319452111E-2</c:v>
                </c:pt>
                <c:pt idx="42">
                  <c:v>2.1074946327408067E-2</c:v>
                </c:pt>
                <c:pt idx="43">
                  <c:v>3.2324740973153014E-2</c:v>
                </c:pt>
                <c:pt idx="44">
                  <c:v>3.3690078595062848E-4</c:v>
                </c:pt>
                <c:pt idx="45">
                  <c:v>6.8373102417007564E-5</c:v>
                </c:pt>
                <c:pt idx="46">
                  <c:v>1.3385732915522124E-2</c:v>
                </c:pt>
                <c:pt idx="47">
                  <c:v>5.8283941455245396E-2</c:v>
                </c:pt>
                <c:pt idx="48">
                  <c:v>1.2259971715590984E-2</c:v>
                </c:pt>
                <c:pt idx="49">
                  <c:v>3.6778068683421837E-2</c:v>
                </c:pt>
                <c:pt idx="50">
                  <c:v>2.1216989551309212E-2</c:v>
                </c:pt>
                <c:pt idx="51">
                  <c:v>2.0308601282565709E-3</c:v>
                </c:pt>
                <c:pt idx="52">
                  <c:v>6.1051982875203699E-2</c:v>
                </c:pt>
                <c:pt idx="53">
                  <c:v>6.4313105555460798E-2</c:v>
                </c:pt>
                <c:pt idx="54">
                  <c:v>0.10134792321588064</c:v>
                </c:pt>
                <c:pt idx="55">
                  <c:v>1.6958782879818075E-2</c:v>
                </c:pt>
                <c:pt idx="56">
                  <c:v>2.0200514447103293E-4</c:v>
                </c:pt>
                <c:pt idx="57">
                  <c:v>8.6582875510754793E-3</c:v>
                </c:pt>
                <c:pt idx="58">
                  <c:v>1.4320917026834892E-4</c:v>
                </c:pt>
                <c:pt idx="59">
                  <c:v>6.8811150722603073E-3</c:v>
                </c:pt>
                <c:pt idx="60">
                  <c:v>0.19010756794273406</c:v>
                </c:pt>
                <c:pt idx="61">
                  <c:v>1.4984824404106378E-2</c:v>
                </c:pt>
                <c:pt idx="62">
                  <c:v>2.401494033569606E-3</c:v>
                </c:pt>
                <c:pt idx="63">
                  <c:v>7.719658081012E-3</c:v>
                </c:pt>
                <c:pt idx="64">
                  <c:v>1.5590476051093125E-3</c:v>
                </c:pt>
                <c:pt idx="65">
                  <c:v>1.2069894791748727E-2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'Annual Data'!$Y$1</c:f>
              <c:strCache>
                <c:ptCount val="1"/>
                <c:pt idx="0">
                  <c:v>r Avg Error</c:v>
                </c:pt>
              </c:strCache>
            </c:strRef>
          </c:tx>
          <c:marker>
            <c:symbol val="none"/>
          </c:marker>
          <c:cat>
            <c:numRef>
              <c:f>'Annual Data'!$A$23:$A$88</c:f>
              <c:numCache>
                <c:formatCode>General</c:formatCode>
                <c:ptCount val="66"/>
                <c:pt idx="0">
                  <c:v>1947</c:v>
                </c:pt>
                <c:pt idx="1">
                  <c:v>1948</c:v>
                </c:pt>
                <c:pt idx="2">
                  <c:v>1949</c:v>
                </c:pt>
                <c:pt idx="3">
                  <c:v>1950</c:v>
                </c:pt>
                <c:pt idx="4">
                  <c:v>1951</c:v>
                </c:pt>
                <c:pt idx="5">
                  <c:v>1952</c:v>
                </c:pt>
                <c:pt idx="6">
                  <c:v>1953</c:v>
                </c:pt>
                <c:pt idx="7">
                  <c:v>1954</c:v>
                </c:pt>
                <c:pt idx="8">
                  <c:v>1955</c:v>
                </c:pt>
                <c:pt idx="9">
                  <c:v>1956</c:v>
                </c:pt>
                <c:pt idx="10">
                  <c:v>1957</c:v>
                </c:pt>
                <c:pt idx="11">
                  <c:v>1958</c:v>
                </c:pt>
                <c:pt idx="12">
                  <c:v>1959</c:v>
                </c:pt>
                <c:pt idx="13">
                  <c:v>1960</c:v>
                </c:pt>
                <c:pt idx="14">
                  <c:v>1961</c:v>
                </c:pt>
                <c:pt idx="15">
                  <c:v>1962</c:v>
                </c:pt>
                <c:pt idx="16">
                  <c:v>1963</c:v>
                </c:pt>
                <c:pt idx="17">
                  <c:v>1964</c:v>
                </c:pt>
                <c:pt idx="18">
                  <c:v>1965</c:v>
                </c:pt>
                <c:pt idx="19">
                  <c:v>1966</c:v>
                </c:pt>
                <c:pt idx="20">
                  <c:v>1967</c:v>
                </c:pt>
                <c:pt idx="21">
                  <c:v>1968</c:v>
                </c:pt>
                <c:pt idx="22">
                  <c:v>1969</c:v>
                </c:pt>
                <c:pt idx="23">
                  <c:v>1970</c:v>
                </c:pt>
                <c:pt idx="24">
                  <c:v>1971</c:v>
                </c:pt>
                <c:pt idx="25">
                  <c:v>1972</c:v>
                </c:pt>
                <c:pt idx="26">
                  <c:v>1973</c:v>
                </c:pt>
                <c:pt idx="27">
                  <c:v>1974</c:v>
                </c:pt>
                <c:pt idx="28">
                  <c:v>1975</c:v>
                </c:pt>
                <c:pt idx="29">
                  <c:v>1976</c:v>
                </c:pt>
                <c:pt idx="30">
                  <c:v>1977</c:v>
                </c:pt>
                <c:pt idx="31">
                  <c:v>1978</c:v>
                </c:pt>
                <c:pt idx="32">
                  <c:v>1979</c:v>
                </c:pt>
                <c:pt idx="33">
                  <c:v>1980</c:v>
                </c:pt>
                <c:pt idx="34">
                  <c:v>1981</c:v>
                </c:pt>
                <c:pt idx="35">
                  <c:v>1982</c:v>
                </c:pt>
                <c:pt idx="36">
                  <c:v>1983</c:v>
                </c:pt>
                <c:pt idx="37">
                  <c:v>1984</c:v>
                </c:pt>
                <c:pt idx="38">
                  <c:v>1985</c:v>
                </c:pt>
                <c:pt idx="39">
                  <c:v>1986</c:v>
                </c:pt>
                <c:pt idx="40">
                  <c:v>1987</c:v>
                </c:pt>
                <c:pt idx="41">
                  <c:v>1988</c:v>
                </c:pt>
                <c:pt idx="42">
                  <c:v>1989</c:v>
                </c:pt>
                <c:pt idx="43">
                  <c:v>1990</c:v>
                </c:pt>
                <c:pt idx="44">
                  <c:v>1991</c:v>
                </c:pt>
                <c:pt idx="45">
                  <c:v>1992</c:v>
                </c:pt>
                <c:pt idx="46">
                  <c:v>1993</c:v>
                </c:pt>
                <c:pt idx="47">
                  <c:v>1994</c:v>
                </c:pt>
                <c:pt idx="48">
                  <c:v>1995</c:v>
                </c:pt>
                <c:pt idx="49">
                  <c:v>1996</c:v>
                </c:pt>
                <c:pt idx="50">
                  <c:v>1997</c:v>
                </c:pt>
                <c:pt idx="51">
                  <c:v>1998</c:v>
                </c:pt>
                <c:pt idx="52">
                  <c:v>1999</c:v>
                </c:pt>
                <c:pt idx="53">
                  <c:v>2000</c:v>
                </c:pt>
                <c:pt idx="54">
                  <c:v>2001</c:v>
                </c:pt>
                <c:pt idx="55">
                  <c:v>2002</c:v>
                </c:pt>
                <c:pt idx="56">
                  <c:v>2003</c:v>
                </c:pt>
                <c:pt idx="57">
                  <c:v>2004</c:v>
                </c:pt>
                <c:pt idx="58">
                  <c:v>2005</c:v>
                </c:pt>
                <c:pt idx="59">
                  <c:v>2006</c:v>
                </c:pt>
                <c:pt idx="60">
                  <c:v>2007</c:v>
                </c:pt>
                <c:pt idx="61">
                  <c:v>2008</c:v>
                </c:pt>
                <c:pt idx="62">
                  <c:v>2009</c:v>
                </c:pt>
                <c:pt idx="63">
                  <c:v>2010</c:v>
                </c:pt>
                <c:pt idx="64">
                  <c:v>2011</c:v>
                </c:pt>
                <c:pt idx="65">
                  <c:v>2012</c:v>
                </c:pt>
              </c:numCache>
            </c:numRef>
          </c:cat>
          <c:val>
            <c:numRef>
              <c:f>'Annual Data'!$Y$23:$Y$88</c:f>
              <c:numCache>
                <c:formatCode>General</c:formatCode>
                <c:ptCount val="66"/>
                <c:pt idx="0">
                  <c:v>4.6776700481592387E-4</c:v>
                </c:pt>
                <c:pt idx="1">
                  <c:v>4.9562195954047485E-3</c:v>
                </c:pt>
                <c:pt idx="2">
                  <c:v>5.2067591140738841E-2</c:v>
                </c:pt>
                <c:pt idx="3">
                  <c:v>9.8612806215584107E-3</c:v>
                </c:pt>
                <c:pt idx="4">
                  <c:v>4.9786589537666301E-4</c:v>
                </c:pt>
                <c:pt idx="5">
                  <c:v>4.2054565691695467E-2</c:v>
                </c:pt>
                <c:pt idx="6">
                  <c:v>0.13290896715659462</c:v>
                </c:pt>
                <c:pt idx="7">
                  <c:v>1.3048253184253704E-2</c:v>
                </c:pt>
                <c:pt idx="8">
                  <c:v>2.2065727388401273E-2</c:v>
                </c:pt>
                <c:pt idx="9">
                  <c:v>8.4082166326160321E-2</c:v>
                </c:pt>
                <c:pt idx="10">
                  <c:v>6.9482253935730237E-2</c:v>
                </c:pt>
                <c:pt idx="11">
                  <c:v>1.0379022530108242E-2</c:v>
                </c:pt>
                <c:pt idx="12">
                  <c:v>4.0420545975922338E-2</c:v>
                </c:pt>
                <c:pt idx="13">
                  <c:v>6.0805611292306877E-3</c:v>
                </c:pt>
                <c:pt idx="14">
                  <c:v>7.6572549095020509E-2</c:v>
                </c:pt>
                <c:pt idx="15">
                  <c:v>3.7834325623247573E-3</c:v>
                </c:pt>
                <c:pt idx="16">
                  <c:v>1.4934981642768692E-5</c:v>
                </c:pt>
                <c:pt idx="17">
                  <c:v>4.1772561918688028E-3</c:v>
                </c:pt>
                <c:pt idx="18">
                  <c:v>6.7162644435680638E-2</c:v>
                </c:pt>
                <c:pt idx="19">
                  <c:v>1.4941430574960645E-2</c:v>
                </c:pt>
                <c:pt idx="20">
                  <c:v>1.1124818950020783E-3</c:v>
                </c:pt>
                <c:pt idx="21">
                  <c:v>6.7839251481362342E-2</c:v>
                </c:pt>
                <c:pt idx="22">
                  <c:v>3.1276520065808742E-3</c:v>
                </c:pt>
                <c:pt idx="23">
                  <c:v>4.2589920175086929E-3</c:v>
                </c:pt>
                <c:pt idx="24">
                  <c:v>8.1488095549917903E-3</c:v>
                </c:pt>
                <c:pt idx="25">
                  <c:v>6.9260152109436812E-2</c:v>
                </c:pt>
                <c:pt idx="26">
                  <c:v>0.13455312892166479</c:v>
                </c:pt>
                <c:pt idx="27">
                  <c:v>0.11030327013836362</c:v>
                </c:pt>
                <c:pt idx="28">
                  <c:v>3.8247492543707788E-2</c:v>
                </c:pt>
                <c:pt idx="29">
                  <c:v>2.1129897017656159E-2</c:v>
                </c:pt>
                <c:pt idx="30">
                  <c:v>1.4890713496746946E-3</c:v>
                </c:pt>
                <c:pt idx="31">
                  <c:v>5.3677780275705449E-3</c:v>
                </c:pt>
                <c:pt idx="32">
                  <c:v>3.1421502002771662E-2</c:v>
                </c:pt>
                <c:pt idx="33">
                  <c:v>3.2796056033970129E-2</c:v>
                </c:pt>
                <c:pt idx="34">
                  <c:v>1.730031880310462E-2</c:v>
                </c:pt>
                <c:pt idx="35">
                  <c:v>1.4154857397994188E-2</c:v>
                </c:pt>
                <c:pt idx="36">
                  <c:v>7.2375399172594404E-4</c:v>
                </c:pt>
                <c:pt idx="37">
                  <c:v>4.692156581156004E-2</c:v>
                </c:pt>
                <c:pt idx="38">
                  <c:v>1.6030566035291445E-3</c:v>
                </c:pt>
                <c:pt idx="39">
                  <c:v>5.5061614087560619E-3</c:v>
                </c:pt>
                <c:pt idx="40">
                  <c:v>1.536784371773713E-3</c:v>
                </c:pt>
                <c:pt idx="41">
                  <c:v>2.8004599643501698E-2</c:v>
                </c:pt>
                <c:pt idx="42">
                  <c:v>3.7403561871795554E-2</c:v>
                </c:pt>
                <c:pt idx="43">
                  <c:v>3.4939358224588546E-2</c:v>
                </c:pt>
                <c:pt idx="44">
                  <c:v>1.8252873186227246E-3</c:v>
                </c:pt>
                <c:pt idx="45">
                  <c:v>1.4288322203169909E-3</c:v>
                </c:pt>
                <c:pt idx="46">
                  <c:v>2.0108648768924622E-2</c:v>
                </c:pt>
                <c:pt idx="47">
                  <c:v>5.8451623821080011E-2</c:v>
                </c:pt>
                <c:pt idx="48">
                  <c:v>4.7315184686091199E-3</c:v>
                </c:pt>
                <c:pt idx="49">
                  <c:v>3.1032396539375361E-2</c:v>
                </c:pt>
                <c:pt idx="50">
                  <c:v>1.5958772924532901E-2</c:v>
                </c:pt>
                <c:pt idx="51">
                  <c:v>2.4132345249818963E-4</c:v>
                </c:pt>
                <c:pt idx="52">
                  <c:v>8.6331897800977053E-2</c:v>
                </c:pt>
                <c:pt idx="53">
                  <c:v>6.4572615604111025E-2</c:v>
                </c:pt>
                <c:pt idx="54">
                  <c:v>0.1187295930496669</c:v>
                </c:pt>
                <c:pt idx="55">
                  <c:v>4.3359913361202852E-2</c:v>
                </c:pt>
                <c:pt idx="56">
                  <c:v>9.4235688029088782E-6</c:v>
                </c:pt>
                <c:pt idx="57">
                  <c:v>6.3055873148783297E-3</c:v>
                </c:pt>
                <c:pt idx="58">
                  <c:v>1.0868534511973962E-4</c:v>
                </c:pt>
                <c:pt idx="59">
                  <c:v>2.5583150363860723E-3</c:v>
                </c:pt>
                <c:pt idx="60">
                  <c:v>0.18387247474558616</c:v>
                </c:pt>
                <c:pt idx="61">
                  <c:v>6.7321647177111005E-2</c:v>
                </c:pt>
                <c:pt idx="62">
                  <c:v>2.1285247324445783E-2</c:v>
                </c:pt>
                <c:pt idx="63">
                  <c:v>1.5596794141084332E-4</c:v>
                </c:pt>
                <c:pt idx="64">
                  <c:v>1.954209317937864E-2</c:v>
                </c:pt>
                <c:pt idx="65">
                  <c:v>2.1866631395502478E-3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133504"/>
        <c:axId val="312135040"/>
      </c:lineChart>
      <c:catAx>
        <c:axId val="31213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12135040"/>
        <c:crosses val="autoZero"/>
        <c:auto val="1"/>
        <c:lblAlgn val="ctr"/>
        <c:lblOffset val="100"/>
        <c:noMultiLvlLbl val="0"/>
      </c:catAx>
      <c:valAx>
        <c:axId val="3121350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31213350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144780</xdr:colOff>
      <xdr:row>231</xdr:row>
      <xdr:rowOff>167640</xdr:rowOff>
    </xdr:from>
    <xdr:to>
      <xdr:col>16</xdr:col>
      <xdr:colOff>640080</xdr:colOff>
      <xdr:row>252</xdr:row>
      <xdr:rowOff>129540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76200</xdr:colOff>
      <xdr:row>231</xdr:row>
      <xdr:rowOff>121920</xdr:rowOff>
    </xdr:from>
    <xdr:to>
      <xdr:col>23</xdr:col>
      <xdr:colOff>662940</xdr:colOff>
      <xdr:row>252</xdr:row>
      <xdr:rowOff>106680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342900</xdr:colOff>
      <xdr:row>3</xdr:row>
      <xdr:rowOff>15240</xdr:rowOff>
    </xdr:from>
    <xdr:to>
      <xdr:col>18</xdr:col>
      <xdr:colOff>0</xdr:colOff>
      <xdr:row>20</xdr:row>
      <xdr:rowOff>53340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45720</xdr:colOff>
      <xdr:row>3</xdr:row>
      <xdr:rowOff>76200</xdr:rowOff>
    </xdr:from>
    <xdr:to>
      <xdr:col>26</xdr:col>
      <xdr:colOff>30480</xdr:colOff>
      <xdr:row>20</xdr:row>
      <xdr:rowOff>99060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705"/>
  <sheetViews>
    <sheetView tabSelected="1" zoomScaleNormal="100" workbookViewId="0">
      <pane xSplit="1" ySplit="1" topLeftCell="D59" activePane="bottomRight" state="frozenSplit"/>
      <selection pane="topRight"/>
      <selection pane="bottomLeft" activeCell="A2" sqref="A2"/>
      <selection pane="bottomRight" activeCell="E612" sqref="E612"/>
    </sheetView>
  </sheetViews>
  <sheetFormatPr defaultRowHeight="13.8" x14ac:dyDescent="0.3"/>
  <cols>
    <col min="1" max="1" width="12.6640625" customWidth="1"/>
    <col min="2" max="4" width="15.6640625" customWidth="1"/>
    <col min="5" max="5" width="10.109375" bestFit="1" customWidth="1"/>
    <col min="6" max="6" width="5" bestFit="1" customWidth="1"/>
    <col min="7" max="7" width="7.21875" bestFit="1" customWidth="1"/>
    <col min="8" max="8" width="12.44140625" bestFit="1" customWidth="1"/>
    <col min="9" max="9" width="16.44140625" bestFit="1" customWidth="1"/>
    <col min="10" max="11" width="16.44140625" customWidth="1"/>
    <col min="12" max="26" width="15.6640625" customWidth="1"/>
    <col min="27" max="27" width="9.109375" bestFit="1" customWidth="1"/>
  </cols>
  <sheetData>
    <row r="1" spans="1:27" x14ac:dyDescent="0.3">
      <c r="A1" s="6" t="s">
        <v>5</v>
      </c>
      <c r="B1" s="6" t="s">
        <v>3</v>
      </c>
      <c r="C1" s="6" t="s">
        <v>7</v>
      </c>
      <c r="D1" s="6" t="s">
        <v>28</v>
      </c>
      <c r="E1" s="6"/>
      <c r="F1" s="6"/>
      <c r="G1" s="6" t="s">
        <v>29</v>
      </c>
      <c r="H1" s="6" t="s">
        <v>30</v>
      </c>
      <c r="I1" s="6" t="s">
        <v>33</v>
      </c>
      <c r="J1" s="6"/>
      <c r="K1" s="6" t="s">
        <v>36</v>
      </c>
      <c r="L1" s="6" t="s">
        <v>8</v>
      </c>
      <c r="M1" s="7" t="s">
        <v>10</v>
      </c>
      <c r="N1" s="7" t="s">
        <v>11</v>
      </c>
      <c r="O1" s="7" t="s">
        <v>0</v>
      </c>
      <c r="P1" s="7" t="s">
        <v>1</v>
      </c>
      <c r="Q1" s="7" t="s">
        <v>12</v>
      </c>
      <c r="R1" s="12" t="s">
        <v>13</v>
      </c>
      <c r="S1" s="7" t="s">
        <v>9</v>
      </c>
      <c r="T1" s="7" t="s">
        <v>14</v>
      </c>
      <c r="U1" s="7" t="s">
        <v>15</v>
      </c>
      <c r="V1" s="7" t="s">
        <v>16</v>
      </c>
      <c r="W1" s="7" t="s">
        <v>17</v>
      </c>
      <c r="X1" s="7" t="s">
        <v>18</v>
      </c>
      <c r="Y1" s="6" t="s">
        <v>20</v>
      </c>
      <c r="Z1" s="6" t="s">
        <v>21</v>
      </c>
      <c r="AA1" s="7" t="s">
        <v>23</v>
      </c>
    </row>
    <row r="2" spans="1:27" x14ac:dyDescent="0.3">
      <c r="A2" s="1">
        <v>187101</v>
      </c>
      <c r="B2" s="29">
        <v>4.4400000000000004</v>
      </c>
      <c r="C2" s="2">
        <v>0.26</v>
      </c>
      <c r="D2" s="2">
        <f>-LN(C2/B3)</f>
        <v>2.8511510447428834</v>
      </c>
      <c r="E2" s="2"/>
      <c r="F2" s="2"/>
      <c r="G2" s="2"/>
      <c r="H2" s="2"/>
      <c r="I2" s="2"/>
      <c r="J2" s="2"/>
      <c r="K2" s="2"/>
      <c r="L2" s="3">
        <v>0.4</v>
      </c>
      <c r="M2" s="13" t="s">
        <v>4</v>
      </c>
      <c r="N2" s="2" t="s">
        <v>4</v>
      </c>
      <c r="O2" s="2" t="s">
        <v>4</v>
      </c>
      <c r="P2" s="2" t="s">
        <v>4</v>
      </c>
      <c r="Q2" s="2" t="s">
        <v>4</v>
      </c>
      <c r="R2" s="13" t="s">
        <v>4</v>
      </c>
      <c r="S2" s="17">
        <v>4.9551245195645442E-3</v>
      </c>
      <c r="T2" s="13" t="s">
        <v>4</v>
      </c>
      <c r="U2" s="1" t="s">
        <v>4</v>
      </c>
      <c r="V2" s="1" t="s">
        <v>4</v>
      </c>
      <c r="W2" s="13" t="s">
        <v>4</v>
      </c>
      <c r="X2" s="13" t="s">
        <v>4</v>
      </c>
      <c r="Y2" s="31" t="s">
        <v>4</v>
      </c>
      <c r="Z2" s="31" t="s">
        <v>4</v>
      </c>
    </row>
    <row r="3" spans="1:27" x14ac:dyDescent="0.3">
      <c r="A3" s="1">
        <v>187102</v>
      </c>
      <c r="B3" s="29">
        <v>4.5</v>
      </c>
      <c r="C3" s="2">
        <v>0.26</v>
      </c>
      <c r="D3" s="2">
        <f t="shared" ref="D3:D66" si="0">-LN(C3/B4)</f>
        <v>2.8753015049751665</v>
      </c>
      <c r="E3" s="2"/>
      <c r="F3" s="2"/>
      <c r="G3" s="2"/>
      <c r="H3" s="2"/>
      <c r="I3" s="2">
        <f>C3/C2-1</f>
        <v>0</v>
      </c>
      <c r="J3" s="2"/>
      <c r="K3" s="2"/>
      <c r="L3" s="3">
        <v>0.4</v>
      </c>
      <c r="M3" s="13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13" t="s">
        <v>4</v>
      </c>
      <c r="S3" s="17">
        <v>4.5144576462046284E-3</v>
      </c>
      <c r="T3" s="13" t="s">
        <v>4</v>
      </c>
      <c r="U3" s="1" t="s">
        <v>4</v>
      </c>
      <c r="V3" s="1" t="s">
        <v>4</v>
      </c>
      <c r="W3" s="13" t="s">
        <v>4</v>
      </c>
      <c r="X3" s="13" t="s">
        <v>4</v>
      </c>
      <c r="Y3" s="31" t="s">
        <v>4</v>
      </c>
      <c r="Z3" s="31" t="s">
        <v>4</v>
      </c>
    </row>
    <row r="4" spans="1:27" x14ac:dyDescent="0.3">
      <c r="A4" s="1">
        <v>187103</v>
      </c>
      <c r="B4" s="29">
        <v>4.6100000000000003</v>
      </c>
      <c r="C4" s="2">
        <v>0.26</v>
      </c>
      <c r="D4" s="2">
        <f t="shared" si="0"/>
        <v>2.9031107836735943</v>
      </c>
      <c r="E4" s="2"/>
      <c r="F4" s="2"/>
      <c r="G4" s="2"/>
      <c r="H4" s="2"/>
      <c r="I4" s="2">
        <f t="shared" ref="I4:I67" si="1">C4/C3-1</f>
        <v>0</v>
      </c>
      <c r="J4" s="2"/>
      <c r="K4" s="2"/>
      <c r="L4" s="3">
        <v>0.4</v>
      </c>
      <c r="M4" s="13" t="s">
        <v>4</v>
      </c>
      <c r="N4" s="2" t="s">
        <v>4</v>
      </c>
      <c r="O4" s="2" t="s">
        <v>4</v>
      </c>
      <c r="P4" s="2" t="s">
        <v>4</v>
      </c>
      <c r="Q4" s="2" t="s">
        <v>4</v>
      </c>
      <c r="R4" s="13" t="s">
        <v>4</v>
      </c>
      <c r="S4" s="17">
        <v>4.2426162455623771E-3</v>
      </c>
      <c r="T4" s="13" t="s">
        <v>4</v>
      </c>
      <c r="U4" s="1" t="s">
        <v>4</v>
      </c>
      <c r="V4" s="1" t="s">
        <v>4</v>
      </c>
      <c r="W4" s="13" t="s">
        <v>4</v>
      </c>
      <c r="X4" s="13" t="s">
        <v>4</v>
      </c>
      <c r="Y4" s="31" t="s">
        <v>4</v>
      </c>
      <c r="Z4" s="31" t="s">
        <v>4</v>
      </c>
    </row>
    <row r="5" spans="1:27" x14ac:dyDescent="0.3">
      <c r="A5" s="1">
        <v>187104</v>
      </c>
      <c r="B5" s="29">
        <v>4.74</v>
      </c>
      <c r="C5" s="2">
        <v>0.26</v>
      </c>
      <c r="D5" s="2">
        <f t="shared" si="0"/>
        <v>2.9281120858790119</v>
      </c>
      <c r="E5" s="2"/>
      <c r="F5" s="2"/>
      <c r="G5" s="2"/>
      <c r="H5" s="2"/>
      <c r="I5" s="2">
        <f t="shared" si="1"/>
        <v>0</v>
      </c>
      <c r="J5" s="2"/>
      <c r="K5" s="2"/>
      <c r="L5" s="3">
        <v>0.4</v>
      </c>
      <c r="M5" s="13" t="s">
        <v>4</v>
      </c>
      <c r="N5" s="2" t="s">
        <v>4</v>
      </c>
      <c r="O5" s="2" t="s">
        <v>4</v>
      </c>
      <c r="P5" s="2" t="s">
        <v>4</v>
      </c>
      <c r="Q5" s="2" t="s">
        <v>4</v>
      </c>
      <c r="R5" s="13" t="s">
        <v>4</v>
      </c>
      <c r="S5" s="17">
        <v>4.6319878009373596E-3</v>
      </c>
      <c r="T5" s="13" t="s">
        <v>4</v>
      </c>
      <c r="U5" s="1" t="s">
        <v>4</v>
      </c>
      <c r="V5" s="1" t="s">
        <v>4</v>
      </c>
      <c r="W5" s="13" t="s">
        <v>4</v>
      </c>
      <c r="X5" s="13" t="s">
        <v>4</v>
      </c>
      <c r="Y5" s="31" t="s">
        <v>4</v>
      </c>
      <c r="Z5" s="31" t="s">
        <v>4</v>
      </c>
    </row>
    <row r="6" spans="1:27" x14ac:dyDescent="0.3">
      <c r="A6" s="1">
        <v>187105</v>
      </c>
      <c r="B6" s="29">
        <v>4.8600000000000003</v>
      </c>
      <c r="C6" s="2">
        <v>0.26</v>
      </c>
      <c r="D6" s="2">
        <f t="shared" si="0"/>
        <v>2.9198475760291185</v>
      </c>
      <c r="E6" s="2"/>
      <c r="F6" s="2"/>
      <c r="G6" s="2"/>
      <c r="H6" s="2"/>
      <c r="I6" s="2">
        <f t="shared" si="1"/>
        <v>0</v>
      </c>
      <c r="J6" s="2"/>
      <c r="K6" s="2"/>
      <c r="L6" s="3">
        <v>0.4</v>
      </c>
      <c r="M6" s="13" t="s">
        <v>4</v>
      </c>
      <c r="N6" s="2" t="s">
        <v>4</v>
      </c>
      <c r="O6" s="2" t="s">
        <v>4</v>
      </c>
      <c r="P6" s="2" t="s">
        <v>4</v>
      </c>
      <c r="Q6" s="2" t="s">
        <v>4</v>
      </c>
      <c r="R6" s="13" t="s">
        <v>4</v>
      </c>
      <c r="S6" s="17">
        <v>3.691359562193827E-3</v>
      </c>
      <c r="T6" s="13" t="s">
        <v>4</v>
      </c>
      <c r="U6" s="1" t="s">
        <v>4</v>
      </c>
      <c r="V6" s="1" t="s">
        <v>4</v>
      </c>
      <c r="W6" s="13" t="s">
        <v>4</v>
      </c>
      <c r="X6" s="13" t="s">
        <v>4</v>
      </c>
      <c r="Y6" s="31" t="s">
        <v>4</v>
      </c>
      <c r="Z6" s="31" t="s">
        <v>4</v>
      </c>
    </row>
    <row r="7" spans="1:27" x14ac:dyDescent="0.3">
      <c r="A7" s="1">
        <v>187106</v>
      </c>
      <c r="B7" s="29">
        <v>4.82</v>
      </c>
      <c r="C7" s="2">
        <v>0.26</v>
      </c>
      <c r="D7" s="2">
        <f t="shared" si="0"/>
        <v>2.9009988504704509</v>
      </c>
      <c r="E7" s="2"/>
      <c r="F7" s="2"/>
      <c r="G7" s="2"/>
      <c r="H7" s="2"/>
      <c r="I7" s="2">
        <f t="shared" si="1"/>
        <v>0</v>
      </c>
      <c r="J7" s="2"/>
      <c r="K7" s="2"/>
      <c r="L7" s="3">
        <v>0.4</v>
      </c>
      <c r="M7" s="13" t="s">
        <v>4</v>
      </c>
      <c r="N7" s="2" t="s">
        <v>4</v>
      </c>
      <c r="O7" s="2" t="s">
        <v>4</v>
      </c>
      <c r="P7" s="2" t="s">
        <v>4</v>
      </c>
      <c r="Q7" s="2" t="s">
        <v>4</v>
      </c>
      <c r="R7" s="13" t="s">
        <v>4</v>
      </c>
      <c r="S7" s="17">
        <v>3.3678141504435155E-3</v>
      </c>
      <c r="T7" s="13" t="s">
        <v>4</v>
      </c>
      <c r="U7" s="1" t="s">
        <v>4</v>
      </c>
      <c r="V7" s="1" t="s">
        <v>4</v>
      </c>
      <c r="W7" s="13" t="s">
        <v>4</v>
      </c>
      <c r="X7" s="13" t="s">
        <v>4</v>
      </c>
      <c r="Y7" s="31" t="s">
        <v>4</v>
      </c>
      <c r="Z7" s="31" t="s">
        <v>4</v>
      </c>
    </row>
    <row r="8" spans="1:27" x14ac:dyDescent="0.3">
      <c r="A8" s="1">
        <v>187107</v>
      </c>
      <c r="B8" s="29">
        <v>4.7300000000000004</v>
      </c>
      <c r="C8" s="2">
        <v>0.26</v>
      </c>
      <c r="D8" s="2">
        <f t="shared" si="0"/>
        <v>2.9136040593894332</v>
      </c>
      <c r="E8" s="2"/>
      <c r="F8" s="2"/>
      <c r="G8" s="2"/>
      <c r="H8" s="2"/>
      <c r="I8" s="2">
        <f t="shared" si="1"/>
        <v>0</v>
      </c>
      <c r="J8" s="2"/>
      <c r="K8" s="2"/>
      <c r="L8" s="3">
        <v>0.4</v>
      </c>
      <c r="M8" s="13" t="s">
        <v>4</v>
      </c>
      <c r="N8" s="2" t="s">
        <v>4</v>
      </c>
      <c r="O8" s="2" t="s">
        <v>4</v>
      </c>
      <c r="P8" s="2" t="s">
        <v>4</v>
      </c>
      <c r="Q8" s="2" t="s">
        <v>4</v>
      </c>
      <c r="R8" s="13" t="s">
        <v>4</v>
      </c>
      <c r="S8" s="17">
        <v>3.2501353144837723E-3</v>
      </c>
      <c r="T8" s="13" t="s">
        <v>4</v>
      </c>
      <c r="U8" s="1" t="s">
        <v>4</v>
      </c>
      <c r="V8" s="1" t="s">
        <v>4</v>
      </c>
      <c r="W8" s="13" t="s">
        <v>4</v>
      </c>
      <c r="X8" s="13" t="s">
        <v>4</v>
      </c>
      <c r="Y8" s="31" t="s">
        <v>4</v>
      </c>
      <c r="Z8" s="31" t="s">
        <v>4</v>
      </c>
    </row>
    <row r="9" spans="1:27" x14ac:dyDescent="0.3">
      <c r="A9" s="1">
        <v>187108</v>
      </c>
      <c r="B9" s="29">
        <v>4.79</v>
      </c>
      <c r="C9" s="2">
        <v>0.26</v>
      </c>
      <c r="D9" s="2">
        <f t="shared" si="0"/>
        <v>2.9239883686951496</v>
      </c>
      <c r="E9" s="2"/>
      <c r="F9" s="2"/>
      <c r="G9" s="2"/>
      <c r="H9" s="2"/>
      <c r="I9" s="2">
        <f t="shared" si="1"/>
        <v>0</v>
      </c>
      <c r="J9" s="2"/>
      <c r="K9" s="2"/>
      <c r="L9" s="3">
        <v>0.4</v>
      </c>
      <c r="M9" s="13" t="s">
        <v>4</v>
      </c>
      <c r="N9" s="2" t="s">
        <v>4</v>
      </c>
      <c r="O9" s="2" t="s">
        <v>4</v>
      </c>
      <c r="P9" s="2" t="s">
        <v>4</v>
      </c>
      <c r="Q9" s="2" t="s">
        <v>4</v>
      </c>
      <c r="R9" s="13" t="s">
        <v>4</v>
      </c>
      <c r="S9" s="17">
        <v>3.706063684841191E-3</v>
      </c>
      <c r="T9" s="13" t="s">
        <v>4</v>
      </c>
      <c r="U9" s="1" t="s">
        <v>4</v>
      </c>
      <c r="V9" s="1" t="s">
        <v>4</v>
      </c>
      <c r="W9" s="13" t="s">
        <v>4</v>
      </c>
      <c r="X9" s="13" t="s">
        <v>4</v>
      </c>
      <c r="Y9" s="31" t="s">
        <v>4</v>
      </c>
      <c r="Z9" s="31" t="s">
        <v>4</v>
      </c>
    </row>
    <row r="10" spans="1:27" x14ac:dyDescent="0.3">
      <c r="A10" s="1">
        <v>187109</v>
      </c>
      <c r="B10" s="29">
        <v>4.84</v>
      </c>
      <c r="C10" s="2">
        <v>0.26</v>
      </c>
      <c r="D10" s="2">
        <f t="shared" si="0"/>
        <v>2.8709536720390632</v>
      </c>
      <c r="E10" s="2"/>
      <c r="F10" s="2"/>
      <c r="G10" s="2"/>
      <c r="H10" s="2"/>
      <c r="I10" s="2">
        <f t="shared" si="1"/>
        <v>0</v>
      </c>
      <c r="J10" s="2"/>
      <c r="K10" s="2"/>
      <c r="L10" s="3">
        <v>0.4</v>
      </c>
      <c r="M10" s="13" t="s">
        <v>4</v>
      </c>
      <c r="N10" s="2" t="s">
        <v>4</v>
      </c>
      <c r="O10" s="2" t="s">
        <v>4</v>
      </c>
      <c r="P10" s="2" t="s">
        <v>4</v>
      </c>
      <c r="Q10" s="2" t="s">
        <v>4</v>
      </c>
      <c r="R10" s="13" t="s">
        <v>4</v>
      </c>
      <c r="S10" s="17">
        <v>4.5438414799134916E-3</v>
      </c>
      <c r="T10" s="13" t="s">
        <v>4</v>
      </c>
      <c r="U10" s="1" t="s">
        <v>4</v>
      </c>
      <c r="V10" s="1" t="s">
        <v>4</v>
      </c>
      <c r="W10" s="13" t="s">
        <v>4</v>
      </c>
      <c r="X10" s="13" t="s">
        <v>4</v>
      </c>
      <c r="Y10" s="31" t="s">
        <v>4</v>
      </c>
      <c r="Z10" s="31" t="s">
        <v>4</v>
      </c>
    </row>
    <row r="11" spans="1:27" x14ac:dyDescent="0.3">
      <c r="A11" s="1">
        <v>187110</v>
      </c>
      <c r="B11" s="29">
        <v>4.59</v>
      </c>
      <c r="C11" s="2">
        <v>0.26</v>
      </c>
      <c r="D11" s="2">
        <f t="shared" si="0"/>
        <v>2.8817880142047732</v>
      </c>
      <c r="E11" s="2"/>
      <c r="F11" s="2"/>
      <c r="G11" s="2"/>
      <c r="H11" s="2"/>
      <c r="I11" s="2">
        <f t="shared" si="1"/>
        <v>0</v>
      </c>
      <c r="J11" s="2"/>
      <c r="K11" s="2"/>
      <c r="L11" s="3">
        <v>0.4</v>
      </c>
      <c r="M11" s="13" t="s">
        <v>4</v>
      </c>
      <c r="N11" s="2" t="s">
        <v>4</v>
      </c>
      <c r="O11" s="2" t="s">
        <v>4</v>
      </c>
      <c r="P11" s="2" t="s">
        <v>4</v>
      </c>
      <c r="Q11" s="2" t="s">
        <v>4</v>
      </c>
      <c r="R11" s="13" t="s">
        <v>4</v>
      </c>
      <c r="S11" s="17">
        <v>7.0163339688544121E-3</v>
      </c>
      <c r="T11" s="13" t="s">
        <v>4</v>
      </c>
      <c r="U11" s="1" t="s">
        <v>4</v>
      </c>
      <c r="V11" s="1" t="s">
        <v>4</v>
      </c>
      <c r="W11" s="13" t="s">
        <v>4</v>
      </c>
      <c r="X11" s="13" t="s">
        <v>4</v>
      </c>
      <c r="Y11" s="31" t="s">
        <v>4</v>
      </c>
      <c r="Z11" s="31" t="s">
        <v>4</v>
      </c>
    </row>
    <row r="12" spans="1:27" x14ac:dyDescent="0.3">
      <c r="A12" s="1">
        <v>187111</v>
      </c>
      <c r="B12" s="29">
        <v>4.6399999999999997</v>
      </c>
      <c r="C12" s="2">
        <v>0.26</v>
      </c>
      <c r="D12" s="2">
        <f t="shared" si="0"/>
        <v>2.9031107836735943</v>
      </c>
      <c r="E12" s="2"/>
      <c r="F12" s="2"/>
      <c r="G12" s="2"/>
      <c r="H12" s="2"/>
      <c r="I12" s="2">
        <f t="shared" si="1"/>
        <v>0</v>
      </c>
      <c r="J12" s="2"/>
      <c r="K12" s="2"/>
      <c r="L12" s="3">
        <v>0.4</v>
      </c>
      <c r="M12" s="13" t="s">
        <v>4</v>
      </c>
      <c r="N12" s="2" t="s">
        <v>4</v>
      </c>
      <c r="O12" s="2" t="s">
        <v>4</v>
      </c>
      <c r="P12" s="2" t="s">
        <v>4</v>
      </c>
      <c r="Q12" s="2" t="s">
        <v>4</v>
      </c>
      <c r="R12" s="13" t="s">
        <v>4</v>
      </c>
      <c r="S12" s="17">
        <v>6.4666046170993733E-3</v>
      </c>
      <c r="T12" s="13" t="s">
        <v>4</v>
      </c>
      <c r="U12" s="1" t="s">
        <v>4</v>
      </c>
      <c r="V12" s="1" t="s">
        <v>4</v>
      </c>
      <c r="W12" s="13" t="s">
        <v>4</v>
      </c>
      <c r="X12" s="13" t="s">
        <v>4</v>
      </c>
      <c r="Y12" s="31" t="s">
        <v>4</v>
      </c>
      <c r="Z12" s="31" t="s">
        <v>4</v>
      </c>
    </row>
    <row r="13" spans="1:27" x14ac:dyDescent="0.3">
      <c r="A13" s="1">
        <v>187112</v>
      </c>
      <c r="B13" s="29">
        <v>4.74</v>
      </c>
      <c r="C13" s="2">
        <v>0.26</v>
      </c>
      <c r="D13" s="2">
        <f t="shared" si="0"/>
        <v>2.9281120858790119</v>
      </c>
      <c r="E13" s="2"/>
      <c r="F13" s="2"/>
      <c r="G13" s="2"/>
      <c r="H13" s="2"/>
      <c r="I13" s="2">
        <f t="shared" si="1"/>
        <v>0</v>
      </c>
      <c r="J13" s="2"/>
      <c r="K13" s="2"/>
      <c r="L13" s="3">
        <v>0.4</v>
      </c>
      <c r="M13" s="13" t="s">
        <v>4</v>
      </c>
      <c r="N13" s="2" t="s">
        <v>4</v>
      </c>
      <c r="O13" s="2" t="s">
        <v>4</v>
      </c>
      <c r="P13" s="2" t="s">
        <v>4</v>
      </c>
      <c r="Q13" s="2" t="s">
        <v>4</v>
      </c>
      <c r="R13" s="13" t="s">
        <v>4</v>
      </c>
      <c r="S13" s="17">
        <v>6.9503824007063619E-3</v>
      </c>
      <c r="T13" s="13" t="s">
        <v>4</v>
      </c>
      <c r="U13" s="1" t="s">
        <v>4</v>
      </c>
      <c r="V13" s="1" t="s">
        <v>4</v>
      </c>
      <c r="W13" s="13" t="s">
        <v>4</v>
      </c>
      <c r="X13" s="13" t="s">
        <v>4</v>
      </c>
      <c r="Y13" s="31" t="s">
        <v>4</v>
      </c>
      <c r="Z13" s="31" t="s">
        <v>4</v>
      </c>
    </row>
    <row r="14" spans="1:27" x14ac:dyDescent="0.3">
      <c r="A14" s="1">
        <v>187201</v>
      </c>
      <c r="B14" s="29">
        <v>4.8600000000000003</v>
      </c>
      <c r="C14" s="2">
        <v>0.26329999999999998</v>
      </c>
      <c r="D14" s="2">
        <f t="shared" si="0"/>
        <v>2.9196064323449291</v>
      </c>
      <c r="E14" s="2"/>
      <c r="F14" s="2"/>
      <c r="G14" s="2"/>
      <c r="H14" s="2"/>
      <c r="I14" s="2">
        <f t="shared" si="1"/>
        <v>1.2692307692307558E-2</v>
      </c>
      <c r="J14" s="2"/>
      <c r="K14" s="2"/>
      <c r="L14" s="3">
        <v>0.40250000000000002</v>
      </c>
      <c r="M14" s="13" t="s">
        <v>4</v>
      </c>
      <c r="N14" s="2" t="s">
        <v>4</v>
      </c>
      <c r="O14" s="2" t="s">
        <v>4</v>
      </c>
      <c r="P14" s="2" t="s">
        <v>4</v>
      </c>
      <c r="Q14" s="2" t="s">
        <v>4</v>
      </c>
      <c r="R14" s="13" t="s">
        <v>4</v>
      </c>
      <c r="S14" s="17">
        <v>5.7478358700357775E-3</v>
      </c>
      <c r="T14" s="13" t="s">
        <v>4</v>
      </c>
      <c r="U14" s="1" t="s">
        <v>4</v>
      </c>
      <c r="V14" s="1" t="s">
        <v>4</v>
      </c>
      <c r="W14" s="13" t="s">
        <v>4</v>
      </c>
      <c r="X14" s="13" t="s">
        <v>4</v>
      </c>
      <c r="Y14" s="31" t="s">
        <v>4</v>
      </c>
      <c r="Z14" s="31" t="s">
        <v>4</v>
      </c>
    </row>
    <row r="15" spans="1:27" x14ac:dyDescent="0.3">
      <c r="A15" s="1">
        <v>187202</v>
      </c>
      <c r="B15" s="29">
        <v>4.88</v>
      </c>
      <c r="C15" s="2">
        <v>0.26669999999999999</v>
      </c>
      <c r="D15" s="2">
        <f t="shared" si="0"/>
        <v>2.9390369298774459</v>
      </c>
      <c r="E15" s="2"/>
      <c r="F15" s="2"/>
      <c r="G15" s="2"/>
      <c r="H15" s="2"/>
      <c r="I15" s="2">
        <f t="shared" si="1"/>
        <v>1.2913026965438723E-2</v>
      </c>
      <c r="J15" s="2"/>
      <c r="K15" s="2"/>
      <c r="L15" s="3">
        <v>0.40500000000000003</v>
      </c>
      <c r="M15" s="13" t="s">
        <v>4</v>
      </c>
      <c r="N15" s="2" t="s">
        <v>4</v>
      </c>
      <c r="O15" s="2" t="s">
        <v>4</v>
      </c>
      <c r="P15" s="2" t="s">
        <v>4</v>
      </c>
      <c r="Q15" s="2" t="s">
        <v>4</v>
      </c>
      <c r="R15" s="13" t="s">
        <v>4</v>
      </c>
      <c r="S15" s="17">
        <v>5.2047495772221172E-3</v>
      </c>
      <c r="T15" s="13" t="s">
        <v>4</v>
      </c>
      <c r="U15" s="1" t="s">
        <v>4</v>
      </c>
      <c r="V15" s="1" t="s">
        <v>4</v>
      </c>
      <c r="W15" s="13" t="s">
        <v>4</v>
      </c>
      <c r="X15" s="13" t="s">
        <v>4</v>
      </c>
      <c r="Y15" s="31" t="s">
        <v>4</v>
      </c>
      <c r="Z15" s="31" t="s">
        <v>4</v>
      </c>
    </row>
    <row r="16" spans="1:27" x14ac:dyDescent="0.3">
      <c r="A16" s="1">
        <v>187203</v>
      </c>
      <c r="B16" s="29">
        <v>5.04</v>
      </c>
      <c r="C16" s="2">
        <v>0.27</v>
      </c>
      <c r="D16" s="2">
        <f t="shared" si="0"/>
        <v>2.9541383762551541</v>
      </c>
      <c r="E16" s="2"/>
      <c r="F16" s="2"/>
      <c r="G16" s="2"/>
      <c r="H16" s="2"/>
      <c r="I16" s="2">
        <f t="shared" si="1"/>
        <v>1.2373453318335281E-2</v>
      </c>
      <c r="J16" s="2"/>
      <c r="K16" s="2"/>
      <c r="L16" s="3">
        <v>0.40749999999999997</v>
      </c>
      <c r="M16" s="13" t="s">
        <v>4</v>
      </c>
      <c r="N16" s="2" t="s">
        <v>4</v>
      </c>
      <c r="O16" s="2" t="s">
        <v>4</v>
      </c>
      <c r="P16" s="2" t="s">
        <v>4</v>
      </c>
      <c r="Q16" s="2" t="s">
        <v>4</v>
      </c>
      <c r="R16" s="13" t="s">
        <v>4</v>
      </c>
      <c r="S16" s="17">
        <v>5.9825926792652917E-3</v>
      </c>
      <c r="T16" s="13" t="s">
        <v>4</v>
      </c>
      <c r="U16" s="1" t="s">
        <v>4</v>
      </c>
      <c r="V16" s="1" t="s">
        <v>4</v>
      </c>
      <c r="W16" s="13" t="s">
        <v>4</v>
      </c>
      <c r="X16" s="13" t="s">
        <v>4</v>
      </c>
      <c r="Y16" s="31" t="s">
        <v>4</v>
      </c>
      <c r="Z16" s="31" t="s">
        <v>4</v>
      </c>
    </row>
    <row r="17" spans="1:26" x14ac:dyDescent="0.3">
      <c r="A17" s="1">
        <v>187204</v>
      </c>
      <c r="B17" s="29">
        <v>5.18</v>
      </c>
      <c r="C17" s="2">
        <v>0.27329999999999999</v>
      </c>
      <c r="D17" s="2">
        <f t="shared" si="0"/>
        <v>2.9419902423195063</v>
      </c>
      <c r="E17" s="2"/>
      <c r="F17" s="2"/>
      <c r="G17" s="2"/>
      <c r="H17" s="2"/>
      <c r="I17" s="2">
        <f t="shared" si="1"/>
        <v>1.2222222222222134E-2</v>
      </c>
      <c r="J17" s="2"/>
      <c r="K17" s="2"/>
      <c r="L17" s="3">
        <v>0.41</v>
      </c>
      <c r="M17" s="13" t="s">
        <v>4</v>
      </c>
      <c r="N17" s="2" t="s">
        <v>4</v>
      </c>
      <c r="O17" s="2" t="s">
        <v>4</v>
      </c>
      <c r="P17" s="2" t="s">
        <v>4</v>
      </c>
      <c r="Q17" s="2" t="s">
        <v>4</v>
      </c>
      <c r="R17" s="13" t="s">
        <v>4</v>
      </c>
      <c r="S17" s="17">
        <v>6.0119334058228698E-3</v>
      </c>
      <c r="T17" s="13" t="s">
        <v>4</v>
      </c>
      <c r="U17" s="1" t="s">
        <v>4</v>
      </c>
      <c r="V17" s="1" t="s">
        <v>4</v>
      </c>
      <c r="W17" s="13" t="s">
        <v>4</v>
      </c>
      <c r="X17" s="13" t="s">
        <v>4</v>
      </c>
      <c r="Y17" s="31" t="s">
        <v>4</v>
      </c>
      <c r="Z17" s="31" t="s">
        <v>4</v>
      </c>
    </row>
    <row r="18" spans="1:26" x14ac:dyDescent="0.3">
      <c r="A18" s="1">
        <v>187205</v>
      </c>
      <c r="B18" s="29">
        <v>5.18</v>
      </c>
      <c r="C18" s="2">
        <v>0.2767</v>
      </c>
      <c r="D18" s="2">
        <f t="shared" si="0"/>
        <v>2.9199270513719351</v>
      </c>
      <c r="E18" s="2"/>
      <c r="F18" s="2"/>
      <c r="G18" s="2"/>
      <c r="H18" s="2"/>
      <c r="I18" s="2">
        <f t="shared" si="1"/>
        <v>1.244054152945484E-2</v>
      </c>
      <c r="J18" s="2"/>
      <c r="K18" s="2"/>
      <c r="L18" s="3">
        <v>0.41249999999999998</v>
      </c>
      <c r="M18" s="13" t="s">
        <v>4</v>
      </c>
      <c r="N18" s="2" t="s">
        <v>4</v>
      </c>
      <c r="O18" s="2" t="s">
        <v>4</v>
      </c>
      <c r="P18" s="2" t="s">
        <v>4</v>
      </c>
      <c r="Q18" s="2" t="s">
        <v>4</v>
      </c>
      <c r="R18" s="13" t="s">
        <v>4</v>
      </c>
      <c r="S18" s="17">
        <v>4.9404387519300999E-3</v>
      </c>
      <c r="T18" s="13" t="s">
        <v>4</v>
      </c>
      <c r="U18" s="1" t="s">
        <v>4</v>
      </c>
      <c r="V18" s="1" t="s">
        <v>4</v>
      </c>
      <c r="W18" s="13" t="s">
        <v>4</v>
      </c>
      <c r="X18" s="13" t="s">
        <v>4</v>
      </c>
      <c r="Y18" s="31" t="s">
        <v>4</v>
      </c>
      <c r="Z18" s="31" t="s">
        <v>4</v>
      </c>
    </row>
    <row r="19" spans="1:26" x14ac:dyDescent="0.3">
      <c r="A19" s="1">
        <v>187206</v>
      </c>
      <c r="B19" s="29">
        <v>5.13</v>
      </c>
      <c r="C19" s="2">
        <v>0.28000000000000003</v>
      </c>
      <c r="D19" s="2">
        <f t="shared" si="0"/>
        <v>2.9022062155431674</v>
      </c>
      <c r="E19" s="2"/>
      <c r="F19" s="2"/>
      <c r="G19" s="2"/>
      <c r="H19" s="2"/>
      <c r="I19" s="2">
        <f t="shared" si="1"/>
        <v>1.1926273942898469E-2</v>
      </c>
      <c r="J19" s="2"/>
      <c r="K19" s="2"/>
      <c r="L19" s="3">
        <v>0.41499999999999998</v>
      </c>
      <c r="M19" s="13" t="s">
        <v>4</v>
      </c>
      <c r="N19" s="2" t="s">
        <v>4</v>
      </c>
      <c r="O19" s="2" t="s">
        <v>4</v>
      </c>
      <c r="P19" s="2" t="s">
        <v>4</v>
      </c>
      <c r="Q19" s="2" t="s">
        <v>4</v>
      </c>
      <c r="R19" s="13" t="s">
        <v>4</v>
      </c>
      <c r="S19" s="17">
        <v>4.0588977805855958E-3</v>
      </c>
      <c r="T19" s="13" t="s">
        <v>4</v>
      </c>
      <c r="U19" s="1" t="s">
        <v>4</v>
      </c>
      <c r="V19" s="1" t="s">
        <v>4</v>
      </c>
      <c r="W19" s="13" t="s">
        <v>4</v>
      </c>
      <c r="X19" s="13" t="s">
        <v>4</v>
      </c>
      <c r="Y19" s="31" t="s">
        <v>4</v>
      </c>
      <c r="Z19" s="31" t="s">
        <v>4</v>
      </c>
    </row>
    <row r="20" spans="1:26" x14ac:dyDescent="0.3">
      <c r="A20" s="1">
        <v>187207</v>
      </c>
      <c r="B20" s="29">
        <v>5.0999999999999996</v>
      </c>
      <c r="C20" s="2">
        <v>0.2833</v>
      </c>
      <c r="D20" s="2">
        <f t="shared" si="0"/>
        <v>2.8786549542289435</v>
      </c>
      <c r="E20" s="2"/>
      <c r="F20" s="2"/>
      <c r="G20" s="2"/>
      <c r="H20" s="2"/>
      <c r="I20" s="2">
        <f t="shared" si="1"/>
        <v>1.1785714285714066E-2</v>
      </c>
      <c r="J20" s="2"/>
      <c r="K20" s="2"/>
      <c r="L20" s="3">
        <v>0.41749999999999998</v>
      </c>
      <c r="M20" s="13" t="s">
        <v>4</v>
      </c>
      <c r="N20" s="2" t="s">
        <v>4</v>
      </c>
      <c r="O20" s="2" t="s">
        <v>4</v>
      </c>
      <c r="P20" s="2" t="s">
        <v>4</v>
      </c>
      <c r="Q20" s="2" t="s">
        <v>4</v>
      </c>
      <c r="R20" s="13" t="s">
        <v>4</v>
      </c>
      <c r="S20" s="17">
        <v>4.3895667196310779E-3</v>
      </c>
      <c r="T20" s="13" t="s">
        <v>4</v>
      </c>
      <c r="U20" s="1" t="s">
        <v>4</v>
      </c>
      <c r="V20" s="1" t="s">
        <v>4</v>
      </c>
      <c r="W20" s="13" t="s">
        <v>4</v>
      </c>
      <c r="X20" s="13" t="s">
        <v>4</v>
      </c>
      <c r="Y20" s="31" t="s">
        <v>4</v>
      </c>
      <c r="Z20" s="31" t="s">
        <v>4</v>
      </c>
    </row>
    <row r="21" spans="1:26" x14ac:dyDescent="0.3">
      <c r="A21" s="1">
        <v>187208</v>
      </c>
      <c r="B21" s="29">
        <v>5.04</v>
      </c>
      <c r="C21" s="2">
        <v>0.28670000000000001</v>
      </c>
      <c r="D21" s="2">
        <f t="shared" si="0"/>
        <v>2.8487064826734119</v>
      </c>
      <c r="E21" s="2"/>
      <c r="F21" s="2"/>
      <c r="G21" s="2"/>
      <c r="H21" s="2"/>
      <c r="I21" s="2">
        <f t="shared" si="1"/>
        <v>1.2001411930815387E-2</v>
      </c>
      <c r="J21" s="2"/>
      <c r="K21" s="2"/>
      <c r="L21" s="3">
        <v>0.42</v>
      </c>
      <c r="M21" s="13" t="s">
        <v>4</v>
      </c>
      <c r="N21" s="2" t="s">
        <v>4</v>
      </c>
      <c r="O21" s="2" t="s">
        <v>4</v>
      </c>
      <c r="P21" s="2" t="s">
        <v>4</v>
      </c>
      <c r="Q21" s="2" t="s">
        <v>4</v>
      </c>
      <c r="R21" s="13" t="s">
        <v>4</v>
      </c>
      <c r="S21" s="17">
        <v>5.2047495772221172E-3</v>
      </c>
      <c r="T21" s="13" t="s">
        <v>4</v>
      </c>
      <c r="U21" s="1" t="s">
        <v>4</v>
      </c>
      <c r="V21" s="1" t="s">
        <v>4</v>
      </c>
      <c r="W21" s="13" t="s">
        <v>4</v>
      </c>
      <c r="X21" s="13" t="s">
        <v>4</v>
      </c>
      <c r="Y21" s="31" t="s">
        <v>4</v>
      </c>
      <c r="Z21" s="31" t="s">
        <v>4</v>
      </c>
    </row>
    <row r="22" spans="1:26" x14ac:dyDescent="0.3">
      <c r="A22" s="1">
        <v>187209</v>
      </c>
      <c r="B22" s="29">
        <v>4.95</v>
      </c>
      <c r="C22" s="2">
        <v>0.28999999999999998</v>
      </c>
      <c r="D22" s="2">
        <f t="shared" si="0"/>
        <v>2.8412941961101548</v>
      </c>
      <c r="E22" s="2"/>
      <c r="F22" s="2"/>
      <c r="G22" s="2"/>
      <c r="H22" s="2"/>
      <c r="I22" s="2">
        <f t="shared" si="1"/>
        <v>1.1510289501220683E-2</v>
      </c>
      <c r="J22" s="2"/>
      <c r="K22" s="2"/>
      <c r="L22" s="3">
        <v>0.42249999999999999</v>
      </c>
      <c r="M22" s="13" t="s">
        <v>4</v>
      </c>
      <c r="N22" s="2" t="s">
        <v>4</v>
      </c>
      <c r="O22" s="2" t="s">
        <v>4</v>
      </c>
      <c r="P22" s="2" t="s">
        <v>4</v>
      </c>
      <c r="Q22" s="2" t="s">
        <v>4</v>
      </c>
      <c r="R22" s="13" t="s">
        <v>4</v>
      </c>
      <c r="S22" s="17">
        <v>6.9943505960915206E-3</v>
      </c>
      <c r="T22" s="13" t="s">
        <v>4</v>
      </c>
      <c r="U22" s="1" t="s">
        <v>4</v>
      </c>
      <c r="V22" s="1" t="s">
        <v>4</v>
      </c>
      <c r="W22" s="13" t="s">
        <v>4</v>
      </c>
      <c r="X22" s="13" t="s">
        <v>4</v>
      </c>
      <c r="Y22" s="31" t="s">
        <v>4</v>
      </c>
      <c r="Z22" s="31" t="s">
        <v>4</v>
      </c>
    </row>
    <row r="23" spans="1:26" x14ac:dyDescent="0.3">
      <c r="A23" s="1">
        <v>187210</v>
      </c>
      <c r="B23" s="29">
        <v>4.97</v>
      </c>
      <c r="C23" s="2">
        <v>0.29330000000000001</v>
      </c>
      <c r="D23" s="2">
        <f t="shared" si="0"/>
        <v>2.8259468795793308</v>
      </c>
      <c r="E23" s="2"/>
      <c r="F23" s="2"/>
      <c r="G23" s="2"/>
      <c r="H23" s="2"/>
      <c r="I23" s="2">
        <f t="shared" si="1"/>
        <v>1.1379310344827642E-2</v>
      </c>
      <c r="J23" s="2"/>
      <c r="K23" s="2"/>
      <c r="L23" s="3">
        <v>0.42499999999999999</v>
      </c>
      <c r="M23" s="13" t="s">
        <v>4</v>
      </c>
      <c r="N23" s="2" t="s">
        <v>4</v>
      </c>
      <c r="O23" s="2" t="s">
        <v>4</v>
      </c>
      <c r="P23" s="2" t="s">
        <v>4</v>
      </c>
      <c r="Q23" s="2" t="s">
        <v>4</v>
      </c>
      <c r="R23" s="13" t="s">
        <v>4</v>
      </c>
      <c r="S23" s="17">
        <v>7.5804085478848949E-3</v>
      </c>
      <c r="T23" s="13" t="s">
        <v>4</v>
      </c>
      <c r="U23" s="1" t="s">
        <v>4</v>
      </c>
      <c r="V23" s="1" t="s">
        <v>4</v>
      </c>
      <c r="W23" s="13" t="s">
        <v>4</v>
      </c>
      <c r="X23" s="13" t="s">
        <v>4</v>
      </c>
      <c r="Y23" s="31" t="s">
        <v>4</v>
      </c>
      <c r="Z23" s="31" t="s">
        <v>4</v>
      </c>
    </row>
    <row r="24" spans="1:26" x14ac:dyDescent="0.3">
      <c r="A24" s="1">
        <v>187211</v>
      </c>
      <c r="B24" s="29">
        <v>4.95</v>
      </c>
      <c r="C24" s="2">
        <v>0.29670000000000002</v>
      </c>
      <c r="D24" s="2">
        <f t="shared" si="0"/>
        <v>2.8383745692884528</v>
      </c>
      <c r="E24" s="2"/>
      <c r="F24" s="2"/>
      <c r="G24" s="2"/>
      <c r="H24" s="2"/>
      <c r="I24" s="2">
        <f t="shared" si="1"/>
        <v>1.1592226389362414E-2</v>
      </c>
      <c r="J24" s="2"/>
      <c r="K24" s="2"/>
      <c r="L24" s="3">
        <v>0.42749999999999999</v>
      </c>
      <c r="M24" s="13" t="s">
        <v>4</v>
      </c>
      <c r="N24" s="2" t="s">
        <v>4</v>
      </c>
      <c r="O24" s="2" t="s">
        <v>4</v>
      </c>
      <c r="P24" s="2" t="s">
        <v>4</v>
      </c>
      <c r="Q24" s="2" t="s">
        <v>4</v>
      </c>
      <c r="R24" s="13" t="s">
        <v>4</v>
      </c>
      <c r="S24" s="17">
        <v>8.1807617095661766E-3</v>
      </c>
      <c r="T24" s="13" t="s">
        <v>4</v>
      </c>
      <c r="U24" s="1" t="s">
        <v>4</v>
      </c>
      <c r="V24" s="1" t="s">
        <v>4</v>
      </c>
      <c r="W24" s="13" t="s">
        <v>4</v>
      </c>
      <c r="X24" s="13" t="s">
        <v>4</v>
      </c>
      <c r="Y24" s="31" t="s">
        <v>4</v>
      </c>
      <c r="Z24" s="31" t="s">
        <v>4</v>
      </c>
    </row>
    <row r="25" spans="1:26" x14ac:dyDescent="0.3">
      <c r="A25" s="1">
        <v>187212</v>
      </c>
      <c r="B25" s="29">
        <v>5.07</v>
      </c>
      <c r="C25" s="2">
        <v>0.3</v>
      </c>
      <c r="D25" s="2">
        <f t="shared" si="0"/>
        <v>2.8351722085415489</v>
      </c>
      <c r="E25" s="2"/>
      <c r="F25" s="2"/>
      <c r="G25" s="2"/>
      <c r="H25" s="2"/>
      <c r="I25" s="2">
        <f t="shared" si="1"/>
        <v>1.1122345803842082E-2</v>
      </c>
      <c r="J25" s="2"/>
      <c r="K25" s="2"/>
      <c r="L25" s="3">
        <v>0.43</v>
      </c>
      <c r="M25" s="13" t="s">
        <v>4</v>
      </c>
      <c r="N25" s="2" t="s">
        <v>4</v>
      </c>
      <c r="O25" s="2" t="s">
        <v>4</v>
      </c>
      <c r="P25" s="2" t="s">
        <v>4</v>
      </c>
      <c r="Q25" s="2" t="s">
        <v>4</v>
      </c>
      <c r="R25" s="13" t="s">
        <v>4</v>
      </c>
      <c r="S25" s="17">
        <v>7.6023790410333671E-3</v>
      </c>
      <c r="T25" s="13" t="s">
        <v>4</v>
      </c>
      <c r="U25" s="1" t="s">
        <v>4</v>
      </c>
      <c r="V25" s="1" t="s">
        <v>4</v>
      </c>
      <c r="W25" s="13" t="s">
        <v>4</v>
      </c>
      <c r="X25" s="13" t="s">
        <v>4</v>
      </c>
      <c r="Y25" s="31" t="s">
        <v>4</v>
      </c>
      <c r="Z25" s="31" t="s">
        <v>4</v>
      </c>
    </row>
    <row r="26" spans="1:26" x14ac:dyDescent="0.3">
      <c r="A26" s="1">
        <v>187301</v>
      </c>
      <c r="B26" s="29">
        <v>5.1100000000000003</v>
      </c>
      <c r="C26" s="2">
        <v>0.30249999999999999</v>
      </c>
      <c r="D26" s="2">
        <f t="shared" si="0"/>
        <v>2.8346707161868858</v>
      </c>
      <c r="E26" s="2"/>
      <c r="F26" s="2"/>
      <c r="G26" s="2"/>
      <c r="H26" s="2"/>
      <c r="I26" s="2">
        <f t="shared" si="1"/>
        <v>8.3333333333333037E-3</v>
      </c>
      <c r="J26" s="2"/>
      <c r="K26" s="2"/>
      <c r="L26" s="3">
        <v>0.4325</v>
      </c>
      <c r="M26" s="13" t="s">
        <v>4</v>
      </c>
      <c r="N26" s="2" t="s">
        <v>4</v>
      </c>
      <c r="O26" s="2" t="s">
        <v>4</v>
      </c>
      <c r="P26" s="2" t="s">
        <v>4</v>
      </c>
      <c r="Q26" s="2" t="s">
        <v>4</v>
      </c>
      <c r="R26" s="13" t="s">
        <v>4</v>
      </c>
      <c r="S26" s="17">
        <v>6.4666046170993733E-3</v>
      </c>
      <c r="T26" s="13" t="s">
        <v>4</v>
      </c>
      <c r="U26" s="1" t="s">
        <v>4</v>
      </c>
      <c r="V26" s="1" t="s">
        <v>4</v>
      </c>
      <c r="W26" s="13" t="s">
        <v>4</v>
      </c>
      <c r="X26" s="13" t="s">
        <v>4</v>
      </c>
      <c r="Y26" s="31" t="s">
        <v>4</v>
      </c>
      <c r="Z26" s="31" t="s">
        <v>4</v>
      </c>
    </row>
    <row r="27" spans="1:26" x14ac:dyDescent="0.3">
      <c r="A27" s="1">
        <v>187302</v>
      </c>
      <c r="B27" s="29">
        <v>5.15</v>
      </c>
      <c r="C27" s="2">
        <v>0.30499999999999999</v>
      </c>
      <c r="D27" s="2">
        <f t="shared" si="0"/>
        <v>2.8186429065903384</v>
      </c>
      <c r="E27" s="2"/>
      <c r="F27" s="2"/>
      <c r="G27" s="2"/>
      <c r="H27" s="2"/>
      <c r="I27" s="2">
        <f t="shared" si="1"/>
        <v>8.2644628099173278E-3</v>
      </c>
      <c r="J27" s="2"/>
      <c r="K27" s="2"/>
      <c r="L27" s="3">
        <v>0.435</v>
      </c>
      <c r="M27" s="13" t="s">
        <v>4</v>
      </c>
      <c r="N27" s="2" t="s">
        <v>4</v>
      </c>
      <c r="O27" s="2" t="s">
        <v>4</v>
      </c>
      <c r="P27" s="2" t="s">
        <v>4</v>
      </c>
      <c r="Q27" s="2" t="s">
        <v>4</v>
      </c>
      <c r="R27" s="13" t="s">
        <v>4</v>
      </c>
      <c r="S27" s="17">
        <v>6.5399193269273575E-3</v>
      </c>
      <c r="T27" s="13" t="s">
        <v>4</v>
      </c>
      <c r="U27" s="1" t="s">
        <v>4</v>
      </c>
      <c r="V27" s="1" t="s">
        <v>4</v>
      </c>
      <c r="W27" s="13" t="s">
        <v>4</v>
      </c>
      <c r="X27" s="13" t="s">
        <v>4</v>
      </c>
      <c r="Y27" s="31" t="s">
        <v>4</v>
      </c>
      <c r="Z27" s="31" t="s">
        <v>4</v>
      </c>
    </row>
    <row r="28" spans="1:26" x14ac:dyDescent="0.3">
      <c r="A28" s="1">
        <v>187303</v>
      </c>
      <c r="B28" s="29">
        <v>5.1100000000000003</v>
      </c>
      <c r="C28" s="2">
        <v>0.3075</v>
      </c>
      <c r="D28" s="2">
        <f t="shared" si="0"/>
        <v>2.7966862738188416</v>
      </c>
      <c r="E28" s="2"/>
      <c r="F28" s="2"/>
      <c r="G28" s="2"/>
      <c r="H28" s="2"/>
      <c r="I28" s="2">
        <f t="shared" si="1"/>
        <v>8.1967213114753079E-3</v>
      </c>
      <c r="J28" s="2"/>
      <c r="K28" s="2"/>
      <c r="L28" s="3">
        <v>0.4375</v>
      </c>
      <c r="M28" s="13" t="s">
        <v>4</v>
      </c>
      <c r="N28" s="2" t="s">
        <v>4</v>
      </c>
      <c r="O28" s="2" t="s">
        <v>4</v>
      </c>
      <c r="P28" s="2" t="s">
        <v>4</v>
      </c>
      <c r="Q28" s="2" t="s">
        <v>4</v>
      </c>
      <c r="R28" s="13" t="s">
        <v>4</v>
      </c>
      <c r="S28" s="17">
        <v>7.0822811876799638E-3</v>
      </c>
      <c r="T28" s="13" t="s">
        <v>4</v>
      </c>
      <c r="U28" s="1" t="s">
        <v>4</v>
      </c>
      <c r="V28" s="1" t="s">
        <v>4</v>
      </c>
      <c r="W28" s="13" t="s">
        <v>4</v>
      </c>
      <c r="X28" s="13" t="s">
        <v>4</v>
      </c>
      <c r="Y28" s="31" t="s">
        <v>4</v>
      </c>
      <c r="Z28" s="31" t="s">
        <v>4</v>
      </c>
    </row>
    <row r="29" spans="1:26" x14ac:dyDescent="0.3">
      <c r="A29" s="1">
        <v>187304</v>
      </c>
      <c r="B29" s="29">
        <v>5.04</v>
      </c>
      <c r="C29" s="2">
        <v>0.31</v>
      </c>
      <c r="D29" s="2">
        <f t="shared" si="0"/>
        <v>2.7905712247902135</v>
      </c>
      <c r="E29" s="2"/>
      <c r="F29" s="2"/>
      <c r="G29" s="2"/>
      <c r="H29" s="2"/>
      <c r="I29" s="2">
        <f t="shared" si="1"/>
        <v>8.1300813008129413E-3</v>
      </c>
      <c r="J29" s="2"/>
      <c r="K29" s="2"/>
      <c r="L29" s="3">
        <v>0.44</v>
      </c>
      <c r="M29" s="13" t="s">
        <v>4</v>
      </c>
      <c r="N29" s="2" t="s">
        <v>4</v>
      </c>
      <c r="O29" s="2" t="s">
        <v>4</v>
      </c>
      <c r="P29" s="2" t="s">
        <v>4</v>
      </c>
      <c r="Q29" s="2" t="s">
        <v>4</v>
      </c>
      <c r="R29" s="13" t="s">
        <v>4</v>
      </c>
      <c r="S29" s="17">
        <v>8.0197267235535535E-3</v>
      </c>
      <c r="T29" s="13" t="s">
        <v>4</v>
      </c>
      <c r="U29" s="1" t="s">
        <v>4</v>
      </c>
      <c r="V29" s="1" t="s">
        <v>4</v>
      </c>
      <c r="W29" s="13" t="s">
        <v>4</v>
      </c>
      <c r="X29" s="13" t="s">
        <v>4</v>
      </c>
      <c r="Y29" s="31" t="s">
        <v>4</v>
      </c>
      <c r="Z29" s="31" t="s">
        <v>4</v>
      </c>
    </row>
    <row r="30" spans="1:26" x14ac:dyDescent="0.3">
      <c r="A30" s="1">
        <v>187305</v>
      </c>
      <c r="B30" s="29">
        <v>5.05</v>
      </c>
      <c r="C30" s="2">
        <v>0.3125</v>
      </c>
      <c r="D30" s="2">
        <f t="shared" si="0"/>
        <v>2.7685807008422425</v>
      </c>
      <c r="E30" s="2"/>
      <c r="F30" s="2"/>
      <c r="G30" s="2"/>
      <c r="H30" s="2"/>
      <c r="I30" s="2">
        <f t="shared" si="1"/>
        <v>8.0645161290322509E-3</v>
      </c>
      <c r="J30" s="2"/>
      <c r="K30" s="2"/>
      <c r="L30" s="3">
        <v>0.4425</v>
      </c>
      <c r="M30" s="13" t="s">
        <v>4</v>
      </c>
      <c r="N30" s="2" t="s">
        <v>4</v>
      </c>
      <c r="O30" s="2" t="s">
        <v>4</v>
      </c>
      <c r="P30" s="2" t="s">
        <v>4</v>
      </c>
      <c r="Q30" s="2" t="s">
        <v>4</v>
      </c>
      <c r="R30" s="13" t="s">
        <v>4</v>
      </c>
      <c r="S30" s="17">
        <v>5.6157609422208153E-3</v>
      </c>
      <c r="T30" s="13" t="s">
        <v>4</v>
      </c>
      <c r="U30" s="1" t="s">
        <v>4</v>
      </c>
      <c r="V30" s="1" t="s">
        <v>4</v>
      </c>
      <c r="W30" s="13" t="s">
        <v>4</v>
      </c>
      <c r="X30" s="13" t="s">
        <v>4</v>
      </c>
      <c r="Y30" s="31" t="s">
        <v>4</v>
      </c>
      <c r="Z30" s="31" t="s">
        <v>4</v>
      </c>
    </row>
    <row r="31" spans="1:26" x14ac:dyDescent="0.3">
      <c r="A31" s="1">
        <v>187306</v>
      </c>
      <c r="B31" s="29">
        <v>4.9800000000000004</v>
      </c>
      <c r="C31" s="2">
        <v>0.315</v>
      </c>
      <c r="D31" s="2">
        <f t="shared" si="0"/>
        <v>2.7586024802650413</v>
      </c>
      <c r="E31" s="2"/>
      <c r="F31" s="2"/>
      <c r="G31" s="2"/>
      <c r="H31" s="2"/>
      <c r="I31" s="2">
        <f t="shared" si="1"/>
        <v>8.0000000000000071E-3</v>
      </c>
      <c r="J31" s="2"/>
      <c r="K31" s="2"/>
      <c r="L31" s="3">
        <v>0.44500000000000001</v>
      </c>
      <c r="M31" s="13" t="s">
        <v>4</v>
      </c>
      <c r="N31" s="2" t="s">
        <v>4</v>
      </c>
      <c r="O31" s="2" t="s">
        <v>4</v>
      </c>
      <c r="P31" s="2" t="s">
        <v>4</v>
      </c>
      <c r="Q31" s="2" t="s">
        <v>4</v>
      </c>
      <c r="R31" s="13" t="s">
        <v>4</v>
      </c>
      <c r="S31" s="17">
        <v>4.6687131416585136E-3</v>
      </c>
      <c r="T31" s="13" t="s">
        <v>4</v>
      </c>
      <c r="U31" s="1" t="s">
        <v>4</v>
      </c>
      <c r="V31" s="1" t="s">
        <v>4</v>
      </c>
      <c r="W31" s="13" t="s">
        <v>4</v>
      </c>
      <c r="X31" s="13" t="s">
        <v>4</v>
      </c>
      <c r="Y31" s="31" t="s">
        <v>4</v>
      </c>
      <c r="Z31" s="31" t="s">
        <v>4</v>
      </c>
    </row>
    <row r="32" spans="1:26" x14ac:dyDescent="0.3">
      <c r="A32" s="1">
        <v>187307</v>
      </c>
      <c r="B32" s="29">
        <v>4.97</v>
      </c>
      <c r="C32" s="2">
        <v>0.3175</v>
      </c>
      <c r="D32" s="2">
        <f t="shared" si="0"/>
        <v>2.7506973007579281</v>
      </c>
      <c r="E32" s="2"/>
      <c r="F32" s="2"/>
      <c r="G32" s="2"/>
      <c r="H32" s="2"/>
      <c r="I32" s="2">
        <f t="shared" si="1"/>
        <v>7.9365079365079083E-3</v>
      </c>
      <c r="J32" s="2"/>
      <c r="K32" s="2"/>
      <c r="L32" s="3">
        <v>0.44750000000000001</v>
      </c>
      <c r="M32" s="13" t="s">
        <v>4</v>
      </c>
      <c r="N32" s="2" t="s">
        <v>4</v>
      </c>
      <c r="O32" s="2" t="s">
        <v>4</v>
      </c>
      <c r="P32" s="2" t="s">
        <v>4</v>
      </c>
      <c r="Q32" s="2" t="s">
        <v>4</v>
      </c>
      <c r="R32" s="13" t="s">
        <v>4</v>
      </c>
      <c r="S32" s="17">
        <v>4.3822197087730495E-3</v>
      </c>
      <c r="T32" s="13" t="s">
        <v>4</v>
      </c>
      <c r="U32" s="1" t="s">
        <v>4</v>
      </c>
      <c r="V32" s="1" t="s">
        <v>4</v>
      </c>
      <c r="W32" s="13" t="s">
        <v>4</v>
      </c>
      <c r="X32" s="13" t="s">
        <v>4</v>
      </c>
      <c r="Y32" s="31" t="s">
        <v>4</v>
      </c>
      <c r="Z32" s="31" t="s">
        <v>4</v>
      </c>
    </row>
    <row r="33" spans="1:26" x14ac:dyDescent="0.3">
      <c r="A33" s="1">
        <v>187308</v>
      </c>
      <c r="B33" s="29">
        <v>4.97</v>
      </c>
      <c r="C33" s="2">
        <v>0.32</v>
      </c>
      <c r="D33" s="2">
        <f t="shared" si="0"/>
        <v>2.6633143072608183</v>
      </c>
      <c r="E33" s="2"/>
      <c r="F33" s="2"/>
      <c r="G33" s="2"/>
      <c r="H33" s="2"/>
      <c r="I33" s="2">
        <f t="shared" si="1"/>
        <v>7.8740157480314821E-3</v>
      </c>
      <c r="J33" s="2"/>
      <c r="K33" s="2"/>
      <c r="L33" s="3">
        <v>0.45</v>
      </c>
      <c r="M33" s="13" t="s">
        <v>4</v>
      </c>
      <c r="N33" s="2" t="s">
        <v>4</v>
      </c>
      <c r="O33" s="2" t="s">
        <v>4</v>
      </c>
      <c r="P33" s="2" t="s">
        <v>4</v>
      </c>
      <c r="Q33" s="2" t="s">
        <v>4</v>
      </c>
      <c r="R33" s="13" t="s">
        <v>4</v>
      </c>
      <c r="S33" s="17">
        <v>4.837632339235504E-3</v>
      </c>
      <c r="T33" s="13" t="s">
        <v>4</v>
      </c>
      <c r="U33" s="1" t="s">
        <v>4</v>
      </c>
      <c r="V33" s="1" t="s">
        <v>4</v>
      </c>
      <c r="W33" s="13" t="s">
        <v>4</v>
      </c>
      <c r="X33" s="13" t="s">
        <v>4</v>
      </c>
      <c r="Y33" s="31" t="s">
        <v>4</v>
      </c>
      <c r="Z33" s="31" t="s">
        <v>4</v>
      </c>
    </row>
    <row r="34" spans="1:26" x14ac:dyDescent="0.3">
      <c r="A34" s="1">
        <v>187309</v>
      </c>
      <c r="B34" s="29">
        <v>4.59</v>
      </c>
      <c r="C34" s="2">
        <v>0.32250000000000001</v>
      </c>
      <c r="D34" s="2">
        <f t="shared" si="0"/>
        <v>2.5643528766803563</v>
      </c>
      <c r="E34" s="2"/>
      <c r="F34" s="2"/>
      <c r="G34" s="2"/>
      <c r="H34" s="2"/>
      <c r="I34" s="2">
        <f t="shared" si="1"/>
        <v>7.8125E-3</v>
      </c>
      <c r="J34" s="2"/>
      <c r="K34" s="2"/>
      <c r="L34" s="3">
        <v>0.45250000000000001</v>
      </c>
      <c r="M34" s="13" t="s">
        <v>4</v>
      </c>
      <c r="N34" s="2" t="s">
        <v>4</v>
      </c>
      <c r="O34" s="2" t="s">
        <v>4</v>
      </c>
      <c r="P34" s="2" t="s">
        <v>4</v>
      </c>
      <c r="Q34" s="2" t="s">
        <v>4</v>
      </c>
      <c r="R34" s="13" t="s">
        <v>4</v>
      </c>
      <c r="S34" s="17">
        <v>1.012577156336346E-2</v>
      </c>
      <c r="T34" s="13" t="s">
        <v>4</v>
      </c>
      <c r="U34" s="1" t="s">
        <v>4</v>
      </c>
      <c r="V34" s="1" t="s">
        <v>4</v>
      </c>
      <c r="W34" s="13" t="s">
        <v>4</v>
      </c>
      <c r="X34" s="13" t="s">
        <v>4</v>
      </c>
      <c r="Y34" s="31" t="s">
        <v>4</v>
      </c>
      <c r="Z34" s="31" t="s">
        <v>4</v>
      </c>
    </row>
    <row r="35" spans="1:26" x14ac:dyDescent="0.3">
      <c r="A35" s="1">
        <v>187310</v>
      </c>
      <c r="B35" s="29">
        <v>4.1900000000000004</v>
      </c>
      <c r="C35" s="2">
        <v>0.32500000000000001</v>
      </c>
      <c r="D35" s="2">
        <f t="shared" si="0"/>
        <v>2.5201747886254582</v>
      </c>
      <c r="E35" s="2"/>
      <c r="F35" s="2"/>
      <c r="G35" s="2"/>
      <c r="H35" s="2"/>
      <c r="I35" s="2">
        <f t="shared" si="1"/>
        <v>7.7519379844961378E-3</v>
      </c>
      <c r="J35" s="2"/>
      <c r="K35" s="2"/>
      <c r="L35" s="3">
        <v>0.45500000000000002</v>
      </c>
      <c r="M35" s="13" t="s">
        <v>4</v>
      </c>
      <c r="N35" s="2" t="s">
        <v>4</v>
      </c>
      <c r="O35" s="2" t="s">
        <v>4</v>
      </c>
      <c r="P35" s="2" t="s">
        <v>4</v>
      </c>
      <c r="Q35" s="2" t="s">
        <v>4</v>
      </c>
      <c r="R35" s="13" t="s">
        <v>4</v>
      </c>
      <c r="S35" s="17">
        <v>1.1746159302572654E-2</v>
      </c>
      <c r="T35" s="13" t="s">
        <v>4</v>
      </c>
      <c r="U35" s="1" t="s">
        <v>4</v>
      </c>
      <c r="V35" s="1" t="s">
        <v>4</v>
      </c>
      <c r="W35" s="13" t="s">
        <v>4</v>
      </c>
      <c r="X35" s="13" t="s">
        <v>4</v>
      </c>
      <c r="Y35" s="31" t="s">
        <v>4</v>
      </c>
      <c r="Z35" s="31" t="s">
        <v>4</v>
      </c>
    </row>
    <row r="36" spans="1:26" x14ac:dyDescent="0.3">
      <c r="A36" s="1">
        <v>187311</v>
      </c>
      <c r="B36" s="29">
        <v>4.04</v>
      </c>
      <c r="C36" s="2">
        <v>0.32750000000000001</v>
      </c>
      <c r="D36" s="2">
        <f t="shared" si="0"/>
        <v>2.602406919996437</v>
      </c>
      <c r="E36" s="2"/>
      <c r="F36" s="2"/>
      <c r="G36" s="2"/>
      <c r="H36" s="2"/>
      <c r="I36" s="2">
        <f t="shared" si="1"/>
        <v>7.692307692307665E-3</v>
      </c>
      <c r="J36" s="2"/>
      <c r="K36" s="2"/>
      <c r="L36" s="3">
        <v>0.45750000000000002</v>
      </c>
      <c r="M36" s="13" t="s">
        <v>4</v>
      </c>
      <c r="N36" s="2" t="s">
        <v>4</v>
      </c>
      <c r="O36" s="2" t="s">
        <v>4</v>
      </c>
      <c r="P36" s="2" t="s">
        <v>4</v>
      </c>
      <c r="Q36" s="2" t="s">
        <v>4</v>
      </c>
      <c r="R36" s="13" t="s">
        <v>4</v>
      </c>
      <c r="S36" s="17">
        <v>1.0286467786573154E-2</v>
      </c>
      <c r="T36" s="13" t="s">
        <v>4</v>
      </c>
      <c r="U36" s="1" t="s">
        <v>4</v>
      </c>
      <c r="V36" s="1" t="s">
        <v>4</v>
      </c>
      <c r="W36" s="13" t="s">
        <v>4</v>
      </c>
      <c r="X36" s="13" t="s">
        <v>4</v>
      </c>
      <c r="Y36" s="31" t="s">
        <v>4</v>
      </c>
      <c r="Z36" s="31" t="s">
        <v>4</v>
      </c>
    </row>
    <row r="37" spans="1:26" x14ac:dyDescent="0.3">
      <c r="A37" s="1">
        <v>187312</v>
      </c>
      <c r="B37" s="29">
        <v>4.42</v>
      </c>
      <c r="C37" s="2">
        <v>0.33</v>
      </c>
      <c r="D37" s="2">
        <f t="shared" si="0"/>
        <v>2.6476780726591658</v>
      </c>
      <c r="E37" s="2"/>
      <c r="F37" s="2"/>
      <c r="G37" s="2"/>
      <c r="H37" s="2"/>
      <c r="I37" s="2">
        <f t="shared" si="1"/>
        <v>7.6335877862594437E-3</v>
      </c>
      <c r="J37" s="2"/>
      <c r="K37" s="2"/>
      <c r="L37" s="3">
        <v>0.46</v>
      </c>
      <c r="M37" s="13" t="s">
        <v>4</v>
      </c>
      <c r="N37" s="2" t="s">
        <v>4</v>
      </c>
      <c r="O37" s="2" t="s">
        <v>4</v>
      </c>
      <c r="P37" s="2" t="s">
        <v>4</v>
      </c>
      <c r="Q37" s="2" t="s">
        <v>4</v>
      </c>
      <c r="R37" s="13" t="s">
        <v>4</v>
      </c>
      <c r="S37" s="17">
        <v>6.8477824261749401E-3</v>
      </c>
      <c r="T37" s="13" t="s">
        <v>4</v>
      </c>
      <c r="U37" s="1" t="s">
        <v>4</v>
      </c>
      <c r="V37" s="1" t="s">
        <v>4</v>
      </c>
      <c r="W37" s="13" t="s">
        <v>4</v>
      </c>
      <c r="X37" s="13" t="s">
        <v>4</v>
      </c>
      <c r="Y37" s="31" t="s">
        <v>4</v>
      </c>
      <c r="Z37" s="31" t="s">
        <v>4</v>
      </c>
    </row>
    <row r="38" spans="1:26" x14ac:dyDescent="0.3">
      <c r="A38" s="1">
        <v>187401</v>
      </c>
      <c r="B38" s="29">
        <v>4.66</v>
      </c>
      <c r="C38" s="2">
        <v>0.33</v>
      </c>
      <c r="D38" s="2">
        <f t="shared" si="0"/>
        <v>2.6772785424354564</v>
      </c>
      <c r="E38" s="2"/>
      <c r="F38" s="2"/>
      <c r="G38" s="2"/>
      <c r="H38" s="2"/>
      <c r="I38" s="2">
        <f t="shared" si="1"/>
        <v>0</v>
      </c>
      <c r="J38" s="2"/>
      <c r="K38" s="2"/>
      <c r="L38" s="3">
        <v>0.46</v>
      </c>
      <c r="M38" s="13" t="s">
        <v>4</v>
      </c>
      <c r="N38" s="2" t="s">
        <v>4</v>
      </c>
      <c r="O38" s="2" t="s">
        <v>4</v>
      </c>
      <c r="P38" s="2" t="s">
        <v>4</v>
      </c>
      <c r="Q38" s="2" t="s">
        <v>4</v>
      </c>
      <c r="R38" s="13" t="s">
        <v>4</v>
      </c>
      <c r="S38" s="17">
        <v>5.116653730809214E-3</v>
      </c>
      <c r="T38" s="13" t="s">
        <v>4</v>
      </c>
      <c r="U38" s="1" t="s">
        <v>4</v>
      </c>
      <c r="V38" s="1" t="s">
        <v>4</v>
      </c>
      <c r="W38" s="13" t="s">
        <v>4</v>
      </c>
      <c r="X38" s="13" t="s">
        <v>4</v>
      </c>
      <c r="Y38" s="31" t="s">
        <v>4</v>
      </c>
      <c r="Z38" s="31" t="s">
        <v>4</v>
      </c>
    </row>
    <row r="39" spans="1:26" x14ac:dyDescent="0.3">
      <c r="A39" s="1">
        <v>187402</v>
      </c>
      <c r="B39" s="29">
        <v>4.8</v>
      </c>
      <c r="C39" s="2">
        <v>0.33</v>
      </c>
      <c r="D39" s="2">
        <f t="shared" si="0"/>
        <v>2.6625878270254528</v>
      </c>
      <c r="E39" s="2"/>
      <c r="F39" s="2"/>
      <c r="G39" s="2"/>
      <c r="H39" s="2"/>
      <c r="I39" s="2">
        <f t="shared" si="1"/>
        <v>0</v>
      </c>
      <c r="J39" s="2"/>
      <c r="K39" s="2"/>
      <c r="L39" s="3">
        <v>0.46</v>
      </c>
      <c r="M39" s="13" t="s">
        <v>4</v>
      </c>
      <c r="N39" s="2" t="s">
        <v>4</v>
      </c>
      <c r="O39" s="2" t="s">
        <v>4</v>
      </c>
      <c r="P39" s="2" t="s">
        <v>4</v>
      </c>
      <c r="Q39" s="2" t="s">
        <v>4</v>
      </c>
      <c r="R39" s="13" t="s">
        <v>4</v>
      </c>
      <c r="S39" s="17">
        <v>4.0588977805855958E-3</v>
      </c>
      <c r="T39" s="13" t="s">
        <v>4</v>
      </c>
      <c r="U39" s="1" t="s">
        <v>4</v>
      </c>
      <c r="V39" s="1" t="s">
        <v>4</v>
      </c>
      <c r="W39" s="13" t="s">
        <v>4</v>
      </c>
      <c r="X39" s="13" t="s">
        <v>4</v>
      </c>
      <c r="Y39" s="31" t="s">
        <v>4</v>
      </c>
      <c r="Z39" s="31" t="s">
        <v>4</v>
      </c>
    </row>
    <row r="40" spans="1:26" x14ac:dyDescent="0.3">
      <c r="A40" s="1">
        <v>187403</v>
      </c>
      <c r="B40" s="29">
        <v>4.7300000000000004</v>
      </c>
      <c r="C40" s="2">
        <v>0.33</v>
      </c>
      <c r="D40" s="2">
        <f t="shared" si="0"/>
        <v>2.6347189280166603</v>
      </c>
      <c r="E40" s="2"/>
      <c r="F40" s="2"/>
      <c r="G40" s="2"/>
      <c r="H40" s="2"/>
      <c r="I40" s="2">
        <f t="shared" si="1"/>
        <v>0</v>
      </c>
      <c r="J40" s="2"/>
      <c r="K40" s="2"/>
      <c r="L40" s="3">
        <v>0.46</v>
      </c>
      <c r="M40" s="13" t="s">
        <v>4</v>
      </c>
      <c r="N40" s="2" t="s">
        <v>4</v>
      </c>
      <c r="O40" s="2" t="s">
        <v>4</v>
      </c>
      <c r="P40" s="2" t="s">
        <v>4</v>
      </c>
      <c r="Q40" s="2" t="s">
        <v>4</v>
      </c>
      <c r="R40" s="13" t="s">
        <v>4</v>
      </c>
      <c r="S40" s="17">
        <v>4.1617842792470664E-3</v>
      </c>
      <c r="T40" s="13" t="s">
        <v>4</v>
      </c>
      <c r="U40" s="1" t="s">
        <v>4</v>
      </c>
      <c r="V40" s="1" t="s">
        <v>4</v>
      </c>
      <c r="W40" s="13" t="s">
        <v>4</v>
      </c>
      <c r="X40" s="13" t="s">
        <v>4</v>
      </c>
      <c r="Y40" s="31" t="s">
        <v>4</v>
      </c>
      <c r="Z40" s="31" t="s">
        <v>4</v>
      </c>
    </row>
    <row r="41" spans="1:26" x14ac:dyDescent="0.3">
      <c r="A41" s="1">
        <v>187404</v>
      </c>
      <c r="B41" s="29">
        <v>4.5999999999999996</v>
      </c>
      <c r="C41" s="2">
        <v>0.33</v>
      </c>
      <c r="D41" s="2">
        <f t="shared" si="0"/>
        <v>2.6082856709485047</v>
      </c>
      <c r="E41" s="2"/>
      <c r="F41" s="2"/>
      <c r="G41" s="2"/>
      <c r="H41" s="2"/>
      <c r="I41" s="2">
        <f t="shared" si="1"/>
        <v>0</v>
      </c>
      <c r="J41" s="2"/>
      <c r="K41" s="2"/>
      <c r="L41" s="3">
        <v>0.46</v>
      </c>
      <c r="M41" s="13" t="s">
        <v>4</v>
      </c>
      <c r="N41" s="2" t="s">
        <v>4</v>
      </c>
      <c r="O41" s="2" t="s">
        <v>4</v>
      </c>
      <c r="P41" s="2" t="s">
        <v>4</v>
      </c>
      <c r="Q41" s="2" t="s">
        <v>4</v>
      </c>
      <c r="R41" s="13" t="s">
        <v>4</v>
      </c>
      <c r="S41" s="17">
        <v>4.2426162455623771E-3</v>
      </c>
      <c r="T41" s="13" t="s">
        <v>4</v>
      </c>
      <c r="U41" s="1" t="s">
        <v>4</v>
      </c>
      <c r="V41" s="1" t="s">
        <v>4</v>
      </c>
      <c r="W41" s="13" t="s">
        <v>4</v>
      </c>
      <c r="X41" s="13" t="s">
        <v>4</v>
      </c>
      <c r="Y41" s="31" t="s">
        <v>4</v>
      </c>
      <c r="Z41" s="31" t="s">
        <v>4</v>
      </c>
    </row>
    <row r="42" spans="1:26" x14ac:dyDescent="0.3">
      <c r="A42" s="1">
        <v>187405</v>
      </c>
      <c r="B42" s="29">
        <v>4.4800000000000004</v>
      </c>
      <c r="C42" s="2">
        <v>0.33</v>
      </c>
      <c r="D42" s="2">
        <f t="shared" si="0"/>
        <v>2.6038113905535836</v>
      </c>
      <c r="E42" s="2"/>
      <c r="F42" s="2"/>
      <c r="G42" s="2"/>
      <c r="H42" s="2"/>
      <c r="I42" s="2">
        <f t="shared" si="1"/>
        <v>0</v>
      </c>
      <c r="J42" s="2"/>
      <c r="K42" s="2"/>
      <c r="L42" s="3">
        <v>0.46</v>
      </c>
      <c r="M42" s="13" t="s">
        <v>4</v>
      </c>
      <c r="N42" s="2" t="s">
        <v>4</v>
      </c>
      <c r="O42" s="2" t="s">
        <v>4</v>
      </c>
      <c r="P42" s="2" t="s">
        <v>4</v>
      </c>
      <c r="Q42" s="2" t="s">
        <v>4</v>
      </c>
      <c r="R42" s="13" t="s">
        <v>4</v>
      </c>
      <c r="S42" s="17">
        <v>3.8089864899037715E-3</v>
      </c>
      <c r="T42" s="13" t="s">
        <v>4</v>
      </c>
      <c r="U42" s="1" t="s">
        <v>4</v>
      </c>
      <c r="V42" s="1" t="s">
        <v>4</v>
      </c>
      <c r="W42" s="13" t="s">
        <v>4</v>
      </c>
      <c r="X42" s="13" t="s">
        <v>4</v>
      </c>
      <c r="Y42" s="31" t="s">
        <v>4</v>
      </c>
      <c r="Z42" s="31" t="s">
        <v>4</v>
      </c>
    </row>
    <row r="43" spans="1:26" x14ac:dyDescent="0.3">
      <c r="A43" s="1">
        <v>187406</v>
      </c>
      <c r="B43" s="29">
        <v>4.46</v>
      </c>
      <c r="C43" s="2">
        <v>0.33</v>
      </c>
      <c r="D43" s="2">
        <f t="shared" si="0"/>
        <v>2.6038113905535836</v>
      </c>
      <c r="E43" s="2"/>
      <c r="F43" s="2"/>
      <c r="G43" s="2"/>
      <c r="H43" s="2"/>
      <c r="I43" s="2">
        <f t="shared" si="1"/>
        <v>0</v>
      </c>
      <c r="J43" s="2"/>
      <c r="K43" s="2"/>
      <c r="L43" s="3">
        <v>0.46</v>
      </c>
      <c r="M43" s="13" t="s">
        <v>4</v>
      </c>
      <c r="N43" s="2" t="s">
        <v>4</v>
      </c>
      <c r="O43" s="2" t="s">
        <v>4</v>
      </c>
      <c r="P43" s="2" t="s">
        <v>4</v>
      </c>
      <c r="Q43" s="2" t="s">
        <v>4</v>
      </c>
      <c r="R43" s="13" t="s">
        <v>4</v>
      </c>
      <c r="S43" s="17">
        <v>3.7354712815181462E-3</v>
      </c>
      <c r="T43" s="13" t="s">
        <v>4</v>
      </c>
      <c r="U43" s="1" t="s">
        <v>4</v>
      </c>
      <c r="V43" s="1" t="s">
        <v>4</v>
      </c>
      <c r="W43" s="13" t="s">
        <v>4</v>
      </c>
      <c r="X43" s="13" t="s">
        <v>4</v>
      </c>
      <c r="Y43" s="31" t="s">
        <v>4</v>
      </c>
      <c r="Z43" s="31" t="s">
        <v>4</v>
      </c>
    </row>
    <row r="44" spans="1:26" x14ac:dyDescent="0.3">
      <c r="A44" s="1">
        <v>187407</v>
      </c>
      <c r="B44" s="29">
        <v>4.46</v>
      </c>
      <c r="C44" s="2">
        <v>0.33</v>
      </c>
      <c r="D44" s="2">
        <f t="shared" si="0"/>
        <v>2.6060510331470885</v>
      </c>
      <c r="E44" s="2"/>
      <c r="F44" s="2"/>
      <c r="G44" s="2"/>
      <c r="H44" s="2"/>
      <c r="I44" s="2">
        <f t="shared" si="1"/>
        <v>0</v>
      </c>
      <c r="J44" s="2"/>
      <c r="K44" s="2"/>
      <c r="L44" s="3">
        <v>0.46</v>
      </c>
      <c r="M44" s="13" t="s">
        <v>4</v>
      </c>
      <c r="N44" s="2" t="s">
        <v>4</v>
      </c>
      <c r="O44" s="2" t="s">
        <v>4</v>
      </c>
      <c r="P44" s="2" t="s">
        <v>4</v>
      </c>
      <c r="Q44" s="2" t="s">
        <v>4</v>
      </c>
      <c r="R44" s="13" t="s">
        <v>4</v>
      </c>
      <c r="S44" s="17">
        <v>3.7722295612718022E-3</v>
      </c>
      <c r="T44" s="13" t="s">
        <v>4</v>
      </c>
      <c r="U44" s="1" t="s">
        <v>4</v>
      </c>
      <c r="V44" s="1" t="s">
        <v>4</v>
      </c>
      <c r="W44" s="13" t="s">
        <v>4</v>
      </c>
      <c r="X44" s="13" t="s">
        <v>4</v>
      </c>
      <c r="Y44" s="31" t="s">
        <v>4</v>
      </c>
      <c r="Z44" s="31" t="s">
        <v>4</v>
      </c>
    </row>
    <row r="45" spans="1:26" x14ac:dyDescent="0.3">
      <c r="A45" s="1">
        <v>187408</v>
      </c>
      <c r="B45" s="29">
        <v>4.47</v>
      </c>
      <c r="C45" s="2">
        <v>0.33</v>
      </c>
      <c r="D45" s="2">
        <f t="shared" si="0"/>
        <v>2.6215896365748677</v>
      </c>
      <c r="E45" s="2"/>
      <c r="F45" s="2"/>
      <c r="G45" s="2"/>
      <c r="H45" s="2"/>
      <c r="I45" s="2">
        <f t="shared" si="1"/>
        <v>0</v>
      </c>
      <c r="J45" s="2"/>
      <c r="K45" s="2"/>
      <c r="L45" s="3">
        <v>0.46</v>
      </c>
      <c r="M45" s="13" t="s">
        <v>4</v>
      </c>
      <c r="N45" s="2" t="s">
        <v>4</v>
      </c>
      <c r="O45" s="2" t="s">
        <v>4</v>
      </c>
      <c r="P45" s="2" t="s">
        <v>4</v>
      </c>
      <c r="Q45" s="2" t="s">
        <v>4</v>
      </c>
      <c r="R45" s="13" t="s">
        <v>4</v>
      </c>
      <c r="S45" s="17">
        <v>3.6472458969396666E-3</v>
      </c>
      <c r="T45" s="13" t="s">
        <v>4</v>
      </c>
      <c r="U45" s="1" t="s">
        <v>4</v>
      </c>
      <c r="V45" s="1" t="s">
        <v>4</v>
      </c>
      <c r="W45" s="13" t="s">
        <v>4</v>
      </c>
      <c r="X45" s="13" t="s">
        <v>4</v>
      </c>
      <c r="Y45" s="31" t="s">
        <v>4</v>
      </c>
      <c r="Z45" s="31" t="s">
        <v>4</v>
      </c>
    </row>
    <row r="46" spans="1:26" x14ac:dyDescent="0.3">
      <c r="A46" s="1">
        <v>187409</v>
      </c>
      <c r="B46" s="29">
        <v>4.54</v>
      </c>
      <c r="C46" s="2">
        <v>0.33</v>
      </c>
      <c r="D46" s="2">
        <f t="shared" si="0"/>
        <v>2.6193845640165536</v>
      </c>
      <c r="E46" s="2"/>
      <c r="F46" s="2"/>
      <c r="G46" s="2"/>
      <c r="H46" s="2"/>
      <c r="I46" s="2">
        <f t="shared" si="1"/>
        <v>0</v>
      </c>
      <c r="J46" s="2"/>
      <c r="K46" s="2"/>
      <c r="L46" s="3">
        <v>0.46</v>
      </c>
      <c r="M46" s="13" t="s">
        <v>4</v>
      </c>
      <c r="N46" s="2" t="s">
        <v>4</v>
      </c>
      <c r="O46" s="2" t="s">
        <v>4</v>
      </c>
      <c r="P46" s="2" t="s">
        <v>4</v>
      </c>
      <c r="Q46" s="2" t="s">
        <v>4</v>
      </c>
      <c r="R46" s="13" t="s">
        <v>4</v>
      </c>
      <c r="S46" s="17">
        <v>4.2426162455623771E-3</v>
      </c>
      <c r="T46" s="13" t="s">
        <v>4</v>
      </c>
      <c r="U46" s="1" t="s">
        <v>4</v>
      </c>
      <c r="V46" s="1" t="s">
        <v>4</v>
      </c>
      <c r="W46" s="13" t="s">
        <v>4</v>
      </c>
      <c r="X46" s="13" t="s">
        <v>4</v>
      </c>
      <c r="Y46" s="31" t="s">
        <v>4</v>
      </c>
      <c r="Z46" s="31" t="s">
        <v>4</v>
      </c>
    </row>
    <row r="47" spans="1:26" x14ac:dyDescent="0.3">
      <c r="A47" s="1">
        <v>187410</v>
      </c>
      <c r="B47" s="29">
        <v>4.53</v>
      </c>
      <c r="C47" s="2">
        <v>0.33</v>
      </c>
      <c r="D47" s="2">
        <f t="shared" si="0"/>
        <v>2.6281758294277244</v>
      </c>
      <c r="E47" s="2"/>
      <c r="F47" s="2"/>
      <c r="G47" s="2"/>
      <c r="H47" s="2"/>
      <c r="I47" s="2">
        <f t="shared" si="1"/>
        <v>0</v>
      </c>
      <c r="J47" s="2"/>
      <c r="K47" s="2"/>
      <c r="L47" s="3">
        <v>0.46</v>
      </c>
      <c r="M47" s="13" t="s">
        <v>4</v>
      </c>
      <c r="N47" s="2" t="s">
        <v>4</v>
      </c>
      <c r="O47" s="2" t="s">
        <v>4</v>
      </c>
      <c r="P47" s="2" t="s">
        <v>4</v>
      </c>
      <c r="Q47" s="2" t="s">
        <v>4</v>
      </c>
      <c r="R47" s="13" t="s">
        <v>4</v>
      </c>
      <c r="S47" s="17">
        <v>3.9192491700642765E-3</v>
      </c>
      <c r="T47" s="13" t="s">
        <v>4</v>
      </c>
      <c r="U47" s="1" t="s">
        <v>4</v>
      </c>
      <c r="V47" s="1" t="s">
        <v>4</v>
      </c>
      <c r="W47" s="13" t="s">
        <v>4</v>
      </c>
      <c r="X47" s="13" t="s">
        <v>4</v>
      </c>
      <c r="Y47" s="31" t="s">
        <v>4</v>
      </c>
      <c r="Z47" s="31" t="s">
        <v>4</v>
      </c>
    </row>
    <row r="48" spans="1:26" x14ac:dyDescent="0.3">
      <c r="A48" s="1">
        <v>187411</v>
      </c>
      <c r="B48" s="29">
        <v>4.57</v>
      </c>
      <c r="C48" s="2">
        <v>0.33</v>
      </c>
      <c r="D48" s="2">
        <f t="shared" si="0"/>
        <v>2.6215896365748677</v>
      </c>
      <c r="E48" s="2"/>
      <c r="F48" s="2"/>
      <c r="G48" s="2"/>
      <c r="H48" s="2"/>
      <c r="I48" s="2">
        <f t="shared" si="1"/>
        <v>0</v>
      </c>
      <c r="J48" s="2"/>
      <c r="K48" s="2"/>
      <c r="L48" s="3">
        <v>0.46</v>
      </c>
      <c r="M48" s="13" t="s">
        <v>4</v>
      </c>
      <c r="N48" s="2" t="s">
        <v>4</v>
      </c>
      <c r="O48" s="2" t="s">
        <v>4</v>
      </c>
      <c r="P48" s="2" t="s">
        <v>4</v>
      </c>
      <c r="Q48" s="2" t="s">
        <v>4</v>
      </c>
      <c r="R48" s="13" t="s">
        <v>4</v>
      </c>
      <c r="S48" s="17">
        <v>3.7795810550847347E-3</v>
      </c>
      <c r="T48" s="13" t="s">
        <v>4</v>
      </c>
      <c r="U48" s="1" t="s">
        <v>4</v>
      </c>
      <c r="V48" s="1" t="s">
        <v>4</v>
      </c>
      <c r="W48" s="13" t="s">
        <v>4</v>
      </c>
      <c r="X48" s="13" t="s">
        <v>4</v>
      </c>
      <c r="Y48" s="31" t="s">
        <v>4</v>
      </c>
      <c r="Z48" s="31" t="s">
        <v>4</v>
      </c>
    </row>
    <row r="49" spans="1:26" x14ac:dyDescent="0.3">
      <c r="A49" s="1">
        <v>187412</v>
      </c>
      <c r="B49" s="29">
        <v>4.54</v>
      </c>
      <c r="C49" s="2">
        <v>0.33</v>
      </c>
      <c r="D49" s="2">
        <f t="shared" si="0"/>
        <v>2.6215896365748677</v>
      </c>
      <c r="E49" s="2"/>
      <c r="F49" s="2"/>
      <c r="G49" s="2"/>
      <c r="H49" s="2"/>
      <c r="I49" s="2">
        <f t="shared" si="1"/>
        <v>0</v>
      </c>
      <c r="J49" s="2"/>
      <c r="K49" s="2"/>
      <c r="L49" s="3">
        <v>0.46</v>
      </c>
      <c r="M49" s="13" t="s">
        <v>4</v>
      </c>
      <c r="N49" s="2" t="s">
        <v>4</v>
      </c>
      <c r="O49" s="2" t="s">
        <v>4</v>
      </c>
      <c r="P49" s="2" t="s">
        <v>4</v>
      </c>
      <c r="Q49" s="2" t="s">
        <v>4</v>
      </c>
      <c r="R49" s="13" t="s">
        <v>4</v>
      </c>
      <c r="S49" s="17">
        <v>4.0588977805855958E-3</v>
      </c>
      <c r="T49" s="13" t="s">
        <v>4</v>
      </c>
      <c r="U49" s="1" t="s">
        <v>4</v>
      </c>
      <c r="V49" s="1" t="s">
        <v>4</v>
      </c>
      <c r="W49" s="13" t="s">
        <v>4</v>
      </c>
      <c r="X49" s="13" t="s">
        <v>4</v>
      </c>
      <c r="Y49" s="31" t="s">
        <v>4</v>
      </c>
      <c r="Z49" s="31" t="s">
        <v>4</v>
      </c>
    </row>
    <row r="50" spans="1:26" x14ac:dyDescent="0.3">
      <c r="A50" s="1">
        <v>187501</v>
      </c>
      <c r="B50" s="29">
        <v>4.54</v>
      </c>
      <c r="C50" s="2">
        <v>0.32750000000000001</v>
      </c>
      <c r="D50" s="2">
        <f t="shared" si="0"/>
        <v>2.626989163401773</v>
      </c>
      <c r="E50" s="2"/>
      <c r="F50" s="2"/>
      <c r="G50" s="2"/>
      <c r="H50" s="2"/>
      <c r="I50" s="2">
        <f t="shared" si="1"/>
        <v>-7.575757575757569E-3</v>
      </c>
      <c r="J50" s="2"/>
      <c r="K50" s="2"/>
      <c r="L50" s="3">
        <v>0.45169999999999999</v>
      </c>
      <c r="M50" s="13" t="s">
        <v>4</v>
      </c>
      <c r="N50" s="2" t="s">
        <v>4</v>
      </c>
      <c r="O50" s="2" t="s">
        <v>4</v>
      </c>
      <c r="P50" s="2" t="s">
        <v>4</v>
      </c>
      <c r="Q50" s="2" t="s">
        <v>4</v>
      </c>
      <c r="R50" s="13" t="s">
        <v>4</v>
      </c>
      <c r="S50" s="17">
        <v>3.5075397839542887E-3</v>
      </c>
      <c r="T50" s="13" t="s">
        <v>4</v>
      </c>
      <c r="U50" s="1" t="s">
        <v>4</v>
      </c>
      <c r="V50" s="1" t="s">
        <v>4</v>
      </c>
      <c r="W50" s="13" t="s">
        <v>4</v>
      </c>
      <c r="X50" s="13" t="s">
        <v>4</v>
      </c>
      <c r="Y50" s="31" t="s">
        <v>4</v>
      </c>
      <c r="Z50" s="31" t="s">
        <v>4</v>
      </c>
    </row>
    <row r="51" spans="1:26" x14ac:dyDescent="0.3">
      <c r="A51" s="1">
        <v>187502</v>
      </c>
      <c r="B51" s="29">
        <v>4.53</v>
      </c>
      <c r="C51" s="2">
        <v>0.32500000000000001</v>
      </c>
      <c r="D51" s="2">
        <f t="shared" si="0"/>
        <v>2.6478101207248534</v>
      </c>
      <c r="E51" s="2"/>
      <c r="F51" s="2"/>
      <c r="G51" s="2"/>
      <c r="H51" s="2"/>
      <c r="I51" s="2">
        <f t="shared" si="1"/>
        <v>-7.6335877862595547E-3</v>
      </c>
      <c r="J51" s="2"/>
      <c r="K51" s="2"/>
      <c r="L51" s="3">
        <v>0.44330000000000003</v>
      </c>
      <c r="M51" s="13" t="s">
        <v>4</v>
      </c>
      <c r="N51" s="2" t="s">
        <v>4</v>
      </c>
      <c r="O51" s="2" t="s">
        <v>4</v>
      </c>
      <c r="P51" s="2" t="s">
        <v>4</v>
      </c>
      <c r="Q51" s="2" t="s">
        <v>4</v>
      </c>
      <c r="R51" s="13" t="s">
        <v>4</v>
      </c>
      <c r="S51" s="17">
        <v>3.4634180088117142E-3</v>
      </c>
      <c r="T51" s="13" t="s">
        <v>4</v>
      </c>
      <c r="U51" s="1" t="s">
        <v>4</v>
      </c>
      <c r="V51" s="1" t="s">
        <v>4</v>
      </c>
      <c r="W51" s="13" t="s">
        <v>4</v>
      </c>
      <c r="X51" s="13" t="s">
        <v>4</v>
      </c>
      <c r="Y51" s="31" t="s">
        <v>4</v>
      </c>
      <c r="Z51" s="31" t="s">
        <v>4</v>
      </c>
    </row>
    <row r="52" spans="1:26" x14ac:dyDescent="0.3">
      <c r="A52" s="1">
        <v>187503</v>
      </c>
      <c r="B52" s="29">
        <v>4.59</v>
      </c>
      <c r="C52" s="2">
        <v>0.32250000000000001</v>
      </c>
      <c r="D52" s="2">
        <f t="shared" si="0"/>
        <v>2.6685193623455747</v>
      </c>
      <c r="E52" s="2"/>
      <c r="F52" s="2"/>
      <c r="G52" s="2"/>
      <c r="H52" s="2"/>
      <c r="I52" s="2">
        <f t="shared" si="1"/>
        <v>-7.692307692307665E-3</v>
      </c>
      <c r="J52" s="2"/>
      <c r="K52" s="2"/>
      <c r="L52" s="3">
        <v>0.435</v>
      </c>
      <c r="M52" s="13" t="s">
        <v>4</v>
      </c>
      <c r="N52" s="2" t="s">
        <v>4</v>
      </c>
      <c r="O52" s="2" t="s">
        <v>4</v>
      </c>
      <c r="P52" s="2" t="s">
        <v>4</v>
      </c>
      <c r="Q52" s="2" t="s">
        <v>4</v>
      </c>
      <c r="R52" s="13" t="s">
        <v>4</v>
      </c>
      <c r="S52" s="17">
        <v>3.9854009428603593E-3</v>
      </c>
      <c r="T52" s="13" t="s">
        <v>4</v>
      </c>
      <c r="U52" s="1" t="s">
        <v>4</v>
      </c>
      <c r="V52" s="1" t="s">
        <v>4</v>
      </c>
      <c r="W52" s="13" t="s">
        <v>4</v>
      </c>
      <c r="X52" s="13" t="s">
        <v>4</v>
      </c>
      <c r="Y52" s="31" t="s">
        <v>4</v>
      </c>
      <c r="Z52" s="31" t="s">
        <v>4</v>
      </c>
    </row>
    <row r="53" spans="1:26" x14ac:dyDescent="0.3">
      <c r="A53" s="1">
        <v>187504</v>
      </c>
      <c r="B53" s="29">
        <v>4.6500000000000004</v>
      </c>
      <c r="C53" s="2">
        <v>0.32</v>
      </c>
      <c r="D53" s="2">
        <f t="shared" si="0"/>
        <v>2.6368226918138422</v>
      </c>
      <c r="E53" s="2"/>
      <c r="F53" s="2"/>
      <c r="G53" s="2"/>
      <c r="H53" s="2"/>
      <c r="I53" s="2">
        <f t="shared" si="1"/>
        <v>-7.7519379844961378E-3</v>
      </c>
      <c r="J53" s="2"/>
      <c r="K53" s="2"/>
      <c r="L53" s="3">
        <v>0.42670000000000002</v>
      </c>
      <c r="M53" s="13" t="s">
        <v>4</v>
      </c>
      <c r="N53" s="2" t="s">
        <v>4</v>
      </c>
      <c r="O53" s="2" t="s">
        <v>4</v>
      </c>
      <c r="P53" s="2" t="s">
        <v>4</v>
      </c>
      <c r="Q53" s="2" t="s">
        <v>4</v>
      </c>
      <c r="R53" s="13" t="s">
        <v>4</v>
      </c>
      <c r="S53" s="17">
        <v>3.6472458969396666E-3</v>
      </c>
      <c r="T53" s="13" t="s">
        <v>4</v>
      </c>
      <c r="U53" s="1" t="s">
        <v>4</v>
      </c>
      <c r="V53" s="1" t="s">
        <v>4</v>
      </c>
      <c r="W53" s="13" t="s">
        <v>4</v>
      </c>
      <c r="X53" s="13" t="s">
        <v>4</v>
      </c>
      <c r="Y53" s="31" t="s">
        <v>4</v>
      </c>
      <c r="Z53" s="31" t="s">
        <v>4</v>
      </c>
    </row>
    <row r="54" spans="1:26" x14ac:dyDescent="0.3">
      <c r="A54" s="1">
        <v>187505</v>
      </c>
      <c r="B54" s="29">
        <v>4.47</v>
      </c>
      <c r="C54" s="2">
        <v>0.3175</v>
      </c>
      <c r="D54" s="2">
        <f t="shared" si="0"/>
        <v>2.6243261850377455</v>
      </c>
      <c r="E54" s="2"/>
      <c r="F54" s="2"/>
      <c r="G54" s="2"/>
      <c r="H54" s="2"/>
      <c r="I54" s="2">
        <f t="shared" si="1"/>
        <v>-7.8125E-3</v>
      </c>
      <c r="J54" s="2"/>
      <c r="K54" s="2"/>
      <c r="L54" s="3">
        <v>0.41830000000000001</v>
      </c>
      <c r="M54" s="13" t="s">
        <v>4</v>
      </c>
      <c r="N54" s="2" t="s">
        <v>4</v>
      </c>
      <c r="O54" s="2" t="s">
        <v>4</v>
      </c>
      <c r="P54" s="2" t="s">
        <v>4</v>
      </c>
      <c r="Q54" s="2" t="s">
        <v>4</v>
      </c>
      <c r="R54" s="13" t="s">
        <v>4</v>
      </c>
      <c r="S54" s="17">
        <v>3.00002179788641E-3</v>
      </c>
      <c r="T54" s="13" t="s">
        <v>4</v>
      </c>
      <c r="U54" s="1" t="s">
        <v>4</v>
      </c>
      <c r="V54" s="1" t="s">
        <v>4</v>
      </c>
      <c r="W54" s="13" t="s">
        <v>4</v>
      </c>
      <c r="X54" s="13" t="s">
        <v>4</v>
      </c>
      <c r="Y54" s="31" t="s">
        <v>4</v>
      </c>
      <c r="Z54" s="31" t="s">
        <v>4</v>
      </c>
    </row>
    <row r="55" spans="1:26" x14ac:dyDescent="0.3">
      <c r="A55" s="1">
        <v>187506</v>
      </c>
      <c r="B55" s="29">
        <v>4.38</v>
      </c>
      <c r="C55" s="2">
        <v>0.315</v>
      </c>
      <c r="D55" s="2">
        <f t="shared" si="0"/>
        <v>2.6345118672435839</v>
      </c>
      <c r="E55" s="2"/>
      <c r="F55" s="2"/>
      <c r="G55" s="2"/>
      <c r="H55" s="2"/>
      <c r="I55" s="2">
        <f t="shared" si="1"/>
        <v>-7.8740157480314821E-3</v>
      </c>
      <c r="J55" s="2"/>
      <c r="K55" s="2"/>
      <c r="L55" s="3">
        <v>0.41</v>
      </c>
      <c r="M55" s="13" t="s">
        <v>4</v>
      </c>
      <c r="N55" s="2" t="s">
        <v>4</v>
      </c>
      <c r="O55" s="2" t="s">
        <v>4</v>
      </c>
      <c r="P55" s="2" t="s">
        <v>4</v>
      </c>
      <c r="Q55" s="2" t="s">
        <v>4</v>
      </c>
      <c r="R55" s="13" t="s">
        <v>4</v>
      </c>
      <c r="S55" s="17">
        <v>2.9926645708929526E-3</v>
      </c>
      <c r="T55" s="13" t="s">
        <v>4</v>
      </c>
      <c r="U55" s="1" t="s">
        <v>4</v>
      </c>
      <c r="V55" s="1" t="s">
        <v>4</v>
      </c>
      <c r="W55" s="13" t="s">
        <v>4</v>
      </c>
      <c r="X55" s="13" t="s">
        <v>4</v>
      </c>
      <c r="Y55" s="31" t="s">
        <v>4</v>
      </c>
      <c r="Z55" s="31" t="s">
        <v>4</v>
      </c>
    </row>
    <row r="56" spans="1:26" x14ac:dyDescent="0.3">
      <c r="A56" s="1">
        <v>187507</v>
      </c>
      <c r="B56" s="29">
        <v>4.3899999999999997</v>
      </c>
      <c r="C56" s="2">
        <v>0.3125</v>
      </c>
      <c r="D56" s="2">
        <f t="shared" si="0"/>
        <v>2.6470254992644353</v>
      </c>
      <c r="E56" s="2"/>
      <c r="F56" s="2"/>
      <c r="G56" s="2"/>
      <c r="H56" s="2"/>
      <c r="I56" s="2">
        <f t="shared" si="1"/>
        <v>-7.9365079365079083E-3</v>
      </c>
      <c r="J56" s="2"/>
      <c r="K56" s="2"/>
      <c r="L56" s="3">
        <v>0.4017</v>
      </c>
      <c r="M56" s="13" t="s">
        <v>4</v>
      </c>
      <c r="N56" s="2" t="s">
        <v>4</v>
      </c>
      <c r="O56" s="2" t="s">
        <v>4</v>
      </c>
      <c r="P56" s="2" t="s">
        <v>4</v>
      </c>
      <c r="Q56" s="2" t="s">
        <v>4</v>
      </c>
      <c r="R56" s="13" t="s">
        <v>4</v>
      </c>
      <c r="S56" s="17">
        <v>2.8160748824611966E-3</v>
      </c>
      <c r="T56" s="13" t="s">
        <v>4</v>
      </c>
      <c r="U56" s="1" t="s">
        <v>4</v>
      </c>
      <c r="V56" s="1" t="s">
        <v>4</v>
      </c>
      <c r="W56" s="13" t="s">
        <v>4</v>
      </c>
      <c r="X56" s="13" t="s">
        <v>4</v>
      </c>
      <c r="Y56" s="31" t="s">
        <v>4</v>
      </c>
      <c r="Z56" s="31" t="s">
        <v>4</v>
      </c>
    </row>
    <row r="57" spans="1:26" x14ac:dyDescent="0.3">
      <c r="A57" s="1">
        <v>187508</v>
      </c>
      <c r="B57" s="29">
        <v>4.41</v>
      </c>
      <c r="C57" s="2">
        <v>0.31</v>
      </c>
      <c r="D57" s="2">
        <f t="shared" si="0"/>
        <v>2.6459459906104441</v>
      </c>
      <c r="E57" s="2"/>
      <c r="F57" s="2"/>
      <c r="G57" s="2"/>
      <c r="H57" s="2"/>
      <c r="I57" s="2">
        <f t="shared" si="1"/>
        <v>-8.0000000000000071E-3</v>
      </c>
      <c r="J57" s="2"/>
      <c r="K57" s="2"/>
      <c r="L57" s="3">
        <v>0.39329999999999998</v>
      </c>
      <c r="M57" s="13" t="s">
        <v>4</v>
      </c>
      <c r="N57" s="2" t="s">
        <v>4</v>
      </c>
      <c r="O57" s="2" t="s">
        <v>4</v>
      </c>
      <c r="P57" s="2" t="s">
        <v>4</v>
      </c>
      <c r="Q57" s="2" t="s">
        <v>4</v>
      </c>
      <c r="R57" s="13" t="s">
        <v>4</v>
      </c>
      <c r="S57" s="17">
        <v>3.2795563217780312E-3</v>
      </c>
      <c r="T57" s="13" t="s">
        <v>4</v>
      </c>
      <c r="U57" s="1" t="s">
        <v>4</v>
      </c>
      <c r="V57" s="1" t="s">
        <v>4</v>
      </c>
      <c r="W57" s="13" t="s">
        <v>4</v>
      </c>
      <c r="X57" s="13" t="s">
        <v>4</v>
      </c>
      <c r="Y57" s="31" t="s">
        <v>4</v>
      </c>
      <c r="Z57" s="31" t="s">
        <v>4</v>
      </c>
    </row>
    <row r="58" spans="1:26" x14ac:dyDescent="0.3">
      <c r="A58" s="1">
        <v>187509</v>
      </c>
      <c r="B58" s="29">
        <v>4.37</v>
      </c>
      <c r="C58" s="2">
        <v>0.3075</v>
      </c>
      <c r="D58" s="2">
        <f t="shared" si="0"/>
        <v>2.6378952144350811</v>
      </c>
      <c r="E58" s="2"/>
      <c r="F58" s="2"/>
      <c r="G58" s="2"/>
      <c r="H58" s="2"/>
      <c r="I58" s="2">
        <f t="shared" si="1"/>
        <v>-8.0645161290322509E-3</v>
      </c>
      <c r="J58" s="2"/>
      <c r="K58" s="2"/>
      <c r="L58" s="3">
        <v>0.38500000000000001</v>
      </c>
      <c r="M58" s="13" t="s">
        <v>4</v>
      </c>
      <c r="N58" s="2" t="s">
        <v>4</v>
      </c>
      <c r="O58" s="2" t="s">
        <v>4</v>
      </c>
      <c r="P58" s="2" t="s">
        <v>4</v>
      </c>
      <c r="Q58" s="2" t="s">
        <v>4</v>
      </c>
      <c r="R58" s="13" t="s">
        <v>4</v>
      </c>
      <c r="S58" s="17">
        <v>3.9780509619809171E-3</v>
      </c>
      <c r="T58" s="13" t="s">
        <v>4</v>
      </c>
      <c r="U58" s="1" t="s">
        <v>4</v>
      </c>
      <c r="V58" s="1" t="s">
        <v>4</v>
      </c>
      <c r="W58" s="13" t="s">
        <v>4</v>
      </c>
      <c r="X58" s="13" t="s">
        <v>4</v>
      </c>
      <c r="Y58" s="31" t="s">
        <v>4</v>
      </c>
      <c r="Z58" s="31" t="s">
        <v>4</v>
      </c>
    </row>
    <row r="59" spans="1:26" x14ac:dyDescent="0.3">
      <c r="A59" s="1">
        <v>187510</v>
      </c>
      <c r="B59" s="29">
        <v>4.3</v>
      </c>
      <c r="C59" s="2">
        <v>0.30499999999999999</v>
      </c>
      <c r="D59" s="2">
        <f t="shared" si="0"/>
        <v>2.6622065114822244</v>
      </c>
      <c r="E59" s="2"/>
      <c r="F59" s="2"/>
      <c r="G59" s="2"/>
      <c r="H59" s="2"/>
      <c r="I59" s="2">
        <f t="shared" si="1"/>
        <v>-8.1300813008130524E-3</v>
      </c>
      <c r="J59" s="2"/>
      <c r="K59" s="2"/>
      <c r="L59" s="3">
        <v>0.37669999999999998</v>
      </c>
      <c r="M59" s="13" t="s">
        <v>4</v>
      </c>
      <c r="N59" s="2" t="s">
        <v>4</v>
      </c>
      <c r="O59" s="2" t="s">
        <v>4</v>
      </c>
      <c r="P59" s="2" t="s">
        <v>4</v>
      </c>
      <c r="Q59" s="2" t="s">
        <v>4</v>
      </c>
      <c r="R59" s="13" t="s">
        <v>4</v>
      </c>
      <c r="S59" s="17">
        <v>4.2867036552438932E-3</v>
      </c>
      <c r="T59" s="13" t="s">
        <v>4</v>
      </c>
      <c r="U59" s="1" t="s">
        <v>4</v>
      </c>
      <c r="V59" s="1" t="s">
        <v>4</v>
      </c>
      <c r="W59" s="13" t="s">
        <v>4</v>
      </c>
      <c r="X59" s="13" t="s">
        <v>4</v>
      </c>
      <c r="Y59" s="31" t="s">
        <v>4</v>
      </c>
      <c r="Z59" s="31" t="s">
        <v>4</v>
      </c>
    </row>
    <row r="60" spans="1:26" x14ac:dyDescent="0.3">
      <c r="A60" s="1">
        <v>187511</v>
      </c>
      <c r="B60" s="29">
        <v>4.37</v>
      </c>
      <c r="C60" s="2">
        <v>0.30249999999999999</v>
      </c>
      <c r="D60" s="2">
        <f t="shared" si="0"/>
        <v>2.6704370106187398</v>
      </c>
      <c r="E60" s="2"/>
      <c r="F60" s="2"/>
      <c r="G60" s="2"/>
      <c r="H60" s="2"/>
      <c r="I60" s="2">
        <f t="shared" si="1"/>
        <v>-8.1967213114754189E-3</v>
      </c>
      <c r="J60" s="2"/>
      <c r="K60" s="2"/>
      <c r="L60" s="3">
        <v>0.36830000000000002</v>
      </c>
      <c r="M60" s="13" t="s">
        <v>4</v>
      </c>
      <c r="N60" s="2" t="s">
        <v>4</v>
      </c>
      <c r="O60" s="2" t="s">
        <v>4</v>
      </c>
      <c r="P60" s="2" t="s">
        <v>4</v>
      </c>
      <c r="Q60" s="2" t="s">
        <v>4</v>
      </c>
      <c r="R60" s="13" t="s">
        <v>4</v>
      </c>
      <c r="S60" s="17">
        <v>4.3454838447823437E-3</v>
      </c>
      <c r="T60" s="13" t="s">
        <v>4</v>
      </c>
      <c r="U60" s="1" t="s">
        <v>4</v>
      </c>
      <c r="V60" s="1" t="s">
        <v>4</v>
      </c>
      <c r="W60" s="13" t="s">
        <v>4</v>
      </c>
      <c r="X60" s="13" t="s">
        <v>4</v>
      </c>
      <c r="Y60" s="31" t="s">
        <v>4</v>
      </c>
      <c r="Z60" s="31" t="s">
        <v>4</v>
      </c>
    </row>
    <row r="61" spans="1:26" x14ac:dyDescent="0.3">
      <c r="A61" s="1">
        <v>187512</v>
      </c>
      <c r="B61" s="29">
        <v>4.37</v>
      </c>
      <c r="C61" s="2">
        <v>0.3</v>
      </c>
      <c r="D61" s="2">
        <f t="shared" si="0"/>
        <v>2.6991215703579088</v>
      </c>
      <c r="E61" s="2"/>
      <c r="F61" s="2"/>
      <c r="G61" s="2"/>
      <c r="H61" s="2"/>
      <c r="I61" s="2">
        <f t="shared" si="1"/>
        <v>-8.2644628099173278E-3</v>
      </c>
      <c r="J61" s="2"/>
      <c r="K61" s="2"/>
      <c r="L61" s="3">
        <v>0.36</v>
      </c>
      <c r="M61" s="13" t="s">
        <v>4</v>
      </c>
      <c r="N61" s="2" t="s">
        <v>4</v>
      </c>
      <c r="O61" s="2" t="s">
        <v>4</v>
      </c>
      <c r="P61" s="2" t="s">
        <v>4</v>
      </c>
      <c r="Q61" s="2" t="s">
        <v>4</v>
      </c>
      <c r="R61" s="13" t="s">
        <v>4</v>
      </c>
      <c r="S61" s="17">
        <v>4.5071115528676669E-3</v>
      </c>
      <c r="T61" s="13" t="s">
        <v>4</v>
      </c>
      <c r="U61" s="1" t="s">
        <v>4</v>
      </c>
      <c r="V61" s="1" t="s">
        <v>4</v>
      </c>
      <c r="W61" s="13" t="s">
        <v>4</v>
      </c>
      <c r="X61" s="13" t="s">
        <v>4</v>
      </c>
      <c r="Y61" s="31" t="s">
        <v>4</v>
      </c>
      <c r="Z61" s="31" t="s">
        <v>4</v>
      </c>
    </row>
    <row r="62" spans="1:26" x14ac:dyDescent="0.3">
      <c r="A62" s="1">
        <v>187601</v>
      </c>
      <c r="B62" s="29">
        <v>4.46</v>
      </c>
      <c r="C62" s="2">
        <v>0.3</v>
      </c>
      <c r="D62" s="2">
        <f t="shared" si="0"/>
        <v>2.7124847981700757</v>
      </c>
      <c r="E62" s="2"/>
      <c r="F62" s="2"/>
      <c r="G62" s="2"/>
      <c r="H62" s="2"/>
      <c r="I62" s="2">
        <f t="shared" si="1"/>
        <v>0</v>
      </c>
      <c r="J62" s="2"/>
      <c r="K62" s="2"/>
      <c r="L62" s="3">
        <v>0.3533</v>
      </c>
      <c r="M62" s="13" t="s">
        <v>4</v>
      </c>
      <c r="N62" s="2" t="s">
        <v>4</v>
      </c>
      <c r="O62" s="2" t="s">
        <v>4</v>
      </c>
      <c r="P62" s="2" t="s">
        <v>4</v>
      </c>
      <c r="Q62" s="2" t="s">
        <v>4</v>
      </c>
      <c r="R62" s="13" t="s">
        <v>4</v>
      </c>
      <c r="S62" s="17">
        <v>4.3822197087730495E-3</v>
      </c>
      <c r="T62" s="13" t="s">
        <v>4</v>
      </c>
      <c r="U62" s="1" t="s">
        <v>4</v>
      </c>
      <c r="V62" s="1" t="s">
        <v>4</v>
      </c>
      <c r="W62" s="13" t="s">
        <v>4</v>
      </c>
      <c r="X62" s="13" t="s">
        <v>4</v>
      </c>
      <c r="Y62" s="31" t="s">
        <v>4</v>
      </c>
      <c r="Z62" s="31" t="s">
        <v>4</v>
      </c>
    </row>
    <row r="63" spans="1:26" x14ac:dyDescent="0.3">
      <c r="A63" s="1">
        <v>187602</v>
      </c>
      <c r="B63" s="29">
        <v>4.5199999999999996</v>
      </c>
      <c r="C63" s="2">
        <v>0.3</v>
      </c>
      <c r="D63" s="2">
        <f t="shared" si="0"/>
        <v>2.7102699578405232</v>
      </c>
      <c r="E63" s="2"/>
      <c r="F63" s="2"/>
      <c r="G63" s="2"/>
      <c r="H63" s="2"/>
      <c r="I63" s="2">
        <f t="shared" si="1"/>
        <v>0</v>
      </c>
      <c r="J63" s="2"/>
      <c r="K63" s="2"/>
      <c r="L63" s="3">
        <v>0.34670000000000001</v>
      </c>
      <c r="M63" s="13" t="s">
        <v>4</v>
      </c>
      <c r="N63" s="2" t="s">
        <v>4</v>
      </c>
      <c r="O63" s="2" t="s">
        <v>4</v>
      </c>
      <c r="P63" s="2" t="s">
        <v>4</v>
      </c>
      <c r="Q63" s="2" t="s">
        <v>4</v>
      </c>
      <c r="R63" s="13" t="s">
        <v>4</v>
      </c>
      <c r="S63" s="17">
        <v>3.5663657893924327E-3</v>
      </c>
      <c r="T63" s="13" t="s">
        <v>4</v>
      </c>
      <c r="U63" s="1" t="s">
        <v>4</v>
      </c>
      <c r="V63" s="1" t="s">
        <v>4</v>
      </c>
      <c r="W63" s="13" t="s">
        <v>4</v>
      </c>
      <c r="X63" s="13" t="s">
        <v>4</v>
      </c>
      <c r="Y63" s="31" t="s">
        <v>4</v>
      </c>
      <c r="Z63" s="31" t="s">
        <v>4</v>
      </c>
    </row>
    <row r="64" spans="1:26" x14ac:dyDescent="0.3">
      <c r="A64" s="1">
        <v>187603</v>
      </c>
      <c r="B64" s="29">
        <v>4.51</v>
      </c>
      <c r="C64" s="2">
        <v>0.3</v>
      </c>
      <c r="D64" s="2">
        <f t="shared" si="0"/>
        <v>2.6718471524382492</v>
      </c>
      <c r="E64" s="2"/>
      <c r="F64" s="2"/>
      <c r="G64" s="2"/>
      <c r="H64" s="2"/>
      <c r="I64" s="2">
        <f t="shared" si="1"/>
        <v>0</v>
      </c>
      <c r="J64" s="2"/>
      <c r="K64" s="2"/>
      <c r="L64" s="3">
        <v>0.34</v>
      </c>
      <c r="M64" s="13" t="s">
        <v>4</v>
      </c>
      <c r="N64" s="2" t="s">
        <v>4</v>
      </c>
      <c r="O64" s="2" t="s">
        <v>4</v>
      </c>
      <c r="P64" s="2" t="s">
        <v>4</v>
      </c>
      <c r="Q64" s="2" t="s">
        <v>4</v>
      </c>
      <c r="R64" s="13" t="s">
        <v>4</v>
      </c>
      <c r="S64" s="17">
        <v>3.6104830226301688E-3</v>
      </c>
      <c r="T64" s="13" t="s">
        <v>4</v>
      </c>
      <c r="U64" s="1" t="s">
        <v>4</v>
      </c>
      <c r="V64" s="1" t="s">
        <v>4</v>
      </c>
      <c r="W64" s="13" t="s">
        <v>4</v>
      </c>
      <c r="X64" s="13" t="s">
        <v>4</v>
      </c>
      <c r="Y64" s="31" t="s">
        <v>4</v>
      </c>
      <c r="Z64" s="31" t="s">
        <v>4</v>
      </c>
    </row>
    <row r="65" spans="1:26" x14ac:dyDescent="0.3">
      <c r="A65" s="1">
        <v>187604</v>
      </c>
      <c r="B65" s="29">
        <v>4.34</v>
      </c>
      <c r="C65" s="2">
        <v>0.3</v>
      </c>
      <c r="D65" s="2">
        <f t="shared" si="0"/>
        <v>2.6342840508626009</v>
      </c>
      <c r="E65" s="2"/>
      <c r="F65" s="2"/>
      <c r="G65" s="2"/>
      <c r="H65" s="2"/>
      <c r="I65" s="2">
        <f t="shared" si="1"/>
        <v>0</v>
      </c>
      <c r="J65" s="2"/>
      <c r="K65" s="2"/>
      <c r="L65" s="3">
        <v>0.33329999999999999</v>
      </c>
      <c r="M65" s="13" t="s">
        <v>4</v>
      </c>
      <c r="N65" s="2" t="s">
        <v>4</v>
      </c>
      <c r="O65" s="2" t="s">
        <v>4</v>
      </c>
      <c r="P65" s="2" t="s">
        <v>4</v>
      </c>
      <c r="Q65" s="2" t="s">
        <v>4</v>
      </c>
      <c r="R65" s="13" t="s">
        <v>4</v>
      </c>
      <c r="S65" s="17">
        <v>3.691359562193827E-3</v>
      </c>
      <c r="T65" s="13" t="s">
        <v>4</v>
      </c>
      <c r="U65" s="1" t="s">
        <v>4</v>
      </c>
      <c r="V65" s="1" t="s">
        <v>4</v>
      </c>
      <c r="W65" s="13" t="s">
        <v>4</v>
      </c>
      <c r="X65" s="13" t="s">
        <v>4</v>
      </c>
      <c r="Y65" s="31" t="s">
        <v>4</v>
      </c>
      <c r="Z65" s="31" t="s">
        <v>4</v>
      </c>
    </row>
    <row r="66" spans="1:26" x14ac:dyDescent="0.3">
      <c r="A66" s="1">
        <v>187605</v>
      </c>
      <c r="B66" s="29">
        <v>4.18</v>
      </c>
      <c r="C66" s="2">
        <v>0.3</v>
      </c>
      <c r="D66" s="2">
        <f t="shared" si="0"/>
        <v>2.6270811385685429</v>
      </c>
      <c r="E66" s="2"/>
      <c r="F66" s="2"/>
      <c r="G66" s="2"/>
      <c r="H66" s="2"/>
      <c r="I66" s="2">
        <f t="shared" si="1"/>
        <v>0</v>
      </c>
      <c r="J66" s="2"/>
      <c r="K66" s="2"/>
      <c r="L66" s="3">
        <v>0.32669999999999999</v>
      </c>
      <c r="M66" s="13" t="s">
        <v>4</v>
      </c>
      <c r="N66" s="2" t="s">
        <v>4</v>
      </c>
      <c r="O66" s="2" t="s">
        <v>4</v>
      </c>
      <c r="P66" s="2" t="s">
        <v>4</v>
      </c>
      <c r="Q66" s="2" t="s">
        <v>4</v>
      </c>
      <c r="R66" s="13" t="s">
        <v>4</v>
      </c>
      <c r="S66" s="17">
        <v>3.3604596288942814E-3</v>
      </c>
      <c r="T66" s="13" t="s">
        <v>4</v>
      </c>
      <c r="U66" s="1" t="s">
        <v>4</v>
      </c>
      <c r="V66" s="1" t="s">
        <v>4</v>
      </c>
      <c r="W66" s="13" t="s">
        <v>4</v>
      </c>
      <c r="X66" s="13" t="s">
        <v>4</v>
      </c>
      <c r="Y66" s="31" t="s">
        <v>4</v>
      </c>
      <c r="Z66" s="31" t="s">
        <v>4</v>
      </c>
    </row>
    <row r="67" spans="1:26" x14ac:dyDescent="0.3">
      <c r="A67" s="1">
        <v>187606</v>
      </c>
      <c r="B67" s="29">
        <v>4.1500000000000004</v>
      </c>
      <c r="C67" s="2">
        <v>0.3</v>
      </c>
      <c r="D67" s="2">
        <f t="shared" ref="D67:D130" si="2">-LN(C67/B68)</f>
        <v>2.6149597780361979</v>
      </c>
      <c r="E67" s="2"/>
      <c r="F67" s="2"/>
      <c r="G67" s="2"/>
      <c r="H67" s="2"/>
      <c r="I67" s="2">
        <f t="shared" si="1"/>
        <v>0</v>
      </c>
      <c r="J67" s="2"/>
      <c r="K67" s="2"/>
      <c r="L67" s="3">
        <v>0.32</v>
      </c>
      <c r="M67" s="13" t="s">
        <v>4</v>
      </c>
      <c r="N67" s="2" t="s">
        <v>4</v>
      </c>
      <c r="O67" s="2" t="s">
        <v>4</v>
      </c>
      <c r="P67" s="2" t="s">
        <v>4</v>
      </c>
      <c r="Q67" s="2" t="s">
        <v>4</v>
      </c>
      <c r="R67" s="13" t="s">
        <v>4</v>
      </c>
      <c r="S67" s="17">
        <v>3.1397988272759449E-3</v>
      </c>
      <c r="T67" s="13" t="s">
        <v>4</v>
      </c>
      <c r="U67" s="1" t="s">
        <v>4</v>
      </c>
      <c r="V67" s="1" t="s">
        <v>4</v>
      </c>
      <c r="W67" s="13" t="s">
        <v>4</v>
      </c>
      <c r="X67" s="13" t="s">
        <v>4</v>
      </c>
      <c r="Y67" s="31" t="s">
        <v>4</v>
      </c>
      <c r="Z67" s="31" t="s">
        <v>4</v>
      </c>
    </row>
    <row r="68" spans="1:26" x14ac:dyDescent="0.3">
      <c r="A68" s="1">
        <v>187607</v>
      </c>
      <c r="B68" s="29">
        <v>4.0999999999999996</v>
      </c>
      <c r="C68" s="2">
        <v>0.3</v>
      </c>
      <c r="D68" s="2">
        <f t="shared" si="2"/>
        <v>2.5726122302071062</v>
      </c>
      <c r="E68" s="2"/>
      <c r="F68" s="2"/>
      <c r="G68" s="2"/>
      <c r="H68" s="2"/>
      <c r="I68" s="2">
        <f t="shared" ref="I68:I131" si="3">C68/C67-1</f>
        <v>0</v>
      </c>
      <c r="J68" s="2"/>
      <c r="K68" s="2"/>
      <c r="L68" s="3">
        <v>0.31330000000000002</v>
      </c>
      <c r="M68" s="13" t="s">
        <v>4</v>
      </c>
      <c r="N68" s="2" t="s">
        <v>4</v>
      </c>
      <c r="O68" s="2" t="s">
        <v>4</v>
      </c>
      <c r="P68" s="2" t="s">
        <v>4</v>
      </c>
      <c r="Q68" s="2" t="s">
        <v>4</v>
      </c>
      <c r="R68" s="13" t="s">
        <v>4</v>
      </c>
      <c r="S68" s="17">
        <v>2.448079511076522E-3</v>
      </c>
      <c r="T68" s="13" t="s">
        <v>4</v>
      </c>
      <c r="U68" s="1" t="s">
        <v>4</v>
      </c>
      <c r="V68" s="1" t="s">
        <v>4</v>
      </c>
      <c r="W68" s="13" t="s">
        <v>4</v>
      </c>
      <c r="X68" s="13" t="s">
        <v>4</v>
      </c>
      <c r="Y68" s="31" t="s">
        <v>4</v>
      </c>
      <c r="Z68" s="31" t="s">
        <v>4</v>
      </c>
    </row>
    <row r="69" spans="1:26" x14ac:dyDescent="0.3">
      <c r="A69" s="1">
        <v>187608</v>
      </c>
      <c r="B69" s="29">
        <v>3.93</v>
      </c>
      <c r="C69" s="2">
        <v>0.3</v>
      </c>
      <c r="D69" s="2">
        <f t="shared" si="2"/>
        <v>2.5095992623783721</v>
      </c>
      <c r="E69" s="2"/>
      <c r="F69" s="2"/>
      <c r="G69" s="2"/>
      <c r="H69" s="2"/>
      <c r="I69" s="2">
        <f t="shared" si="3"/>
        <v>0</v>
      </c>
      <c r="J69" s="2"/>
      <c r="K69" s="2"/>
      <c r="L69" s="3">
        <v>0.30669999999999997</v>
      </c>
      <c r="M69" s="13" t="s">
        <v>4</v>
      </c>
      <c r="N69" s="2" t="s">
        <v>4</v>
      </c>
      <c r="O69" s="2" t="s">
        <v>4</v>
      </c>
      <c r="P69" s="2" t="s">
        <v>4</v>
      </c>
      <c r="Q69" s="2" t="s">
        <v>4</v>
      </c>
      <c r="R69" s="13" t="s">
        <v>4</v>
      </c>
      <c r="S69" s="17">
        <v>2.2934810635573941E-3</v>
      </c>
      <c r="T69" s="13" t="s">
        <v>4</v>
      </c>
      <c r="U69" s="1" t="s">
        <v>4</v>
      </c>
      <c r="V69" s="1" t="s">
        <v>4</v>
      </c>
      <c r="W69" s="13" t="s">
        <v>4</v>
      </c>
      <c r="X69" s="13" t="s">
        <v>4</v>
      </c>
      <c r="Y69" s="31" t="s">
        <v>4</v>
      </c>
      <c r="Z69" s="31" t="s">
        <v>4</v>
      </c>
    </row>
    <row r="70" spans="1:26" x14ac:dyDescent="0.3">
      <c r="A70" s="1">
        <v>187609</v>
      </c>
      <c r="B70" s="29">
        <v>3.69</v>
      </c>
      <c r="C70" s="2">
        <v>0.3</v>
      </c>
      <c r="D70" s="2">
        <f t="shared" si="2"/>
        <v>2.5041644663924147</v>
      </c>
      <c r="E70" s="2"/>
      <c r="F70" s="2"/>
      <c r="G70" s="2"/>
      <c r="H70" s="2"/>
      <c r="I70" s="2">
        <f t="shared" si="3"/>
        <v>0</v>
      </c>
      <c r="J70" s="2"/>
      <c r="K70" s="2"/>
      <c r="L70" s="3">
        <v>0.3</v>
      </c>
      <c r="M70" s="13" t="s">
        <v>4</v>
      </c>
      <c r="N70" s="2" t="s">
        <v>4</v>
      </c>
      <c r="O70" s="2" t="s">
        <v>4</v>
      </c>
      <c r="P70" s="2" t="s">
        <v>4</v>
      </c>
      <c r="Q70" s="2" t="s">
        <v>4</v>
      </c>
      <c r="R70" s="13" t="s">
        <v>4</v>
      </c>
      <c r="S70" s="17">
        <v>3.1397988272759449E-3</v>
      </c>
      <c r="T70" s="13" t="s">
        <v>4</v>
      </c>
      <c r="U70" s="1" t="s">
        <v>4</v>
      </c>
      <c r="V70" s="1" t="s">
        <v>4</v>
      </c>
      <c r="W70" s="13" t="s">
        <v>4</v>
      </c>
      <c r="X70" s="13" t="s">
        <v>4</v>
      </c>
      <c r="Y70" s="31" t="s">
        <v>4</v>
      </c>
      <c r="Z70" s="31" t="s">
        <v>4</v>
      </c>
    </row>
    <row r="71" spans="1:26" x14ac:dyDescent="0.3">
      <c r="A71" s="1">
        <v>187610</v>
      </c>
      <c r="B71" s="29">
        <v>3.67</v>
      </c>
      <c r="C71" s="2">
        <v>0.3</v>
      </c>
      <c r="D71" s="2">
        <f t="shared" si="2"/>
        <v>2.4849066497880004</v>
      </c>
      <c r="E71" s="2"/>
      <c r="F71" s="2"/>
      <c r="G71" s="2"/>
      <c r="H71" s="2"/>
      <c r="I71" s="2">
        <f t="shared" si="3"/>
        <v>0</v>
      </c>
      <c r="J71" s="2"/>
      <c r="K71" s="2"/>
      <c r="L71" s="3">
        <v>0.29330000000000001</v>
      </c>
      <c r="M71" s="13" t="s">
        <v>4</v>
      </c>
      <c r="N71" s="2" t="s">
        <v>4</v>
      </c>
      <c r="O71" s="2" t="s">
        <v>4</v>
      </c>
      <c r="P71" s="2" t="s">
        <v>4</v>
      </c>
      <c r="Q71" s="2" t="s">
        <v>4</v>
      </c>
      <c r="R71" s="13" t="s">
        <v>4</v>
      </c>
      <c r="S71" s="17">
        <v>3.8163377135043302E-3</v>
      </c>
      <c r="T71" s="13" t="s">
        <v>4</v>
      </c>
      <c r="U71" s="1" t="s">
        <v>4</v>
      </c>
      <c r="V71" s="1" t="s">
        <v>4</v>
      </c>
      <c r="W71" s="13" t="s">
        <v>4</v>
      </c>
      <c r="X71" s="13" t="s">
        <v>4</v>
      </c>
      <c r="Y71" s="31" t="s">
        <v>4</v>
      </c>
      <c r="Z71" s="31" t="s">
        <v>4</v>
      </c>
    </row>
    <row r="72" spans="1:26" x14ac:dyDescent="0.3">
      <c r="A72" s="1">
        <v>187611</v>
      </c>
      <c r="B72" s="29">
        <v>3.6</v>
      </c>
      <c r="C72" s="2">
        <v>0.3</v>
      </c>
      <c r="D72" s="2">
        <f t="shared" si="2"/>
        <v>2.4793356047385449</v>
      </c>
      <c r="E72" s="2"/>
      <c r="F72" s="2"/>
      <c r="G72" s="2"/>
      <c r="H72" s="2"/>
      <c r="I72" s="2">
        <f t="shared" si="3"/>
        <v>0</v>
      </c>
      <c r="J72" s="2"/>
      <c r="K72" s="2"/>
      <c r="L72" s="3">
        <v>0.28670000000000001</v>
      </c>
      <c r="M72" s="13" t="s">
        <v>4</v>
      </c>
      <c r="N72" s="2" t="s">
        <v>4</v>
      </c>
      <c r="O72" s="2" t="s">
        <v>4</v>
      </c>
      <c r="P72" s="2" t="s">
        <v>4</v>
      </c>
      <c r="Q72" s="2" t="s">
        <v>4</v>
      </c>
      <c r="R72" s="13" t="s">
        <v>4</v>
      </c>
      <c r="S72" s="17">
        <v>3.6472458969396666E-3</v>
      </c>
      <c r="T72" s="13" t="s">
        <v>4</v>
      </c>
      <c r="U72" s="1" t="s">
        <v>4</v>
      </c>
      <c r="V72" s="1" t="s">
        <v>4</v>
      </c>
      <c r="W72" s="13" t="s">
        <v>4</v>
      </c>
      <c r="X72" s="13" t="s">
        <v>4</v>
      </c>
      <c r="Y72" s="31" t="s">
        <v>4</v>
      </c>
      <c r="Z72" s="31" t="s">
        <v>4</v>
      </c>
    </row>
    <row r="73" spans="1:26" x14ac:dyDescent="0.3">
      <c r="A73" s="1">
        <v>187612</v>
      </c>
      <c r="B73" s="29">
        <v>3.58</v>
      </c>
      <c r="C73" s="2">
        <v>0.3</v>
      </c>
      <c r="D73" s="2">
        <f t="shared" si="2"/>
        <v>2.4709204078132605</v>
      </c>
      <c r="E73" s="2"/>
      <c r="F73" s="2"/>
      <c r="G73" s="2"/>
      <c r="H73" s="2"/>
      <c r="I73" s="2">
        <f t="shared" si="3"/>
        <v>0</v>
      </c>
      <c r="J73" s="2"/>
      <c r="K73" s="2"/>
      <c r="L73" s="3">
        <v>0.28000000000000003</v>
      </c>
      <c r="M73" s="13" t="s">
        <v>4</v>
      </c>
      <c r="N73" s="2" t="s">
        <v>4</v>
      </c>
      <c r="O73" s="2" t="s">
        <v>4</v>
      </c>
      <c r="P73" s="2" t="s">
        <v>4</v>
      </c>
      <c r="Q73" s="2" t="s">
        <v>4</v>
      </c>
      <c r="R73" s="13" t="s">
        <v>4</v>
      </c>
      <c r="S73" s="17">
        <v>3.9707009270788596E-3</v>
      </c>
      <c r="T73" s="13" t="s">
        <v>4</v>
      </c>
      <c r="U73" s="1" t="s">
        <v>4</v>
      </c>
      <c r="V73" s="1" t="s">
        <v>4</v>
      </c>
      <c r="W73" s="13" t="s">
        <v>4</v>
      </c>
      <c r="X73" s="13" t="s">
        <v>4</v>
      </c>
      <c r="Y73" s="31" t="s">
        <v>4</v>
      </c>
      <c r="Z73" s="31" t="s">
        <v>4</v>
      </c>
    </row>
    <row r="74" spans="1:26" x14ac:dyDescent="0.3">
      <c r="A74" s="1">
        <v>187701</v>
      </c>
      <c r="B74" s="29">
        <v>3.55</v>
      </c>
      <c r="C74" s="2">
        <v>0.2908</v>
      </c>
      <c r="D74" s="2">
        <f t="shared" si="2"/>
        <v>2.4410903403113817</v>
      </c>
      <c r="E74" s="2"/>
      <c r="F74" s="2"/>
      <c r="G74" s="2"/>
      <c r="H74" s="2"/>
      <c r="I74" s="2">
        <f t="shared" si="3"/>
        <v>-3.066666666666662E-2</v>
      </c>
      <c r="J74" s="2"/>
      <c r="K74" s="2"/>
      <c r="L74" s="3">
        <v>0.28170000000000001</v>
      </c>
      <c r="M74" s="13" t="s">
        <v>4</v>
      </c>
      <c r="N74" s="2" t="s">
        <v>4</v>
      </c>
      <c r="O74" s="2" t="s">
        <v>4</v>
      </c>
      <c r="P74" s="2" t="s">
        <v>4</v>
      </c>
      <c r="Q74" s="2" t="s">
        <v>4</v>
      </c>
      <c r="R74" s="13" t="s">
        <v>4</v>
      </c>
      <c r="S74" s="17">
        <v>3.7281194634241422E-3</v>
      </c>
      <c r="T74" s="13" t="s">
        <v>4</v>
      </c>
      <c r="U74" s="1" t="s">
        <v>4</v>
      </c>
      <c r="V74" s="1" t="s">
        <v>4</v>
      </c>
      <c r="W74" s="13" t="s">
        <v>4</v>
      </c>
      <c r="X74" s="13" t="s">
        <v>4</v>
      </c>
      <c r="Y74" s="31" t="s">
        <v>4</v>
      </c>
      <c r="Z74" s="31" t="s">
        <v>4</v>
      </c>
    </row>
    <row r="75" spans="1:26" x14ac:dyDescent="0.3">
      <c r="A75" s="1">
        <v>187702</v>
      </c>
      <c r="B75" s="29">
        <v>3.34</v>
      </c>
      <c r="C75" s="2">
        <v>0.28170000000000001</v>
      </c>
      <c r="D75" s="2">
        <f t="shared" si="2"/>
        <v>2.4206441919889992</v>
      </c>
      <c r="E75" s="2"/>
      <c r="F75" s="2"/>
      <c r="G75" s="2"/>
      <c r="H75" s="2"/>
      <c r="I75" s="2">
        <f t="shared" si="3"/>
        <v>-3.1292984869325968E-2</v>
      </c>
      <c r="J75" s="2"/>
      <c r="K75" s="2"/>
      <c r="L75" s="3">
        <v>0.2833</v>
      </c>
      <c r="M75" s="13" t="s">
        <v>4</v>
      </c>
      <c r="N75" s="2" t="s">
        <v>4</v>
      </c>
      <c r="O75" s="2" t="s">
        <v>4</v>
      </c>
      <c r="P75" s="2" t="s">
        <v>4</v>
      </c>
      <c r="Q75" s="2" t="s">
        <v>4</v>
      </c>
      <c r="R75" s="13" t="s">
        <v>4</v>
      </c>
      <c r="S75" s="17">
        <v>2.9558776239717059E-3</v>
      </c>
      <c r="T75" s="13" t="s">
        <v>4</v>
      </c>
      <c r="U75" s="1" t="s">
        <v>4</v>
      </c>
      <c r="V75" s="1" t="s">
        <v>4</v>
      </c>
      <c r="W75" s="13" t="s">
        <v>4</v>
      </c>
      <c r="X75" s="13" t="s">
        <v>4</v>
      </c>
      <c r="Y75" s="31" t="s">
        <v>4</v>
      </c>
      <c r="Z75" s="31" t="s">
        <v>4</v>
      </c>
    </row>
    <row r="76" spans="1:26" x14ac:dyDescent="0.3">
      <c r="A76" s="1">
        <v>187703</v>
      </c>
      <c r="B76" s="29">
        <v>3.17</v>
      </c>
      <c r="C76" s="2">
        <v>0.27250000000000002</v>
      </c>
      <c r="D76" s="2">
        <f t="shared" si="2"/>
        <v>2.3785262462294283</v>
      </c>
      <c r="E76" s="2"/>
      <c r="F76" s="2"/>
      <c r="G76" s="2"/>
      <c r="H76" s="2"/>
      <c r="I76" s="2">
        <f t="shared" si="3"/>
        <v>-3.2658856940007031E-2</v>
      </c>
      <c r="J76" s="2"/>
      <c r="K76" s="2"/>
      <c r="L76" s="3">
        <v>0.28499999999999998</v>
      </c>
      <c r="M76" s="13" t="s">
        <v>4</v>
      </c>
      <c r="N76" s="2" t="s">
        <v>4</v>
      </c>
      <c r="O76" s="2" t="s">
        <v>4</v>
      </c>
      <c r="P76" s="2" t="s">
        <v>4</v>
      </c>
      <c r="Q76" s="2" t="s">
        <v>4</v>
      </c>
      <c r="R76" s="13" t="s">
        <v>4</v>
      </c>
      <c r="S76" s="17">
        <v>2.9117315012631038E-3</v>
      </c>
      <c r="T76" s="13" t="s">
        <v>4</v>
      </c>
      <c r="U76" s="1" t="s">
        <v>4</v>
      </c>
      <c r="V76" s="1" t="s">
        <v>4</v>
      </c>
      <c r="W76" s="13" t="s">
        <v>4</v>
      </c>
      <c r="X76" s="13" t="s">
        <v>4</v>
      </c>
      <c r="Y76" s="31" t="s">
        <v>4</v>
      </c>
      <c r="Z76" s="31" t="s">
        <v>4</v>
      </c>
    </row>
    <row r="77" spans="1:26" x14ac:dyDescent="0.3">
      <c r="A77" s="1">
        <v>187704</v>
      </c>
      <c r="B77" s="29">
        <v>2.94</v>
      </c>
      <c r="C77" s="2">
        <v>0.26329999999999998</v>
      </c>
      <c r="D77" s="2">
        <f t="shared" si="2"/>
        <v>2.4128707938304634</v>
      </c>
      <c r="E77" s="2"/>
      <c r="F77" s="2"/>
      <c r="G77" s="2"/>
      <c r="H77" s="2"/>
      <c r="I77" s="2">
        <f t="shared" si="3"/>
        <v>-3.3761467889908414E-2</v>
      </c>
      <c r="J77" s="2"/>
      <c r="K77" s="2"/>
      <c r="L77" s="3">
        <v>0.28670000000000001</v>
      </c>
      <c r="M77" s="13" t="s">
        <v>4</v>
      </c>
      <c r="N77" s="2" t="s">
        <v>4</v>
      </c>
      <c r="O77" s="2" t="s">
        <v>4</v>
      </c>
      <c r="P77" s="2" t="s">
        <v>4</v>
      </c>
      <c r="Q77" s="2" t="s">
        <v>4</v>
      </c>
      <c r="R77" s="13" t="s">
        <v>4</v>
      </c>
      <c r="S77" s="17">
        <v>2.8675834295880912E-3</v>
      </c>
      <c r="T77" s="13" t="s">
        <v>4</v>
      </c>
      <c r="U77" s="1" t="s">
        <v>4</v>
      </c>
      <c r="V77" s="1" t="s">
        <v>4</v>
      </c>
      <c r="W77" s="13" t="s">
        <v>4</v>
      </c>
      <c r="X77" s="13" t="s">
        <v>4</v>
      </c>
      <c r="Y77" s="31" t="s">
        <v>4</v>
      </c>
      <c r="Z77" s="31" t="s">
        <v>4</v>
      </c>
    </row>
    <row r="78" spans="1:26" x14ac:dyDescent="0.3">
      <c r="A78" s="1">
        <v>187705</v>
      </c>
      <c r="B78" s="29">
        <v>2.94</v>
      </c>
      <c r="C78" s="2">
        <v>0.25419999999999998</v>
      </c>
      <c r="D78" s="2">
        <f t="shared" si="2"/>
        <v>2.3739355294236519</v>
      </c>
      <c r="E78" s="2"/>
      <c r="F78" s="2"/>
      <c r="G78" s="2"/>
      <c r="H78" s="2"/>
      <c r="I78" s="2">
        <f t="shared" si="3"/>
        <v>-3.4561336878085824E-2</v>
      </c>
      <c r="J78" s="2"/>
      <c r="K78" s="2"/>
      <c r="L78" s="3">
        <v>0.2883</v>
      </c>
      <c r="M78" s="13" t="s">
        <v>4</v>
      </c>
      <c r="N78" s="2" t="s">
        <v>4</v>
      </c>
      <c r="O78" s="2" t="s">
        <v>4</v>
      </c>
      <c r="P78" s="2" t="s">
        <v>4</v>
      </c>
      <c r="Q78" s="2" t="s">
        <v>4</v>
      </c>
      <c r="R78" s="13" t="s">
        <v>4</v>
      </c>
      <c r="S78" s="17">
        <v>2.5879337052180438E-3</v>
      </c>
      <c r="T78" s="13" t="s">
        <v>4</v>
      </c>
      <c r="U78" s="1" t="s">
        <v>4</v>
      </c>
      <c r="V78" s="1" t="s">
        <v>4</v>
      </c>
      <c r="W78" s="13" t="s">
        <v>4</v>
      </c>
      <c r="X78" s="13" t="s">
        <v>4</v>
      </c>
      <c r="Y78" s="31" t="s">
        <v>4</v>
      </c>
      <c r="Z78" s="31" t="s">
        <v>4</v>
      </c>
    </row>
    <row r="79" spans="1:26" x14ac:dyDescent="0.3">
      <c r="A79" s="1">
        <v>187706</v>
      </c>
      <c r="B79" s="29">
        <v>2.73</v>
      </c>
      <c r="C79" s="2">
        <v>0.245</v>
      </c>
      <c r="D79" s="2">
        <f t="shared" si="2"/>
        <v>2.4538160627179693</v>
      </c>
      <c r="E79" s="2"/>
      <c r="F79" s="2"/>
      <c r="G79" s="2"/>
      <c r="H79" s="2"/>
      <c r="I79" s="2">
        <f t="shared" si="3"/>
        <v>-3.6191974822973982E-2</v>
      </c>
      <c r="J79" s="2"/>
      <c r="K79" s="2"/>
      <c r="L79" s="3">
        <v>0.28999999999999998</v>
      </c>
      <c r="M79" s="13" t="s">
        <v>4</v>
      </c>
      <c r="N79" s="2" t="s">
        <v>4</v>
      </c>
      <c r="O79" s="2" t="s">
        <v>4</v>
      </c>
      <c r="P79" s="2" t="s">
        <v>4</v>
      </c>
      <c r="Q79" s="2" t="s">
        <v>4</v>
      </c>
      <c r="R79" s="13" t="s">
        <v>4</v>
      </c>
      <c r="S79" s="17">
        <v>2.6320941243429337E-3</v>
      </c>
      <c r="T79" s="13" t="s">
        <v>4</v>
      </c>
      <c r="U79" s="1" t="s">
        <v>4</v>
      </c>
      <c r="V79" s="1" t="s">
        <v>4</v>
      </c>
      <c r="W79" s="13" t="s">
        <v>4</v>
      </c>
      <c r="X79" s="13" t="s">
        <v>4</v>
      </c>
      <c r="Y79" s="31" t="s">
        <v>4</v>
      </c>
      <c r="Z79" s="31" t="s">
        <v>4</v>
      </c>
    </row>
    <row r="80" spans="1:26" x14ac:dyDescent="0.3">
      <c r="A80" s="1">
        <v>187707</v>
      </c>
      <c r="B80" s="29">
        <v>2.85</v>
      </c>
      <c r="C80" s="2">
        <v>0.23580000000000001</v>
      </c>
      <c r="D80" s="2">
        <f t="shared" si="2"/>
        <v>2.5599128814981866</v>
      </c>
      <c r="E80" s="2"/>
      <c r="F80" s="2"/>
      <c r="G80" s="2"/>
      <c r="H80" s="2"/>
      <c r="I80" s="2">
        <f t="shared" si="3"/>
        <v>-3.755102040816316E-2</v>
      </c>
      <c r="J80" s="2"/>
      <c r="K80" s="2"/>
      <c r="L80" s="3">
        <v>0.29170000000000001</v>
      </c>
      <c r="M80" s="13" t="s">
        <v>4</v>
      </c>
      <c r="N80" s="2" t="s">
        <v>4</v>
      </c>
      <c r="O80" s="2" t="s">
        <v>4</v>
      </c>
      <c r="P80" s="2" t="s">
        <v>4</v>
      </c>
      <c r="Q80" s="2" t="s">
        <v>4</v>
      </c>
      <c r="R80" s="13" t="s">
        <v>4</v>
      </c>
      <c r="S80" s="17">
        <v>2.690971649784366E-3</v>
      </c>
      <c r="T80" s="13" t="s">
        <v>4</v>
      </c>
      <c r="U80" s="1" t="s">
        <v>4</v>
      </c>
      <c r="V80" s="1" t="s">
        <v>4</v>
      </c>
      <c r="W80" s="13" t="s">
        <v>4</v>
      </c>
      <c r="X80" s="13" t="s">
        <v>4</v>
      </c>
      <c r="Y80" s="31" t="s">
        <v>4</v>
      </c>
      <c r="Z80" s="31" t="s">
        <v>4</v>
      </c>
    </row>
    <row r="81" spans="1:26" x14ac:dyDescent="0.3">
      <c r="A81" s="1">
        <v>187708</v>
      </c>
      <c r="B81" s="29">
        <v>3.05</v>
      </c>
      <c r="C81" s="2">
        <v>0.22670000000000001</v>
      </c>
      <c r="D81" s="2">
        <f t="shared" si="2"/>
        <v>2.6597010512728918</v>
      </c>
      <c r="E81" s="2"/>
      <c r="F81" s="2"/>
      <c r="G81" s="2"/>
      <c r="H81" s="2"/>
      <c r="I81" s="2">
        <f t="shared" si="3"/>
        <v>-3.8592027141645446E-2</v>
      </c>
      <c r="J81" s="2"/>
      <c r="K81" s="2"/>
      <c r="L81" s="3">
        <v>0.29330000000000001</v>
      </c>
      <c r="M81" s="13" t="s">
        <v>4</v>
      </c>
      <c r="N81" s="2" t="s">
        <v>4</v>
      </c>
      <c r="O81" s="2" t="s">
        <v>4</v>
      </c>
      <c r="P81" s="2" t="s">
        <v>4</v>
      </c>
      <c r="Q81" s="2" t="s">
        <v>4</v>
      </c>
      <c r="R81" s="13" t="s">
        <v>4</v>
      </c>
      <c r="S81" s="17">
        <v>3.7942838805792027E-3</v>
      </c>
      <c r="T81" s="13" t="s">
        <v>4</v>
      </c>
      <c r="U81" s="1" t="s">
        <v>4</v>
      </c>
      <c r="V81" s="1" t="s">
        <v>4</v>
      </c>
      <c r="W81" s="13" t="s">
        <v>4</v>
      </c>
      <c r="X81" s="13" t="s">
        <v>4</v>
      </c>
      <c r="Y81" s="31" t="s">
        <v>4</v>
      </c>
      <c r="Z81" s="31" t="s">
        <v>4</v>
      </c>
    </row>
    <row r="82" spans="1:26" x14ac:dyDescent="0.3">
      <c r="A82" s="1">
        <v>187709</v>
      </c>
      <c r="B82" s="29">
        <v>3.24</v>
      </c>
      <c r="C82" s="2">
        <v>0.2175</v>
      </c>
      <c r="D82" s="2">
        <f t="shared" si="2"/>
        <v>2.72250461784237</v>
      </c>
      <c r="E82" s="2"/>
      <c r="F82" s="2"/>
      <c r="G82" s="2"/>
      <c r="H82" s="2"/>
      <c r="I82" s="2">
        <f t="shared" si="3"/>
        <v>-4.058226731363046E-2</v>
      </c>
      <c r="J82" s="2"/>
      <c r="K82" s="2"/>
      <c r="L82" s="3">
        <v>0.29499999999999998</v>
      </c>
      <c r="M82" s="13" t="s">
        <v>4</v>
      </c>
      <c r="N82" s="2" t="s">
        <v>4</v>
      </c>
      <c r="O82" s="2" t="s">
        <v>4</v>
      </c>
      <c r="P82" s="2" t="s">
        <v>4</v>
      </c>
      <c r="Q82" s="2" t="s">
        <v>4</v>
      </c>
      <c r="R82" s="13" t="s">
        <v>4</v>
      </c>
      <c r="S82" s="17">
        <v>4.3381365100386262E-3</v>
      </c>
      <c r="T82" s="13" t="s">
        <v>4</v>
      </c>
      <c r="U82" s="1" t="s">
        <v>4</v>
      </c>
      <c r="V82" s="1" t="s">
        <v>4</v>
      </c>
      <c r="W82" s="13" t="s">
        <v>4</v>
      </c>
      <c r="X82" s="13" t="s">
        <v>4</v>
      </c>
      <c r="Y82" s="31" t="s">
        <v>4</v>
      </c>
      <c r="Z82" s="31" t="s">
        <v>4</v>
      </c>
    </row>
    <row r="83" spans="1:26" x14ac:dyDescent="0.3">
      <c r="A83" s="1">
        <v>187710</v>
      </c>
      <c r="B83" s="29">
        <v>3.31</v>
      </c>
      <c r="C83" s="2">
        <v>0.20830000000000001</v>
      </c>
      <c r="D83" s="2">
        <f t="shared" si="2"/>
        <v>2.7505031260938266</v>
      </c>
      <c r="E83" s="2"/>
      <c r="F83" s="2"/>
      <c r="G83" s="2"/>
      <c r="H83" s="2"/>
      <c r="I83" s="2">
        <f t="shared" si="3"/>
        <v>-4.229885057471261E-2</v>
      </c>
      <c r="J83" s="2"/>
      <c r="K83" s="2"/>
      <c r="L83" s="3">
        <v>0.29670000000000002</v>
      </c>
      <c r="M83" s="13" t="s">
        <v>4</v>
      </c>
      <c r="N83" s="2" t="s">
        <v>4</v>
      </c>
      <c r="O83" s="2" t="s">
        <v>4</v>
      </c>
      <c r="P83" s="2" t="s">
        <v>4</v>
      </c>
      <c r="Q83" s="2" t="s">
        <v>4</v>
      </c>
      <c r="R83" s="13" t="s">
        <v>4</v>
      </c>
      <c r="S83" s="17">
        <v>4.9771527666395568E-3</v>
      </c>
      <c r="T83" s="13" t="s">
        <v>4</v>
      </c>
      <c r="U83" s="1" t="s">
        <v>4</v>
      </c>
      <c r="V83" s="1" t="s">
        <v>4</v>
      </c>
      <c r="W83" s="13" t="s">
        <v>4</v>
      </c>
      <c r="X83" s="13" t="s">
        <v>4</v>
      </c>
      <c r="Y83" s="31" t="s">
        <v>4</v>
      </c>
      <c r="Z83" s="31" t="s">
        <v>4</v>
      </c>
    </row>
    <row r="84" spans="1:26" x14ac:dyDescent="0.3">
      <c r="A84" s="1">
        <v>187711</v>
      </c>
      <c r="B84" s="29">
        <v>3.26</v>
      </c>
      <c r="C84" s="2">
        <v>0.19919999999999999</v>
      </c>
      <c r="D84" s="2">
        <f t="shared" si="2"/>
        <v>2.7921009301732855</v>
      </c>
      <c r="E84" s="2"/>
      <c r="F84" s="2"/>
      <c r="G84" s="2"/>
      <c r="H84" s="2"/>
      <c r="I84" s="2">
        <f t="shared" si="3"/>
        <v>-4.3686989918387042E-2</v>
      </c>
      <c r="J84" s="2"/>
      <c r="K84" s="2"/>
      <c r="L84" s="3">
        <v>0.29830000000000001</v>
      </c>
      <c r="M84" s="13" t="s">
        <v>4</v>
      </c>
      <c r="N84" s="2" t="s">
        <v>4</v>
      </c>
      <c r="O84" s="2" t="s">
        <v>4</v>
      </c>
      <c r="P84" s="2" t="s">
        <v>4</v>
      </c>
      <c r="Q84" s="2" t="s">
        <v>4</v>
      </c>
      <c r="R84" s="13" t="s">
        <v>4</v>
      </c>
      <c r="S84" s="17">
        <v>4.1985268920956935E-3</v>
      </c>
      <c r="T84" s="13" t="s">
        <v>4</v>
      </c>
      <c r="U84" s="1" t="s">
        <v>4</v>
      </c>
      <c r="V84" s="1" t="s">
        <v>4</v>
      </c>
      <c r="W84" s="13" t="s">
        <v>4</v>
      </c>
      <c r="X84" s="13" t="s">
        <v>4</v>
      </c>
      <c r="Y84" s="31" t="s">
        <v>4</v>
      </c>
      <c r="Z84" s="31" t="s">
        <v>4</v>
      </c>
    </row>
    <row r="85" spans="1:26" x14ac:dyDescent="0.3">
      <c r="A85" s="1">
        <v>187712</v>
      </c>
      <c r="B85" s="29">
        <v>3.25</v>
      </c>
      <c r="C85" s="2">
        <v>0.19</v>
      </c>
      <c r="D85" s="2">
        <f t="shared" si="2"/>
        <v>2.839386203163297</v>
      </c>
      <c r="E85" s="2"/>
      <c r="F85" s="2"/>
      <c r="G85" s="2"/>
      <c r="H85" s="2"/>
      <c r="I85" s="2">
        <f t="shared" si="3"/>
        <v>-4.6184738955823201E-2</v>
      </c>
      <c r="J85" s="2"/>
      <c r="K85" s="2"/>
      <c r="L85" s="3">
        <v>0.3</v>
      </c>
      <c r="M85" s="13" t="s">
        <v>4</v>
      </c>
      <c r="N85" s="2" t="s">
        <v>4</v>
      </c>
      <c r="O85" s="2" t="s">
        <v>4</v>
      </c>
      <c r="P85" s="2" t="s">
        <v>4</v>
      </c>
      <c r="Q85" s="2" t="s">
        <v>4</v>
      </c>
      <c r="R85" s="13" t="s">
        <v>4</v>
      </c>
      <c r="S85" s="17">
        <v>3.7795810550847347E-3</v>
      </c>
      <c r="T85" s="13" t="s">
        <v>4</v>
      </c>
      <c r="U85" s="1" t="s">
        <v>4</v>
      </c>
      <c r="V85" s="1" t="s">
        <v>4</v>
      </c>
      <c r="W85" s="13" t="s">
        <v>4</v>
      </c>
      <c r="X85" s="13" t="s">
        <v>4</v>
      </c>
      <c r="Y85" s="31" t="s">
        <v>4</v>
      </c>
      <c r="Z85" s="31" t="s">
        <v>4</v>
      </c>
    </row>
    <row r="86" spans="1:26" x14ac:dyDescent="0.3">
      <c r="A86" s="1">
        <v>187801</v>
      </c>
      <c r="B86" s="29">
        <v>3.25</v>
      </c>
      <c r="C86" s="2">
        <v>0.18920000000000001</v>
      </c>
      <c r="D86" s="2">
        <f t="shared" si="2"/>
        <v>2.8218318191564449</v>
      </c>
      <c r="E86" s="2"/>
      <c r="F86" s="2"/>
      <c r="G86" s="2"/>
      <c r="H86" s="2"/>
      <c r="I86" s="2">
        <f t="shared" si="3"/>
        <v>-4.2105263157894424E-3</v>
      </c>
      <c r="J86" s="2"/>
      <c r="K86" s="2"/>
      <c r="L86" s="3">
        <v>0.30080000000000001</v>
      </c>
      <c r="M86" s="13" t="s">
        <v>4</v>
      </c>
      <c r="N86" s="2" t="s">
        <v>4</v>
      </c>
      <c r="O86" s="2" t="s">
        <v>4</v>
      </c>
      <c r="P86" s="2" t="s">
        <v>4</v>
      </c>
      <c r="Q86" s="2" t="s">
        <v>4</v>
      </c>
      <c r="R86" s="13" t="s">
        <v>4</v>
      </c>
      <c r="S86" s="17">
        <v>3.9486504982288277E-3</v>
      </c>
      <c r="T86" s="13" t="s">
        <v>4</v>
      </c>
      <c r="U86" s="1" t="s">
        <v>4</v>
      </c>
      <c r="V86" s="1" t="s">
        <v>4</v>
      </c>
      <c r="W86" s="13" t="s">
        <v>4</v>
      </c>
      <c r="X86" s="13" t="s">
        <v>4</v>
      </c>
      <c r="Y86" s="31" t="s">
        <v>4</v>
      </c>
      <c r="Z86" s="31" t="s">
        <v>4</v>
      </c>
    </row>
    <row r="87" spans="1:26" x14ac:dyDescent="0.3">
      <c r="A87" s="1">
        <v>187802</v>
      </c>
      <c r="B87" s="29">
        <v>3.18</v>
      </c>
      <c r="C87" s="2">
        <v>0.1883</v>
      </c>
      <c r="D87" s="2">
        <f t="shared" si="2"/>
        <v>2.8452921731232683</v>
      </c>
      <c r="E87" s="2"/>
      <c r="F87" s="2"/>
      <c r="G87" s="2"/>
      <c r="H87" s="2"/>
      <c r="I87" s="2">
        <f t="shared" si="3"/>
        <v>-4.7568710359409128E-3</v>
      </c>
      <c r="J87" s="2"/>
      <c r="K87" s="2"/>
      <c r="L87" s="3">
        <v>0.30170000000000002</v>
      </c>
      <c r="M87" s="13" t="s">
        <v>4</v>
      </c>
      <c r="N87" s="2" t="s">
        <v>4</v>
      </c>
      <c r="O87" s="2" t="s">
        <v>4</v>
      </c>
      <c r="P87" s="2" t="s">
        <v>4</v>
      </c>
      <c r="Q87" s="2" t="s">
        <v>4</v>
      </c>
      <c r="R87" s="13" t="s">
        <v>4</v>
      </c>
      <c r="S87" s="17">
        <v>3.5516596124514892E-3</v>
      </c>
      <c r="T87" s="13" t="s">
        <v>4</v>
      </c>
      <c r="U87" s="1" t="s">
        <v>4</v>
      </c>
      <c r="V87" s="1" t="s">
        <v>4</v>
      </c>
      <c r="W87" s="13" t="s">
        <v>4</v>
      </c>
      <c r="X87" s="13" t="s">
        <v>4</v>
      </c>
      <c r="Y87" s="31" t="s">
        <v>4</v>
      </c>
      <c r="Z87" s="31" t="s">
        <v>4</v>
      </c>
    </row>
    <row r="88" spans="1:26" x14ac:dyDescent="0.3">
      <c r="A88" s="1">
        <v>187803</v>
      </c>
      <c r="B88" s="29">
        <v>3.24</v>
      </c>
      <c r="C88" s="2">
        <v>0.1875</v>
      </c>
      <c r="D88" s="2">
        <f t="shared" si="2"/>
        <v>2.8769487375640241</v>
      </c>
      <c r="E88" s="2"/>
      <c r="F88" s="2"/>
      <c r="G88" s="2"/>
      <c r="H88" s="2"/>
      <c r="I88" s="2">
        <f t="shared" si="3"/>
        <v>-4.2485395645246449E-3</v>
      </c>
      <c r="J88" s="2"/>
      <c r="K88" s="2"/>
      <c r="L88" s="3">
        <v>0.30249999999999999</v>
      </c>
      <c r="M88" s="13" t="s">
        <v>4</v>
      </c>
      <c r="N88" s="2" t="s">
        <v>4</v>
      </c>
      <c r="O88" s="2" t="s">
        <v>4</v>
      </c>
      <c r="P88" s="2" t="s">
        <v>4</v>
      </c>
      <c r="Q88" s="2" t="s">
        <v>4</v>
      </c>
      <c r="R88" s="13" t="s">
        <v>4</v>
      </c>
      <c r="S88" s="17">
        <v>3.4119401439066071E-3</v>
      </c>
      <c r="T88" s="13" t="s">
        <v>4</v>
      </c>
      <c r="U88" s="1" t="s">
        <v>4</v>
      </c>
      <c r="V88" s="1" t="s">
        <v>4</v>
      </c>
      <c r="W88" s="13" t="s">
        <v>4</v>
      </c>
      <c r="X88" s="13" t="s">
        <v>4</v>
      </c>
      <c r="Y88" s="31" t="s">
        <v>4</v>
      </c>
      <c r="Z88" s="31" t="s">
        <v>4</v>
      </c>
    </row>
    <row r="89" spans="1:26" x14ac:dyDescent="0.3">
      <c r="A89" s="1">
        <v>187804</v>
      </c>
      <c r="B89" s="29">
        <v>3.33</v>
      </c>
      <c r="C89" s="2">
        <v>0.1867</v>
      </c>
      <c r="D89" s="2">
        <f t="shared" si="2"/>
        <v>2.8842230354230689</v>
      </c>
      <c r="E89" s="2"/>
      <c r="F89" s="2"/>
      <c r="G89" s="2"/>
      <c r="H89" s="2"/>
      <c r="I89" s="2">
        <f t="shared" si="3"/>
        <v>-4.2666666666666409E-3</v>
      </c>
      <c r="J89" s="2"/>
      <c r="K89" s="2"/>
      <c r="L89" s="3">
        <v>0.30330000000000001</v>
      </c>
      <c r="M89" s="13" t="s">
        <v>4</v>
      </c>
      <c r="N89" s="2" t="s">
        <v>4</v>
      </c>
      <c r="O89" s="2" t="s">
        <v>4</v>
      </c>
      <c r="P89" s="2" t="s">
        <v>4</v>
      </c>
      <c r="Q89" s="2" t="s">
        <v>4</v>
      </c>
      <c r="R89" s="13" t="s">
        <v>4</v>
      </c>
      <c r="S89" s="17">
        <v>3.5884246493026947E-3</v>
      </c>
      <c r="T89" s="13" t="s">
        <v>4</v>
      </c>
      <c r="U89" s="1" t="s">
        <v>4</v>
      </c>
      <c r="V89" s="1" t="s">
        <v>4</v>
      </c>
      <c r="W89" s="13" t="s">
        <v>4</v>
      </c>
      <c r="X89" s="13" t="s">
        <v>4</v>
      </c>
      <c r="Y89" s="31" t="s">
        <v>4</v>
      </c>
      <c r="Z89" s="31" t="s">
        <v>4</v>
      </c>
    </row>
    <row r="90" spans="1:26" x14ac:dyDescent="0.3">
      <c r="A90" s="1">
        <v>187805</v>
      </c>
      <c r="B90" s="29">
        <v>3.34</v>
      </c>
      <c r="C90" s="2">
        <v>0.18579999999999999</v>
      </c>
      <c r="D90" s="2">
        <f t="shared" si="2"/>
        <v>2.9097967438978243</v>
      </c>
      <c r="E90" s="2"/>
      <c r="F90" s="2"/>
      <c r="G90" s="2"/>
      <c r="H90" s="2"/>
      <c r="I90" s="2">
        <f t="shared" si="3"/>
        <v>-4.8205677557580096E-3</v>
      </c>
      <c r="J90" s="2"/>
      <c r="K90" s="2"/>
      <c r="L90" s="3">
        <v>0.30420000000000003</v>
      </c>
      <c r="M90" s="13" t="s">
        <v>4</v>
      </c>
      <c r="N90" s="2" t="s">
        <v>4</v>
      </c>
      <c r="O90" s="2" t="s">
        <v>4</v>
      </c>
      <c r="P90" s="2" t="s">
        <v>4</v>
      </c>
      <c r="Q90" s="2" t="s">
        <v>4</v>
      </c>
      <c r="R90" s="13" t="s">
        <v>4</v>
      </c>
      <c r="S90" s="17">
        <v>2.9779499545174587E-3</v>
      </c>
      <c r="T90" s="13" t="s">
        <v>4</v>
      </c>
      <c r="U90" s="1" t="s">
        <v>4</v>
      </c>
      <c r="V90" s="1" t="s">
        <v>4</v>
      </c>
      <c r="W90" s="13" t="s">
        <v>4</v>
      </c>
      <c r="X90" s="13" t="s">
        <v>4</v>
      </c>
      <c r="Y90" s="31" t="s">
        <v>4</v>
      </c>
      <c r="Z90" s="31" t="s">
        <v>4</v>
      </c>
    </row>
    <row r="91" spans="1:26" x14ac:dyDescent="0.3">
      <c r="A91" s="1">
        <v>187806</v>
      </c>
      <c r="B91" s="29">
        <v>3.41</v>
      </c>
      <c r="C91" s="2">
        <v>0.185</v>
      </c>
      <c r="D91" s="2">
        <f t="shared" si="2"/>
        <v>2.9344317476901951</v>
      </c>
      <c r="E91" s="2"/>
      <c r="F91" s="2"/>
      <c r="G91" s="2"/>
      <c r="H91" s="2"/>
      <c r="I91" s="2">
        <f t="shared" si="3"/>
        <v>-4.3057050592034685E-3</v>
      </c>
      <c r="J91" s="2"/>
      <c r="K91" s="2"/>
      <c r="L91" s="3">
        <v>0.30499999999999999</v>
      </c>
      <c r="M91" s="13" t="s">
        <v>4</v>
      </c>
      <c r="N91" s="2" t="s">
        <v>4</v>
      </c>
      <c r="O91" s="2" t="s">
        <v>4</v>
      </c>
      <c r="P91" s="2" t="s">
        <v>4</v>
      </c>
      <c r="Q91" s="2" t="s">
        <v>4</v>
      </c>
      <c r="R91" s="13" t="s">
        <v>4</v>
      </c>
      <c r="S91" s="17">
        <v>2.448079511076522E-3</v>
      </c>
      <c r="T91" s="13" t="s">
        <v>4</v>
      </c>
      <c r="U91" s="1" t="s">
        <v>4</v>
      </c>
      <c r="V91" s="1" t="s">
        <v>4</v>
      </c>
      <c r="W91" s="13" t="s">
        <v>4</v>
      </c>
      <c r="X91" s="13" t="s">
        <v>4</v>
      </c>
      <c r="Y91" s="31" t="s">
        <v>4</v>
      </c>
      <c r="Z91" s="31" t="s">
        <v>4</v>
      </c>
    </row>
    <row r="92" spans="1:26" x14ac:dyDescent="0.3">
      <c r="A92" s="1">
        <v>187807</v>
      </c>
      <c r="B92" s="29">
        <v>3.48</v>
      </c>
      <c r="C92" s="2">
        <v>0.1842</v>
      </c>
      <c r="D92" s="2">
        <f t="shared" si="2"/>
        <v>2.9301073862041989</v>
      </c>
      <c r="E92" s="2"/>
      <c r="F92" s="2"/>
      <c r="G92" s="2"/>
      <c r="H92" s="2"/>
      <c r="I92" s="2">
        <f t="shared" si="3"/>
        <v>-4.3243243243242802E-3</v>
      </c>
      <c r="J92" s="2"/>
      <c r="K92" s="2"/>
      <c r="L92" s="3">
        <v>0.30580000000000002</v>
      </c>
      <c r="M92" s="13" t="s">
        <v>4</v>
      </c>
      <c r="N92" s="2" t="s">
        <v>4</v>
      </c>
      <c r="O92" s="2" t="s">
        <v>4</v>
      </c>
      <c r="P92" s="2" t="s">
        <v>4</v>
      </c>
      <c r="Q92" s="2" t="s">
        <v>4</v>
      </c>
      <c r="R92" s="13" t="s">
        <v>4</v>
      </c>
      <c r="S92" s="17">
        <v>2.2934810635573941E-3</v>
      </c>
      <c r="T92" s="13" t="s">
        <v>4</v>
      </c>
      <c r="U92" s="1" t="s">
        <v>4</v>
      </c>
      <c r="V92" s="1" t="s">
        <v>4</v>
      </c>
      <c r="W92" s="13" t="s">
        <v>4</v>
      </c>
      <c r="X92" s="13" t="s">
        <v>4</v>
      </c>
      <c r="Y92" s="31" t="s">
        <v>4</v>
      </c>
      <c r="Z92" s="31" t="s">
        <v>4</v>
      </c>
    </row>
    <row r="93" spans="1:26" x14ac:dyDescent="0.3">
      <c r="A93" s="1">
        <v>187808</v>
      </c>
      <c r="B93" s="29">
        <v>3.45</v>
      </c>
      <c r="C93" s="2">
        <v>0.18329999999999999</v>
      </c>
      <c r="D93" s="2">
        <f t="shared" si="2"/>
        <v>2.9550921137464834</v>
      </c>
      <c r="E93" s="2"/>
      <c r="F93" s="2"/>
      <c r="G93" s="2"/>
      <c r="H93" s="2"/>
      <c r="I93" s="2">
        <f t="shared" si="3"/>
        <v>-4.8859934853421327E-3</v>
      </c>
      <c r="J93" s="2"/>
      <c r="K93" s="2"/>
      <c r="L93" s="3">
        <v>0.30669999999999997</v>
      </c>
      <c r="M93" s="13" t="s">
        <v>4</v>
      </c>
      <c r="N93" s="2" t="s">
        <v>4</v>
      </c>
      <c r="O93" s="2" t="s">
        <v>4</v>
      </c>
      <c r="P93" s="2" t="s">
        <v>4</v>
      </c>
      <c r="Q93" s="2" t="s">
        <v>4</v>
      </c>
      <c r="R93" s="13" t="s">
        <v>4</v>
      </c>
      <c r="S93" s="17">
        <v>2.448079511076522E-3</v>
      </c>
      <c r="T93" s="13" t="s">
        <v>4</v>
      </c>
      <c r="U93" s="1" t="s">
        <v>4</v>
      </c>
      <c r="V93" s="1" t="s">
        <v>4</v>
      </c>
      <c r="W93" s="13" t="s">
        <v>4</v>
      </c>
      <c r="X93" s="13" t="s">
        <v>4</v>
      </c>
      <c r="Y93" s="31" t="s">
        <v>4</v>
      </c>
      <c r="Z93" s="31" t="s">
        <v>4</v>
      </c>
    </row>
    <row r="94" spans="1:26" x14ac:dyDescent="0.3">
      <c r="A94" s="1">
        <v>187809</v>
      </c>
      <c r="B94" s="29">
        <v>3.52</v>
      </c>
      <c r="C94" s="2">
        <v>0.1825</v>
      </c>
      <c r="D94" s="2">
        <f t="shared" si="2"/>
        <v>2.9480373997459739</v>
      </c>
      <c r="E94" s="2"/>
      <c r="F94" s="2"/>
      <c r="G94" s="2"/>
      <c r="H94" s="2"/>
      <c r="I94" s="2">
        <f t="shared" si="3"/>
        <v>-4.3644298963447792E-3</v>
      </c>
      <c r="J94" s="2"/>
      <c r="K94" s="2"/>
      <c r="L94" s="3">
        <v>0.3075</v>
      </c>
      <c r="M94" s="13" t="s">
        <v>4</v>
      </c>
      <c r="N94" s="2" t="s">
        <v>4</v>
      </c>
      <c r="O94" s="2" t="s">
        <v>4</v>
      </c>
      <c r="P94" s="2" t="s">
        <v>4</v>
      </c>
      <c r="Q94" s="2" t="s">
        <v>4</v>
      </c>
      <c r="R94" s="13" t="s">
        <v>4</v>
      </c>
      <c r="S94" s="17">
        <v>3.0441640231788224E-3</v>
      </c>
      <c r="T94" s="13" t="s">
        <v>4</v>
      </c>
      <c r="U94" s="1" t="s">
        <v>4</v>
      </c>
      <c r="V94" s="1" t="s">
        <v>4</v>
      </c>
      <c r="W94" s="13" t="s">
        <v>4</v>
      </c>
      <c r="X94" s="13" t="s">
        <v>4</v>
      </c>
      <c r="Y94" s="31" t="s">
        <v>4</v>
      </c>
      <c r="Z94" s="31" t="s">
        <v>4</v>
      </c>
    </row>
    <row r="95" spans="1:26" x14ac:dyDescent="0.3">
      <c r="A95" s="1">
        <v>187810</v>
      </c>
      <c r="B95" s="29">
        <v>3.48</v>
      </c>
      <c r="C95" s="2">
        <v>0.1817</v>
      </c>
      <c r="D95" s="2">
        <f t="shared" si="2"/>
        <v>2.9495528975387795</v>
      </c>
      <c r="E95" s="2"/>
      <c r="F95" s="2"/>
      <c r="G95" s="2"/>
      <c r="H95" s="2"/>
      <c r="I95" s="2">
        <f t="shared" si="3"/>
        <v>-4.3835616438355762E-3</v>
      </c>
      <c r="J95" s="2"/>
      <c r="K95" s="2"/>
      <c r="L95" s="3">
        <v>0.30830000000000002</v>
      </c>
      <c r="M95" s="13" t="s">
        <v>4</v>
      </c>
      <c r="N95" s="2" t="s">
        <v>4</v>
      </c>
      <c r="O95" s="2" t="s">
        <v>4</v>
      </c>
      <c r="P95" s="2" t="s">
        <v>4</v>
      </c>
      <c r="Q95" s="2" t="s">
        <v>4</v>
      </c>
      <c r="R95" s="13" t="s">
        <v>4</v>
      </c>
      <c r="S95" s="17">
        <v>3.6545983096232773E-3</v>
      </c>
      <c r="T95" s="13" t="s">
        <v>4</v>
      </c>
      <c r="U95" s="1" t="s">
        <v>4</v>
      </c>
      <c r="V95" s="1" t="s">
        <v>4</v>
      </c>
      <c r="W95" s="13" t="s">
        <v>4</v>
      </c>
      <c r="X95" s="13" t="s">
        <v>4</v>
      </c>
      <c r="Y95" s="31" t="s">
        <v>4</v>
      </c>
      <c r="Z95" s="31" t="s">
        <v>4</v>
      </c>
    </row>
    <row r="96" spans="1:26" x14ac:dyDescent="0.3">
      <c r="A96" s="1">
        <v>187811</v>
      </c>
      <c r="B96" s="29">
        <v>3.47</v>
      </c>
      <c r="C96" s="2">
        <v>0.18079999999999999</v>
      </c>
      <c r="D96" s="2">
        <f t="shared" si="2"/>
        <v>2.9487380620673296</v>
      </c>
      <c r="E96" s="2"/>
      <c r="F96" s="2"/>
      <c r="G96" s="2"/>
      <c r="H96" s="2"/>
      <c r="I96" s="2">
        <f t="shared" si="3"/>
        <v>-4.953219592735314E-3</v>
      </c>
      <c r="J96" s="2"/>
      <c r="K96" s="2"/>
      <c r="L96" s="3">
        <v>0.30919999999999997</v>
      </c>
      <c r="M96" s="13" t="s">
        <v>4</v>
      </c>
      <c r="N96" s="2" t="s">
        <v>4</v>
      </c>
      <c r="O96" s="2" t="s">
        <v>4</v>
      </c>
      <c r="P96" s="2" t="s">
        <v>4</v>
      </c>
      <c r="Q96" s="2" t="s">
        <v>4</v>
      </c>
      <c r="R96" s="13" t="s">
        <v>4</v>
      </c>
      <c r="S96" s="17">
        <v>3.4119401439066071E-3</v>
      </c>
      <c r="T96" s="13" t="s">
        <v>4</v>
      </c>
      <c r="U96" s="1" t="s">
        <v>4</v>
      </c>
      <c r="V96" s="1" t="s">
        <v>4</v>
      </c>
      <c r="W96" s="13" t="s">
        <v>4</v>
      </c>
      <c r="X96" s="13" t="s">
        <v>4</v>
      </c>
      <c r="Y96" s="31" t="s">
        <v>4</v>
      </c>
      <c r="Z96" s="31" t="s">
        <v>4</v>
      </c>
    </row>
    <row r="97" spans="1:26" x14ac:dyDescent="0.3">
      <c r="A97" s="1">
        <v>187812</v>
      </c>
      <c r="B97" s="29">
        <v>3.45</v>
      </c>
      <c r="C97" s="2">
        <v>0.18</v>
      </c>
      <c r="D97" s="2">
        <f t="shared" si="2"/>
        <v>2.9901612285045358</v>
      </c>
      <c r="E97" s="2"/>
      <c r="F97" s="2"/>
      <c r="G97" s="2"/>
      <c r="H97" s="2"/>
      <c r="I97" s="2">
        <f t="shared" si="3"/>
        <v>-4.4247787610619538E-3</v>
      </c>
      <c r="J97" s="2"/>
      <c r="K97" s="2"/>
      <c r="L97" s="3">
        <v>0.31</v>
      </c>
      <c r="M97" s="13" t="s">
        <v>4</v>
      </c>
      <c r="N97" s="2" t="s">
        <v>4</v>
      </c>
      <c r="O97" s="2" t="s">
        <v>4</v>
      </c>
      <c r="P97" s="2" t="s">
        <v>4</v>
      </c>
      <c r="Q97" s="2" t="s">
        <v>4</v>
      </c>
      <c r="R97" s="13" t="s">
        <v>4</v>
      </c>
      <c r="S97" s="17">
        <v>3.3678141504435155E-3</v>
      </c>
      <c r="T97" s="13" t="s">
        <v>4</v>
      </c>
      <c r="U97" s="1" t="s">
        <v>4</v>
      </c>
      <c r="V97" s="1" t="s">
        <v>4</v>
      </c>
      <c r="W97" s="13" t="s">
        <v>4</v>
      </c>
      <c r="X97" s="13" t="s">
        <v>4</v>
      </c>
      <c r="Y97" s="31" t="s">
        <v>4</v>
      </c>
      <c r="Z97" s="31" t="s">
        <v>4</v>
      </c>
    </row>
    <row r="98" spans="1:26" x14ac:dyDescent="0.3">
      <c r="A98" s="1">
        <v>187901</v>
      </c>
      <c r="B98" s="29">
        <v>3.58</v>
      </c>
      <c r="C98" s="2">
        <v>0.1817</v>
      </c>
      <c r="D98" s="2">
        <f t="shared" si="2"/>
        <v>3.0164301801993552</v>
      </c>
      <c r="E98" s="2"/>
      <c r="F98" s="2"/>
      <c r="G98" s="2"/>
      <c r="H98" s="2"/>
      <c r="I98" s="2">
        <f t="shared" si="3"/>
        <v>9.4444444444445885E-3</v>
      </c>
      <c r="J98" s="2"/>
      <c r="K98" s="2"/>
      <c r="L98" s="3">
        <v>0.31580000000000003</v>
      </c>
      <c r="M98" s="13" t="s">
        <v>4</v>
      </c>
      <c r="N98" s="2" t="s">
        <v>4</v>
      </c>
      <c r="O98" s="2" t="s">
        <v>4</v>
      </c>
      <c r="P98" s="2" t="s">
        <v>4</v>
      </c>
      <c r="Q98" s="2" t="s">
        <v>4</v>
      </c>
      <c r="R98" s="13" t="s">
        <v>4</v>
      </c>
      <c r="S98" s="17">
        <v>2.8307918809413243E-3</v>
      </c>
      <c r="T98" s="13" t="s">
        <v>4</v>
      </c>
      <c r="U98" s="1" t="s">
        <v>4</v>
      </c>
      <c r="V98" s="1" t="s">
        <v>4</v>
      </c>
      <c r="W98" s="13" t="s">
        <v>4</v>
      </c>
      <c r="X98" s="13" t="s">
        <v>4</v>
      </c>
      <c r="Y98" s="31" t="s">
        <v>4</v>
      </c>
      <c r="Z98" s="31" t="s">
        <v>4</v>
      </c>
    </row>
    <row r="99" spans="1:26" x14ac:dyDescent="0.3">
      <c r="A99" s="1">
        <v>187902</v>
      </c>
      <c r="B99" s="29">
        <v>3.71</v>
      </c>
      <c r="C99" s="2">
        <v>0.18329999999999999</v>
      </c>
      <c r="D99" s="2">
        <f t="shared" si="2"/>
        <v>2.9913582917308781</v>
      </c>
      <c r="E99" s="2"/>
      <c r="F99" s="2"/>
      <c r="G99" s="2"/>
      <c r="H99" s="2"/>
      <c r="I99" s="2">
        <f t="shared" si="3"/>
        <v>8.8057237204182126E-3</v>
      </c>
      <c r="J99" s="2"/>
      <c r="K99" s="2"/>
      <c r="L99" s="3">
        <v>0.32169999999999999</v>
      </c>
      <c r="M99" s="13" t="s">
        <v>4</v>
      </c>
      <c r="N99" s="2" t="s">
        <v>4</v>
      </c>
      <c r="O99" s="2" t="s">
        <v>4</v>
      </c>
      <c r="P99" s="2" t="s">
        <v>4</v>
      </c>
      <c r="Q99" s="2" t="s">
        <v>4</v>
      </c>
      <c r="R99" s="13" t="s">
        <v>4</v>
      </c>
      <c r="S99" s="17">
        <v>2.448079511076522E-3</v>
      </c>
      <c r="T99" s="13" t="s">
        <v>4</v>
      </c>
      <c r="U99" s="1" t="s">
        <v>4</v>
      </c>
      <c r="V99" s="1" t="s">
        <v>4</v>
      </c>
      <c r="W99" s="13" t="s">
        <v>4</v>
      </c>
      <c r="X99" s="13" t="s">
        <v>4</v>
      </c>
      <c r="Y99" s="31" t="s">
        <v>4</v>
      </c>
      <c r="Z99" s="31" t="s">
        <v>4</v>
      </c>
    </row>
    <row r="100" spans="1:26" x14ac:dyDescent="0.3">
      <c r="A100" s="1">
        <v>187903</v>
      </c>
      <c r="B100" s="29">
        <v>3.65</v>
      </c>
      <c r="C100" s="2">
        <v>0.185</v>
      </c>
      <c r="D100" s="2">
        <f t="shared" si="2"/>
        <v>3.0144744553637315</v>
      </c>
      <c r="E100" s="2"/>
      <c r="F100" s="2"/>
      <c r="G100" s="2"/>
      <c r="H100" s="2"/>
      <c r="I100" s="2">
        <f t="shared" si="3"/>
        <v>9.2744135297326835E-3</v>
      </c>
      <c r="J100" s="2"/>
      <c r="K100" s="2"/>
      <c r="L100" s="3">
        <v>0.32750000000000001</v>
      </c>
      <c r="M100" s="13" t="s">
        <v>4</v>
      </c>
      <c r="N100" s="2" t="s">
        <v>4</v>
      </c>
      <c r="O100" s="2" t="s">
        <v>4</v>
      </c>
      <c r="P100" s="2" t="s">
        <v>4</v>
      </c>
      <c r="Q100" s="2" t="s">
        <v>4</v>
      </c>
      <c r="R100" s="13" t="s">
        <v>4</v>
      </c>
      <c r="S100" s="17">
        <v>3.3678141504435155E-3</v>
      </c>
      <c r="T100" s="13" t="s">
        <v>4</v>
      </c>
      <c r="U100" s="1" t="s">
        <v>4</v>
      </c>
      <c r="V100" s="1" t="s">
        <v>4</v>
      </c>
      <c r="W100" s="13" t="s">
        <v>4</v>
      </c>
      <c r="X100" s="13" t="s">
        <v>4</v>
      </c>
      <c r="Y100" s="31" t="s">
        <v>4</v>
      </c>
      <c r="Z100" s="31" t="s">
        <v>4</v>
      </c>
    </row>
    <row r="101" spans="1:26" x14ac:dyDescent="0.3">
      <c r="A101" s="1">
        <v>187904</v>
      </c>
      <c r="B101" s="29">
        <v>3.77</v>
      </c>
      <c r="C101" s="2">
        <v>0.1867</v>
      </c>
      <c r="D101" s="2">
        <f t="shared" si="2"/>
        <v>3.0494329517443024</v>
      </c>
      <c r="E101" s="2"/>
      <c r="F101" s="2"/>
      <c r="G101" s="2"/>
      <c r="H101" s="2"/>
      <c r="I101" s="2">
        <f t="shared" si="3"/>
        <v>9.1891891891893174E-3</v>
      </c>
      <c r="J101" s="2"/>
      <c r="K101" s="2"/>
      <c r="L101" s="3">
        <v>0.33329999999999999</v>
      </c>
      <c r="M101" s="13" t="s">
        <v>4</v>
      </c>
      <c r="N101" s="2" t="s">
        <v>4</v>
      </c>
      <c r="O101" s="2" t="s">
        <v>4</v>
      </c>
      <c r="P101" s="2" t="s">
        <v>4</v>
      </c>
      <c r="Q101" s="2" t="s">
        <v>4</v>
      </c>
      <c r="R101" s="13" t="s">
        <v>4</v>
      </c>
      <c r="S101" s="17">
        <v>3.6545983096232773E-3</v>
      </c>
      <c r="T101" s="13" t="s">
        <v>4</v>
      </c>
      <c r="U101" s="1" t="s">
        <v>4</v>
      </c>
      <c r="V101" s="1" t="s">
        <v>4</v>
      </c>
      <c r="W101" s="13" t="s">
        <v>4</v>
      </c>
      <c r="X101" s="13" t="s">
        <v>4</v>
      </c>
      <c r="Y101" s="31" t="s">
        <v>4</v>
      </c>
      <c r="Z101" s="31" t="s">
        <v>4</v>
      </c>
    </row>
    <row r="102" spans="1:26" x14ac:dyDescent="0.3">
      <c r="A102" s="1">
        <v>187905</v>
      </c>
      <c r="B102" s="29">
        <v>3.94</v>
      </c>
      <c r="C102" s="2">
        <v>0.1883</v>
      </c>
      <c r="D102" s="2">
        <f t="shared" si="2"/>
        <v>3.0459628685854194</v>
      </c>
      <c r="E102" s="2"/>
      <c r="F102" s="2"/>
      <c r="G102" s="2"/>
      <c r="H102" s="2"/>
      <c r="I102" s="2">
        <f t="shared" si="3"/>
        <v>8.5698982324584616E-3</v>
      </c>
      <c r="J102" s="2"/>
      <c r="K102" s="2"/>
      <c r="L102" s="3">
        <v>0.3392</v>
      </c>
      <c r="M102" s="13" t="s">
        <v>4</v>
      </c>
      <c r="N102" s="2" t="s">
        <v>4</v>
      </c>
      <c r="O102" s="2" t="s">
        <v>4</v>
      </c>
      <c r="P102" s="2" t="s">
        <v>4</v>
      </c>
      <c r="Q102" s="2" t="s">
        <v>4</v>
      </c>
      <c r="R102" s="13" t="s">
        <v>4</v>
      </c>
      <c r="S102" s="17">
        <v>2.9117315012631038E-3</v>
      </c>
      <c r="T102" s="13" t="s">
        <v>4</v>
      </c>
      <c r="U102" s="1" t="s">
        <v>4</v>
      </c>
      <c r="V102" s="1" t="s">
        <v>4</v>
      </c>
      <c r="W102" s="13" t="s">
        <v>4</v>
      </c>
      <c r="X102" s="13" t="s">
        <v>4</v>
      </c>
      <c r="Y102" s="31" t="s">
        <v>4</v>
      </c>
      <c r="Z102" s="31" t="s">
        <v>4</v>
      </c>
    </row>
    <row r="103" spans="1:26" x14ac:dyDescent="0.3">
      <c r="A103" s="1">
        <v>187906</v>
      </c>
      <c r="B103" s="29">
        <v>3.96</v>
      </c>
      <c r="C103" s="2">
        <v>0.19</v>
      </c>
      <c r="D103" s="2">
        <f t="shared" si="2"/>
        <v>3.0569758987947098</v>
      </c>
      <c r="E103" s="2"/>
      <c r="F103" s="2"/>
      <c r="G103" s="2"/>
      <c r="H103" s="2"/>
      <c r="I103" s="2">
        <f t="shared" si="3"/>
        <v>9.0281465746149259E-3</v>
      </c>
      <c r="J103" s="2"/>
      <c r="K103" s="2"/>
      <c r="L103" s="3">
        <v>0.34499999999999997</v>
      </c>
      <c r="M103" s="13" t="s">
        <v>4</v>
      </c>
      <c r="N103" s="2" t="s">
        <v>4</v>
      </c>
      <c r="O103" s="2" t="s">
        <v>4</v>
      </c>
      <c r="P103" s="2" t="s">
        <v>4</v>
      </c>
      <c r="Q103" s="2" t="s">
        <v>4</v>
      </c>
      <c r="R103" s="13" t="s">
        <v>4</v>
      </c>
      <c r="S103" s="17">
        <v>2.7719225874356978E-3</v>
      </c>
      <c r="T103" s="13" t="s">
        <v>4</v>
      </c>
      <c r="U103" s="1" t="s">
        <v>4</v>
      </c>
      <c r="V103" s="1" t="s">
        <v>4</v>
      </c>
      <c r="W103" s="13" t="s">
        <v>4</v>
      </c>
      <c r="X103" s="13" t="s">
        <v>4</v>
      </c>
      <c r="Y103" s="31" t="s">
        <v>4</v>
      </c>
      <c r="Z103" s="31" t="s">
        <v>4</v>
      </c>
    </row>
    <row r="104" spans="1:26" x14ac:dyDescent="0.3">
      <c r="A104" s="1">
        <v>187907</v>
      </c>
      <c r="B104" s="29">
        <v>4.04</v>
      </c>
      <c r="C104" s="2">
        <v>0.19170000000000001</v>
      </c>
      <c r="D104" s="2">
        <f t="shared" si="2"/>
        <v>3.0554666283850418</v>
      </c>
      <c r="E104" s="2"/>
      <c r="F104" s="2"/>
      <c r="G104" s="2"/>
      <c r="H104" s="2"/>
      <c r="I104" s="2">
        <f t="shared" si="3"/>
        <v>8.9473684210525928E-3</v>
      </c>
      <c r="J104" s="2"/>
      <c r="K104" s="2"/>
      <c r="L104" s="3">
        <v>0.3508</v>
      </c>
      <c r="M104" s="13" t="s">
        <v>4</v>
      </c>
      <c r="N104" s="2" t="s">
        <v>4</v>
      </c>
      <c r="O104" s="2" t="s">
        <v>4</v>
      </c>
      <c r="P104" s="2" t="s">
        <v>4</v>
      </c>
      <c r="Q104" s="2" t="s">
        <v>4</v>
      </c>
      <c r="R104" s="13" t="s">
        <v>4</v>
      </c>
      <c r="S104" s="17">
        <v>2.5143286727502172E-3</v>
      </c>
      <c r="T104" s="13" t="s">
        <v>4</v>
      </c>
      <c r="U104" s="1" t="s">
        <v>4</v>
      </c>
      <c r="V104" s="1" t="s">
        <v>4</v>
      </c>
      <c r="W104" s="13" t="s">
        <v>4</v>
      </c>
      <c r="X104" s="13" t="s">
        <v>4</v>
      </c>
      <c r="Y104" s="31" t="s">
        <v>4</v>
      </c>
      <c r="Z104" s="31" t="s">
        <v>4</v>
      </c>
    </row>
    <row r="105" spans="1:26" x14ac:dyDescent="0.3">
      <c r="A105" s="1">
        <v>187908</v>
      </c>
      <c r="B105" s="29">
        <v>4.07</v>
      </c>
      <c r="C105" s="2">
        <v>0.1933</v>
      </c>
      <c r="D105" s="2">
        <f t="shared" si="2"/>
        <v>3.0833470208157721</v>
      </c>
      <c r="E105" s="2"/>
      <c r="F105" s="2"/>
      <c r="G105" s="2"/>
      <c r="H105" s="2"/>
      <c r="I105" s="2">
        <f t="shared" si="3"/>
        <v>8.3463745435576886E-3</v>
      </c>
      <c r="J105" s="2"/>
      <c r="K105" s="2"/>
      <c r="L105" s="3">
        <v>0.35670000000000002</v>
      </c>
      <c r="M105" s="13" t="s">
        <v>4</v>
      </c>
      <c r="N105" s="2" t="s">
        <v>4</v>
      </c>
      <c r="O105" s="2" t="s">
        <v>4</v>
      </c>
      <c r="P105" s="2" t="s">
        <v>4</v>
      </c>
      <c r="Q105" s="2" t="s">
        <v>4</v>
      </c>
      <c r="R105" s="13" t="s">
        <v>4</v>
      </c>
      <c r="S105" s="17">
        <v>3.7354712815181462E-3</v>
      </c>
      <c r="T105" s="13" t="s">
        <v>4</v>
      </c>
      <c r="U105" s="1" t="s">
        <v>4</v>
      </c>
      <c r="V105" s="1" t="s">
        <v>4</v>
      </c>
      <c r="W105" s="13" t="s">
        <v>4</v>
      </c>
      <c r="X105" s="13" t="s">
        <v>4</v>
      </c>
      <c r="Y105" s="31" t="s">
        <v>4</v>
      </c>
      <c r="Z105" s="31" t="s">
        <v>4</v>
      </c>
    </row>
    <row r="106" spans="1:26" x14ac:dyDescent="0.3">
      <c r="A106" s="1">
        <v>187909</v>
      </c>
      <c r="B106" s="29">
        <v>4.22</v>
      </c>
      <c r="C106" s="2">
        <v>0.19500000000000001</v>
      </c>
      <c r="D106" s="2">
        <f t="shared" si="2"/>
        <v>3.1780538303479453</v>
      </c>
      <c r="E106" s="2"/>
      <c r="F106" s="2"/>
      <c r="G106" s="2"/>
      <c r="H106" s="2"/>
      <c r="I106" s="2">
        <f t="shared" si="3"/>
        <v>8.7946197620278888E-3</v>
      </c>
      <c r="J106" s="2"/>
      <c r="K106" s="2"/>
      <c r="L106" s="3">
        <v>0.36249999999999999</v>
      </c>
      <c r="M106" s="13" t="s">
        <v>4</v>
      </c>
      <c r="N106" s="2" t="s">
        <v>4</v>
      </c>
      <c r="O106" s="2" t="s">
        <v>4</v>
      </c>
      <c r="P106" s="2" t="s">
        <v>4</v>
      </c>
      <c r="Q106" s="2" t="s">
        <v>4</v>
      </c>
      <c r="R106" s="13" t="s">
        <v>4</v>
      </c>
      <c r="S106" s="17">
        <v>3.8971976066394616E-3</v>
      </c>
      <c r="T106" s="13" t="s">
        <v>4</v>
      </c>
      <c r="U106" s="1" t="s">
        <v>4</v>
      </c>
      <c r="V106" s="1" t="s">
        <v>4</v>
      </c>
      <c r="W106" s="13" t="s">
        <v>4</v>
      </c>
      <c r="X106" s="13" t="s">
        <v>4</v>
      </c>
      <c r="Y106" s="31" t="s">
        <v>4</v>
      </c>
      <c r="Z106" s="31" t="s">
        <v>4</v>
      </c>
    </row>
    <row r="107" spans="1:26" x14ac:dyDescent="0.3">
      <c r="A107" s="1">
        <v>187910</v>
      </c>
      <c r="B107" s="29">
        <v>4.68</v>
      </c>
      <c r="C107" s="2">
        <v>0.19670000000000001</v>
      </c>
      <c r="D107" s="2">
        <f t="shared" si="2"/>
        <v>3.2214145416417224</v>
      </c>
      <c r="E107" s="2"/>
      <c r="F107" s="2"/>
      <c r="G107" s="2"/>
      <c r="H107" s="2"/>
      <c r="I107" s="2">
        <f t="shared" si="3"/>
        <v>8.7179487179487314E-3</v>
      </c>
      <c r="J107" s="2"/>
      <c r="K107" s="2"/>
      <c r="L107" s="3">
        <v>0.36830000000000002</v>
      </c>
      <c r="M107" s="13" t="s">
        <v>4</v>
      </c>
      <c r="N107" s="2" t="s">
        <v>4</v>
      </c>
      <c r="O107" s="2" t="s">
        <v>4</v>
      </c>
      <c r="P107" s="2" t="s">
        <v>4</v>
      </c>
      <c r="Q107" s="2" t="s">
        <v>4</v>
      </c>
      <c r="R107" s="13" t="s">
        <v>4</v>
      </c>
      <c r="S107" s="17">
        <v>4.0148003261678486E-3</v>
      </c>
      <c r="T107" s="13" t="s">
        <v>4</v>
      </c>
      <c r="U107" s="1" t="s">
        <v>4</v>
      </c>
      <c r="V107" s="1" t="s">
        <v>4</v>
      </c>
      <c r="W107" s="13" t="s">
        <v>4</v>
      </c>
      <c r="X107" s="13" t="s">
        <v>4</v>
      </c>
      <c r="Y107" s="31" t="s">
        <v>4</v>
      </c>
      <c r="Z107" s="31" t="s">
        <v>4</v>
      </c>
    </row>
    <row r="108" spans="1:26" x14ac:dyDescent="0.3">
      <c r="A108" s="1">
        <v>187911</v>
      </c>
      <c r="B108" s="29">
        <v>4.93</v>
      </c>
      <c r="C108" s="2">
        <v>0.1983</v>
      </c>
      <c r="D108" s="2">
        <f t="shared" si="2"/>
        <v>3.2112827739606034</v>
      </c>
      <c r="E108" s="2"/>
      <c r="F108" s="2"/>
      <c r="G108" s="2"/>
      <c r="H108" s="2"/>
      <c r="I108" s="2">
        <f t="shared" si="3"/>
        <v>8.1342145399083687E-3</v>
      </c>
      <c r="J108" s="2"/>
      <c r="K108" s="2"/>
      <c r="L108" s="3">
        <v>0.37419999999999998</v>
      </c>
      <c r="M108" s="13" t="s">
        <v>4</v>
      </c>
      <c r="N108" s="2" t="s">
        <v>4</v>
      </c>
      <c r="O108" s="2" t="s">
        <v>4</v>
      </c>
      <c r="P108" s="2" t="s">
        <v>4</v>
      </c>
      <c r="Q108" s="2" t="s">
        <v>4</v>
      </c>
      <c r="R108" s="13" t="s">
        <v>4</v>
      </c>
      <c r="S108" s="17">
        <v>4.2426162455623771E-3</v>
      </c>
      <c r="T108" s="13" t="s">
        <v>4</v>
      </c>
      <c r="U108" s="1" t="s">
        <v>4</v>
      </c>
      <c r="V108" s="1" t="s">
        <v>4</v>
      </c>
      <c r="W108" s="13" t="s">
        <v>4</v>
      </c>
      <c r="X108" s="13" t="s">
        <v>4</v>
      </c>
      <c r="Y108" s="31" t="s">
        <v>4</v>
      </c>
      <c r="Z108" s="31" t="s">
        <v>4</v>
      </c>
    </row>
    <row r="109" spans="1:26" x14ac:dyDescent="0.3">
      <c r="A109" s="1">
        <v>187912</v>
      </c>
      <c r="B109" s="29">
        <v>4.92</v>
      </c>
      <c r="C109" s="2">
        <v>0.2</v>
      </c>
      <c r="D109" s="2">
        <f t="shared" si="2"/>
        <v>3.2406373166497136</v>
      </c>
      <c r="E109" s="2"/>
      <c r="F109" s="2"/>
      <c r="G109" s="2"/>
      <c r="H109" s="2"/>
      <c r="I109" s="2">
        <f t="shared" si="3"/>
        <v>8.5728693898134978E-3</v>
      </c>
      <c r="J109" s="2"/>
      <c r="K109" s="2"/>
      <c r="L109" s="3">
        <v>0.38</v>
      </c>
      <c r="M109" s="13" t="s">
        <v>4</v>
      </c>
      <c r="N109" s="2" t="s">
        <v>4</v>
      </c>
      <c r="O109" s="2" t="s">
        <v>4</v>
      </c>
      <c r="P109" s="2" t="s">
        <v>4</v>
      </c>
      <c r="Q109" s="2" t="s">
        <v>4</v>
      </c>
      <c r="R109" s="13" t="s">
        <v>4</v>
      </c>
      <c r="S109" s="17">
        <v>4.0221500369461219E-3</v>
      </c>
      <c r="T109" s="13" t="s">
        <v>4</v>
      </c>
      <c r="U109" s="1" t="s">
        <v>4</v>
      </c>
      <c r="V109" s="1" t="s">
        <v>4</v>
      </c>
      <c r="W109" s="13" t="s">
        <v>4</v>
      </c>
      <c r="X109" s="13" t="s">
        <v>4</v>
      </c>
      <c r="Y109" s="31" t="s">
        <v>4</v>
      </c>
      <c r="Z109" s="31" t="s">
        <v>4</v>
      </c>
    </row>
    <row r="110" spans="1:26" x14ac:dyDescent="0.3">
      <c r="A110" s="1">
        <v>188001</v>
      </c>
      <c r="B110" s="29">
        <v>5.1100000000000003</v>
      </c>
      <c r="C110" s="2">
        <v>0.20499999999999999</v>
      </c>
      <c r="D110" s="2">
        <f t="shared" si="2"/>
        <v>3.2334039254311104</v>
      </c>
      <c r="E110" s="2"/>
      <c r="F110" s="2"/>
      <c r="G110" s="2"/>
      <c r="H110" s="2"/>
      <c r="I110" s="2">
        <f t="shared" si="3"/>
        <v>2.4999999999999911E-2</v>
      </c>
      <c r="J110" s="2"/>
      <c r="K110" s="2"/>
      <c r="L110" s="3">
        <v>0.38919999999999999</v>
      </c>
      <c r="M110" s="13" t="s">
        <v>4</v>
      </c>
      <c r="N110" s="2" t="s">
        <v>4</v>
      </c>
      <c r="O110" s="2" t="s">
        <v>4</v>
      </c>
      <c r="P110" s="2" t="s">
        <v>4</v>
      </c>
      <c r="Q110" s="2" t="s">
        <v>4</v>
      </c>
      <c r="R110" s="13" t="s">
        <v>4</v>
      </c>
      <c r="S110" s="17">
        <v>3.6031302855844155E-3</v>
      </c>
      <c r="T110" s="13" t="s">
        <v>4</v>
      </c>
      <c r="U110" s="1" t="s">
        <v>4</v>
      </c>
      <c r="V110" s="1" t="s">
        <v>4</v>
      </c>
      <c r="W110" s="13" t="s">
        <v>4</v>
      </c>
      <c r="X110" s="13" t="s">
        <v>4</v>
      </c>
      <c r="Y110" s="31" t="s">
        <v>4</v>
      </c>
      <c r="Z110" s="31" t="s">
        <v>4</v>
      </c>
    </row>
    <row r="111" spans="1:26" x14ac:dyDescent="0.3">
      <c r="A111" s="1">
        <v>188002</v>
      </c>
      <c r="B111" s="29">
        <v>5.2</v>
      </c>
      <c r="C111" s="2">
        <v>0.21</v>
      </c>
      <c r="D111" s="2">
        <f t="shared" si="2"/>
        <v>3.2283545688227444</v>
      </c>
      <c r="E111" s="2"/>
      <c r="F111" s="2"/>
      <c r="G111" s="2"/>
      <c r="H111" s="2"/>
      <c r="I111" s="2">
        <f t="shared" si="3"/>
        <v>2.4390243902439046E-2</v>
      </c>
      <c r="J111" s="2"/>
      <c r="K111" s="2"/>
      <c r="L111" s="3">
        <v>0.39829999999999999</v>
      </c>
      <c r="M111" s="13" t="s">
        <v>4</v>
      </c>
      <c r="N111" s="2" t="s">
        <v>4</v>
      </c>
      <c r="O111" s="2" t="s">
        <v>4</v>
      </c>
      <c r="P111" s="2" t="s">
        <v>4</v>
      </c>
      <c r="Q111" s="2" t="s">
        <v>4</v>
      </c>
      <c r="R111" s="13" t="s">
        <v>4</v>
      </c>
      <c r="S111" s="17">
        <v>3.5516596124514892E-3</v>
      </c>
      <c r="T111" s="13" t="s">
        <v>4</v>
      </c>
      <c r="U111" s="1" t="s">
        <v>4</v>
      </c>
      <c r="V111" s="1" t="s">
        <v>4</v>
      </c>
      <c r="W111" s="13" t="s">
        <v>4</v>
      </c>
      <c r="X111" s="13" t="s">
        <v>4</v>
      </c>
      <c r="Y111" s="31" t="s">
        <v>4</v>
      </c>
      <c r="Z111" s="31" t="s">
        <v>4</v>
      </c>
    </row>
    <row r="112" spans="1:26" x14ac:dyDescent="0.3">
      <c r="A112" s="1">
        <v>188003</v>
      </c>
      <c r="B112" s="29">
        <v>5.3</v>
      </c>
      <c r="C112" s="2">
        <v>0.215</v>
      </c>
      <c r="D112" s="2">
        <f t="shared" si="2"/>
        <v>3.1819223071258658</v>
      </c>
      <c r="E112" s="2"/>
      <c r="F112" s="2"/>
      <c r="G112" s="2"/>
      <c r="H112" s="2"/>
      <c r="I112" s="2">
        <f t="shared" si="3"/>
        <v>2.3809523809523725E-2</v>
      </c>
      <c r="J112" s="2"/>
      <c r="K112" s="2"/>
      <c r="L112" s="3">
        <v>0.40749999999999997</v>
      </c>
      <c r="M112" s="13" t="s">
        <v>4</v>
      </c>
      <c r="N112" s="2" t="s">
        <v>4</v>
      </c>
      <c r="O112" s="2" t="s">
        <v>4</v>
      </c>
      <c r="P112" s="2" t="s">
        <v>4</v>
      </c>
      <c r="Q112" s="2" t="s">
        <v>4</v>
      </c>
      <c r="R112" s="13" t="s">
        <v>4</v>
      </c>
      <c r="S112" s="17">
        <v>3.691359562193827E-3</v>
      </c>
      <c r="T112" s="13" t="s">
        <v>4</v>
      </c>
      <c r="U112" s="1" t="s">
        <v>4</v>
      </c>
      <c r="V112" s="1" t="s">
        <v>4</v>
      </c>
      <c r="W112" s="13" t="s">
        <v>4</v>
      </c>
      <c r="X112" s="13" t="s">
        <v>4</v>
      </c>
      <c r="Y112" s="31" t="s">
        <v>4</v>
      </c>
      <c r="Z112" s="31" t="s">
        <v>4</v>
      </c>
    </row>
    <row r="113" spans="1:26" x14ac:dyDescent="0.3">
      <c r="A113" s="1">
        <v>188004</v>
      </c>
      <c r="B113" s="29">
        <v>5.18</v>
      </c>
      <c r="C113" s="2">
        <v>0.22</v>
      </c>
      <c r="D113" s="2">
        <f t="shared" si="2"/>
        <v>3.076474037530025</v>
      </c>
      <c r="E113" s="2"/>
      <c r="F113" s="2"/>
      <c r="G113" s="2"/>
      <c r="H113" s="2"/>
      <c r="I113" s="2">
        <f t="shared" si="3"/>
        <v>2.3255813953488413E-2</v>
      </c>
      <c r="J113" s="2"/>
      <c r="K113" s="2"/>
      <c r="L113" s="3">
        <v>0.41670000000000001</v>
      </c>
      <c r="M113" s="13" t="s">
        <v>4</v>
      </c>
      <c r="N113" s="2" t="s">
        <v>4</v>
      </c>
      <c r="O113" s="2" t="s">
        <v>4</v>
      </c>
      <c r="P113" s="2" t="s">
        <v>4</v>
      </c>
      <c r="Q113" s="2" t="s">
        <v>4</v>
      </c>
      <c r="R113" s="13" t="s">
        <v>4</v>
      </c>
      <c r="S113" s="17">
        <v>3.691359562193827E-3</v>
      </c>
      <c r="T113" s="13" t="s">
        <v>4</v>
      </c>
      <c r="U113" s="1" t="s">
        <v>4</v>
      </c>
      <c r="V113" s="1" t="s">
        <v>4</v>
      </c>
      <c r="W113" s="13" t="s">
        <v>4</v>
      </c>
      <c r="X113" s="13" t="s">
        <v>4</v>
      </c>
      <c r="Y113" s="31" t="s">
        <v>4</v>
      </c>
      <c r="Z113" s="31" t="s">
        <v>4</v>
      </c>
    </row>
    <row r="114" spans="1:26" x14ac:dyDescent="0.3">
      <c r="A114" s="1">
        <v>188005</v>
      </c>
      <c r="B114" s="29">
        <v>4.7699999999999996</v>
      </c>
      <c r="C114" s="2">
        <v>0.22500000000000001</v>
      </c>
      <c r="D114" s="2">
        <f t="shared" si="2"/>
        <v>3.0581852882005407</v>
      </c>
      <c r="E114" s="2"/>
      <c r="F114" s="2"/>
      <c r="G114" s="2"/>
      <c r="H114" s="2"/>
      <c r="I114" s="2">
        <f t="shared" si="3"/>
        <v>2.2727272727272707E-2</v>
      </c>
      <c r="J114" s="2"/>
      <c r="K114" s="2"/>
      <c r="L114" s="3">
        <v>0.42580000000000001</v>
      </c>
      <c r="M114" s="13" t="s">
        <v>4</v>
      </c>
      <c r="N114" s="2" t="s">
        <v>4</v>
      </c>
      <c r="O114" s="2" t="s">
        <v>4</v>
      </c>
      <c r="P114" s="2" t="s">
        <v>4</v>
      </c>
      <c r="Q114" s="2" t="s">
        <v>4</v>
      </c>
      <c r="R114" s="13" t="s">
        <v>4</v>
      </c>
      <c r="S114" s="17">
        <v>3.4634180088117142E-3</v>
      </c>
      <c r="T114" s="13" t="s">
        <v>4</v>
      </c>
      <c r="U114" s="1" t="s">
        <v>4</v>
      </c>
      <c r="V114" s="1" t="s">
        <v>4</v>
      </c>
      <c r="W114" s="13" t="s">
        <v>4</v>
      </c>
      <c r="X114" s="13" t="s">
        <v>4</v>
      </c>
      <c r="Y114" s="31" t="s">
        <v>4</v>
      </c>
      <c r="Z114" s="31" t="s">
        <v>4</v>
      </c>
    </row>
    <row r="115" spans="1:26" x14ac:dyDescent="0.3">
      <c r="A115" s="1">
        <v>188006</v>
      </c>
      <c r="B115" s="29">
        <v>4.79</v>
      </c>
      <c r="C115" s="2">
        <v>0.23</v>
      </c>
      <c r="D115" s="2">
        <f t="shared" si="2"/>
        <v>3.0811118851557149</v>
      </c>
      <c r="E115" s="2"/>
      <c r="F115" s="2"/>
      <c r="G115" s="2"/>
      <c r="H115" s="2"/>
      <c r="I115" s="2">
        <f t="shared" si="3"/>
        <v>2.2222222222222143E-2</v>
      </c>
      <c r="J115" s="2"/>
      <c r="K115" s="2"/>
      <c r="L115" s="3">
        <v>0.435</v>
      </c>
      <c r="M115" s="13" t="s">
        <v>4</v>
      </c>
      <c r="N115" s="2" t="s">
        <v>4</v>
      </c>
      <c r="O115" s="2" t="s">
        <v>4</v>
      </c>
      <c r="P115" s="2" t="s">
        <v>4</v>
      </c>
      <c r="Q115" s="2" t="s">
        <v>4</v>
      </c>
      <c r="R115" s="13" t="s">
        <v>4</v>
      </c>
      <c r="S115" s="17">
        <v>2.9926645708929526E-3</v>
      </c>
      <c r="T115" s="13" t="s">
        <v>4</v>
      </c>
      <c r="U115" s="1" t="s">
        <v>4</v>
      </c>
      <c r="V115" s="1" t="s">
        <v>4</v>
      </c>
      <c r="W115" s="13" t="s">
        <v>4</v>
      </c>
      <c r="X115" s="13" t="s">
        <v>4</v>
      </c>
      <c r="Y115" s="31" t="s">
        <v>4</v>
      </c>
      <c r="Z115" s="31" t="s">
        <v>4</v>
      </c>
    </row>
    <row r="116" spans="1:26" x14ac:dyDescent="0.3">
      <c r="A116" s="1">
        <v>188007</v>
      </c>
      <c r="B116" s="29">
        <v>5.01</v>
      </c>
      <c r="C116" s="2">
        <v>0.23499999999999999</v>
      </c>
      <c r="D116" s="2">
        <f t="shared" si="2"/>
        <v>3.0949034620157754</v>
      </c>
      <c r="E116" s="2"/>
      <c r="F116" s="2"/>
      <c r="G116" s="2"/>
      <c r="H116" s="2"/>
      <c r="I116" s="2">
        <f t="shared" si="3"/>
        <v>2.1739130434782483E-2</v>
      </c>
      <c r="J116" s="2"/>
      <c r="K116" s="2"/>
      <c r="L116" s="3">
        <v>0.44419999999999998</v>
      </c>
      <c r="M116" s="13" t="s">
        <v>4</v>
      </c>
      <c r="N116" s="2" t="s">
        <v>4</v>
      </c>
      <c r="O116" s="2" t="s">
        <v>4</v>
      </c>
      <c r="P116" s="2" t="s">
        <v>4</v>
      </c>
      <c r="Q116" s="2" t="s">
        <v>4</v>
      </c>
      <c r="R116" s="13" t="s">
        <v>4</v>
      </c>
      <c r="S116" s="17">
        <v>2.9117315012631038E-3</v>
      </c>
      <c r="T116" s="13" t="s">
        <v>4</v>
      </c>
      <c r="U116" s="1" t="s">
        <v>4</v>
      </c>
      <c r="V116" s="1" t="s">
        <v>4</v>
      </c>
      <c r="W116" s="13" t="s">
        <v>4</v>
      </c>
      <c r="X116" s="13" t="s">
        <v>4</v>
      </c>
      <c r="Y116" s="31" t="s">
        <v>4</v>
      </c>
      <c r="Z116" s="31" t="s">
        <v>4</v>
      </c>
    </row>
    <row r="117" spans="1:26" x14ac:dyDescent="0.3">
      <c r="A117" s="1">
        <v>188008</v>
      </c>
      <c r="B117" s="29">
        <v>5.19</v>
      </c>
      <c r="C117" s="2">
        <v>0.24</v>
      </c>
      <c r="D117" s="2">
        <f t="shared" si="2"/>
        <v>3.0719214119115374</v>
      </c>
      <c r="E117" s="2"/>
      <c r="F117" s="2"/>
      <c r="G117" s="2"/>
      <c r="H117" s="2"/>
      <c r="I117" s="2">
        <f t="shared" si="3"/>
        <v>2.1276595744680771E-2</v>
      </c>
      <c r="J117" s="2"/>
      <c r="K117" s="2"/>
      <c r="L117" s="3">
        <v>0.45329999999999998</v>
      </c>
      <c r="M117" s="13" t="s">
        <v>4</v>
      </c>
      <c r="N117" s="2" t="s">
        <v>4</v>
      </c>
      <c r="O117" s="2" t="s">
        <v>4</v>
      </c>
      <c r="P117" s="2" t="s">
        <v>4</v>
      </c>
      <c r="Q117" s="2" t="s">
        <v>4</v>
      </c>
      <c r="R117" s="13" t="s">
        <v>4</v>
      </c>
      <c r="S117" s="17">
        <v>3.3457504235268631E-3</v>
      </c>
      <c r="T117" s="13" t="s">
        <v>4</v>
      </c>
      <c r="U117" s="1" t="s">
        <v>4</v>
      </c>
      <c r="V117" s="1" t="s">
        <v>4</v>
      </c>
      <c r="W117" s="13" t="s">
        <v>4</v>
      </c>
      <c r="X117" s="13" t="s">
        <v>4</v>
      </c>
      <c r="Y117" s="31" t="s">
        <v>4</v>
      </c>
      <c r="Z117" s="31" t="s">
        <v>4</v>
      </c>
    </row>
    <row r="118" spans="1:26" x14ac:dyDescent="0.3">
      <c r="A118" s="1">
        <v>188009</v>
      </c>
      <c r="B118" s="29">
        <v>5.18</v>
      </c>
      <c r="C118" s="2">
        <v>0.245</v>
      </c>
      <c r="D118" s="2">
        <f t="shared" si="2"/>
        <v>3.0798483066151632</v>
      </c>
      <c r="E118" s="2"/>
      <c r="F118" s="2"/>
      <c r="G118" s="2"/>
      <c r="H118" s="2"/>
      <c r="I118" s="2">
        <f t="shared" si="3"/>
        <v>2.0833333333333259E-2</v>
      </c>
      <c r="J118" s="2"/>
      <c r="K118" s="2"/>
      <c r="L118" s="3">
        <v>0.46250000000000002</v>
      </c>
      <c r="M118" s="13" t="s">
        <v>4</v>
      </c>
      <c r="N118" s="2" t="s">
        <v>4</v>
      </c>
      <c r="O118" s="2" t="s">
        <v>4</v>
      </c>
      <c r="P118" s="2" t="s">
        <v>4</v>
      </c>
      <c r="Q118" s="2" t="s">
        <v>4</v>
      </c>
      <c r="R118" s="13" t="s">
        <v>4</v>
      </c>
      <c r="S118" s="17">
        <v>3.5075397839542887E-3</v>
      </c>
      <c r="T118" s="13" t="s">
        <v>4</v>
      </c>
      <c r="U118" s="1" t="s">
        <v>4</v>
      </c>
      <c r="V118" s="1" t="s">
        <v>4</v>
      </c>
      <c r="W118" s="13" t="s">
        <v>4</v>
      </c>
      <c r="X118" s="13" t="s">
        <v>4</v>
      </c>
      <c r="Y118" s="31" t="s">
        <v>4</v>
      </c>
      <c r="Z118" s="31" t="s">
        <v>4</v>
      </c>
    </row>
    <row r="119" spans="1:26" x14ac:dyDescent="0.3">
      <c r="A119" s="1">
        <v>188010</v>
      </c>
      <c r="B119" s="29">
        <v>5.33</v>
      </c>
      <c r="C119" s="2">
        <v>0.25</v>
      </c>
      <c r="D119" s="2">
        <f t="shared" si="2"/>
        <v>3.1108450806544954</v>
      </c>
      <c r="E119" s="2"/>
      <c r="F119" s="2"/>
      <c r="G119" s="2"/>
      <c r="H119" s="2"/>
      <c r="I119" s="2">
        <f t="shared" si="3"/>
        <v>2.0408163265306145E-2</v>
      </c>
      <c r="J119" s="2"/>
      <c r="K119" s="2"/>
      <c r="L119" s="3">
        <v>0.47170000000000001</v>
      </c>
      <c r="M119" s="13" t="s">
        <v>4</v>
      </c>
      <c r="N119" s="2" t="s">
        <v>4</v>
      </c>
      <c r="O119" s="2" t="s">
        <v>4</v>
      </c>
      <c r="P119" s="2" t="s">
        <v>4</v>
      </c>
      <c r="Q119" s="2" t="s">
        <v>4</v>
      </c>
      <c r="R119" s="13" t="s">
        <v>4</v>
      </c>
      <c r="S119" s="17">
        <v>3.4119401439066071E-3</v>
      </c>
      <c r="T119" s="13" t="s">
        <v>4</v>
      </c>
      <c r="U119" s="1" t="s">
        <v>4</v>
      </c>
      <c r="V119" s="1" t="s">
        <v>4</v>
      </c>
      <c r="W119" s="13" t="s">
        <v>4</v>
      </c>
      <c r="X119" s="13" t="s">
        <v>4</v>
      </c>
      <c r="Y119" s="31" t="s">
        <v>4</v>
      </c>
      <c r="Z119" s="31" t="s">
        <v>4</v>
      </c>
    </row>
    <row r="120" spans="1:26" x14ac:dyDescent="0.3">
      <c r="A120" s="1">
        <v>188011</v>
      </c>
      <c r="B120" s="29">
        <v>5.61</v>
      </c>
      <c r="C120" s="2">
        <v>0.255</v>
      </c>
      <c r="D120" s="2">
        <f t="shared" si="2"/>
        <v>3.1312225306638464</v>
      </c>
      <c r="E120" s="2"/>
      <c r="F120" s="2"/>
      <c r="G120" s="2"/>
      <c r="H120" s="2"/>
      <c r="I120" s="2">
        <f t="shared" si="3"/>
        <v>2.0000000000000018E-2</v>
      </c>
      <c r="J120" s="2"/>
      <c r="K120" s="2"/>
      <c r="L120" s="3">
        <v>0.48080000000000001</v>
      </c>
      <c r="M120" s="13" t="s">
        <v>4</v>
      </c>
      <c r="N120" s="2" t="s">
        <v>4</v>
      </c>
      <c r="O120" s="2" t="s">
        <v>4</v>
      </c>
      <c r="P120" s="2" t="s">
        <v>4</v>
      </c>
      <c r="Q120" s="2" t="s">
        <v>4</v>
      </c>
      <c r="R120" s="13" t="s">
        <v>4</v>
      </c>
      <c r="S120" s="17">
        <v>3.6472458969396666E-3</v>
      </c>
      <c r="T120" s="13" t="s">
        <v>4</v>
      </c>
      <c r="U120" s="1" t="s">
        <v>4</v>
      </c>
      <c r="V120" s="1" t="s">
        <v>4</v>
      </c>
      <c r="W120" s="13" t="s">
        <v>4</v>
      </c>
      <c r="X120" s="13" t="s">
        <v>4</v>
      </c>
      <c r="Y120" s="31" t="s">
        <v>4</v>
      </c>
      <c r="Z120" s="31" t="s">
        <v>4</v>
      </c>
    </row>
    <row r="121" spans="1:26" x14ac:dyDescent="0.3">
      <c r="A121" s="1">
        <v>188012</v>
      </c>
      <c r="B121" s="29">
        <v>5.84</v>
      </c>
      <c r="C121" s="2">
        <v>0.26</v>
      </c>
      <c r="D121" s="2">
        <f t="shared" si="2"/>
        <v>3.1700087346631141</v>
      </c>
      <c r="E121" s="2"/>
      <c r="F121" s="2"/>
      <c r="G121" s="2"/>
      <c r="H121" s="2"/>
      <c r="I121" s="2">
        <f t="shared" si="3"/>
        <v>1.9607843137254832E-2</v>
      </c>
      <c r="J121" s="2"/>
      <c r="K121" s="2"/>
      <c r="L121" s="3">
        <v>0.49</v>
      </c>
      <c r="M121" s="13" t="s">
        <v>4</v>
      </c>
      <c r="N121" s="2" t="s">
        <v>4</v>
      </c>
      <c r="O121" s="2" t="s">
        <v>4</v>
      </c>
      <c r="P121" s="2" t="s">
        <v>4</v>
      </c>
      <c r="Q121" s="2" t="s">
        <v>4</v>
      </c>
      <c r="R121" s="13" t="s">
        <v>4</v>
      </c>
      <c r="S121" s="17">
        <v>4.0588977805855958E-3</v>
      </c>
      <c r="T121" s="13" t="s">
        <v>4</v>
      </c>
      <c r="U121" s="1" t="s">
        <v>4</v>
      </c>
      <c r="V121" s="1" t="s">
        <v>4</v>
      </c>
      <c r="W121" s="13" t="s">
        <v>4</v>
      </c>
      <c r="X121" s="13" t="s">
        <v>4</v>
      </c>
      <c r="Y121" s="31" t="s">
        <v>4</v>
      </c>
      <c r="Z121" s="31" t="s">
        <v>4</v>
      </c>
    </row>
    <row r="122" spans="1:26" x14ac:dyDescent="0.3">
      <c r="A122" s="1">
        <v>188101</v>
      </c>
      <c r="B122" s="29">
        <v>6.19</v>
      </c>
      <c r="C122" s="2">
        <v>0.26500000000000001</v>
      </c>
      <c r="D122" s="2">
        <f t="shared" si="2"/>
        <v>3.1477242909132115</v>
      </c>
      <c r="E122" s="2"/>
      <c r="F122" s="2"/>
      <c r="G122" s="2"/>
      <c r="H122" s="2"/>
      <c r="I122" s="2">
        <f t="shared" si="3"/>
        <v>1.9230769230769162E-2</v>
      </c>
      <c r="J122" s="2"/>
      <c r="K122" s="2"/>
      <c r="L122" s="3">
        <v>0.48580000000000001</v>
      </c>
      <c r="M122" s="13" t="s">
        <v>4</v>
      </c>
      <c r="N122" s="2" t="s">
        <v>4</v>
      </c>
      <c r="O122" s="2" t="s">
        <v>4</v>
      </c>
      <c r="P122" s="2" t="s">
        <v>4</v>
      </c>
      <c r="Q122" s="2" t="s">
        <v>4</v>
      </c>
      <c r="R122" s="13" t="s">
        <v>4</v>
      </c>
      <c r="S122" s="17">
        <v>3.5075397839542887E-3</v>
      </c>
      <c r="T122" s="13" t="s">
        <v>4</v>
      </c>
      <c r="U122" s="1" t="s">
        <v>4</v>
      </c>
      <c r="V122" s="1" t="s">
        <v>4</v>
      </c>
      <c r="W122" s="13" t="s">
        <v>4</v>
      </c>
      <c r="X122" s="13" t="s">
        <v>4</v>
      </c>
      <c r="Y122" s="31" t="s">
        <v>4</v>
      </c>
      <c r="Z122" s="31" t="s">
        <v>4</v>
      </c>
    </row>
    <row r="123" spans="1:26" x14ac:dyDescent="0.3">
      <c r="A123" s="1">
        <v>188102</v>
      </c>
      <c r="B123" s="29">
        <v>6.17</v>
      </c>
      <c r="C123" s="2">
        <v>0.27</v>
      </c>
      <c r="D123" s="2">
        <f t="shared" si="2"/>
        <v>3.1403135023650988</v>
      </c>
      <c r="E123" s="2"/>
      <c r="F123" s="2"/>
      <c r="G123" s="2"/>
      <c r="H123" s="2"/>
      <c r="I123" s="2">
        <f t="shared" si="3"/>
        <v>1.8867924528301883E-2</v>
      </c>
      <c r="J123" s="2"/>
      <c r="K123" s="2"/>
      <c r="L123" s="3">
        <v>0.48170000000000002</v>
      </c>
      <c r="M123" s="13" t="s">
        <v>4</v>
      </c>
      <c r="N123" s="2" t="s">
        <v>4</v>
      </c>
      <c r="O123" s="2" t="s">
        <v>4</v>
      </c>
      <c r="P123" s="2" t="s">
        <v>4</v>
      </c>
      <c r="Q123" s="2" t="s">
        <v>4</v>
      </c>
      <c r="R123" s="13" t="s">
        <v>4</v>
      </c>
      <c r="S123" s="17">
        <v>3.6031302855844155E-3</v>
      </c>
      <c r="T123" s="13" t="s">
        <v>4</v>
      </c>
      <c r="U123" s="1" t="s">
        <v>4</v>
      </c>
      <c r="V123" s="1" t="s">
        <v>4</v>
      </c>
      <c r="W123" s="13" t="s">
        <v>4</v>
      </c>
      <c r="X123" s="13" t="s">
        <v>4</v>
      </c>
      <c r="Y123" s="31" t="s">
        <v>4</v>
      </c>
      <c r="Z123" s="31" t="s">
        <v>4</v>
      </c>
    </row>
    <row r="124" spans="1:26" x14ac:dyDescent="0.3">
      <c r="A124" s="1">
        <v>188103</v>
      </c>
      <c r="B124" s="29">
        <v>6.24</v>
      </c>
      <c r="C124" s="2">
        <v>0.27500000000000002</v>
      </c>
      <c r="D124" s="2">
        <f t="shared" si="2"/>
        <v>3.118754088066654</v>
      </c>
      <c r="E124" s="2"/>
      <c r="F124" s="2"/>
      <c r="G124" s="2"/>
      <c r="H124" s="2"/>
      <c r="I124" s="2">
        <f t="shared" si="3"/>
        <v>1.8518518518518601E-2</v>
      </c>
      <c r="J124" s="2"/>
      <c r="K124" s="2"/>
      <c r="L124" s="3">
        <v>0.47749999999999998</v>
      </c>
      <c r="M124" s="13" t="s">
        <v>4</v>
      </c>
      <c r="N124" s="2" t="s">
        <v>4</v>
      </c>
      <c r="O124" s="2" t="s">
        <v>4</v>
      </c>
      <c r="P124" s="2" t="s">
        <v>4</v>
      </c>
      <c r="Q124" s="2" t="s">
        <v>4</v>
      </c>
      <c r="R124" s="13" t="s">
        <v>4</v>
      </c>
      <c r="S124" s="17">
        <v>3.7281194634241422E-3</v>
      </c>
      <c r="T124" s="13" t="s">
        <v>4</v>
      </c>
      <c r="U124" s="1" t="s">
        <v>4</v>
      </c>
      <c r="V124" s="1" t="s">
        <v>4</v>
      </c>
      <c r="W124" s="13" t="s">
        <v>4</v>
      </c>
      <c r="X124" s="13" t="s">
        <v>4</v>
      </c>
      <c r="Y124" s="31" t="s">
        <v>4</v>
      </c>
      <c r="Z124" s="31" t="s">
        <v>4</v>
      </c>
    </row>
    <row r="125" spans="1:26" x14ac:dyDescent="0.3">
      <c r="A125" s="1">
        <v>188104</v>
      </c>
      <c r="B125" s="29">
        <v>6.22</v>
      </c>
      <c r="C125" s="2">
        <v>0.28000000000000003</v>
      </c>
      <c r="D125" s="2">
        <f t="shared" si="2"/>
        <v>3.1447678527144789</v>
      </c>
      <c r="E125" s="2"/>
      <c r="F125" s="2"/>
      <c r="G125" s="2"/>
      <c r="H125" s="2"/>
      <c r="I125" s="2">
        <f t="shared" si="3"/>
        <v>1.8181818181818299E-2</v>
      </c>
      <c r="J125" s="2"/>
      <c r="K125" s="2"/>
      <c r="L125" s="3">
        <v>0.4733</v>
      </c>
      <c r="M125" s="13" t="s">
        <v>4</v>
      </c>
      <c r="N125" s="2" t="s">
        <v>4</v>
      </c>
      <c r="O125" s="2" t="s">
        <v>4</v>
      </c>
      <c r="P125" s="2" t="s">
        <v>4</v>
      </c>
      <c r="Q125" s="2" t="s">
        <v>4</v>
      </c>
      <c r="R125" s="13" t="s">
        <v>4</v>
      </c>
      <c r="S125" s="17">
        <v>3.4634180088117142E-3</v>
      </c>
      <c r="T125" s="13" t="s">
        <v>4</v>
      </c>
      <c r="U125" s="1" t="s">
        <v>4</v>
      </c>
      <c r="V125" s="1" t="s">
        <v>4</v>
      </c>
      <c r="W125" s="13" t="s">
        <v>4</v>
      </c>
      <c r="X125" s="13" t="s">
        <v>4</v>
      </c>
      <c r="Y125" s="31" t="s">
        <v>4</v>
      </c>
      <c r="Z125" s="31" t="s">
        <v>4</v>
      </c>
    </row>
    <row r="126" spans="1:26" x14ac:dyDescent="0.3">
      <c r="A126" s="1">
        <v>188105</v>
      </c>
      <c r="B126" s="29">
        <v>6.5</v>
      </c>
      <c r="C126" s="2">
        <v>0.28499999999999998</v>
      </c>
      <c r="D126" s="2">
        <f t="shared" si="2"/>
        <v>3.1393008440507124</v>
      </c>
      <c r="E126" s="2"/>
      <c r="F126" s="2"/>
      <c r="G126" s="2"/>
      <c r="H126" s="2"/>
      <c r="I126" s="2">
        <f t="shared" si="3"/>
        <v>1.7857142857142572E-2</v>
      </c>
      <c r="J126" s="2"/>
      <c r="K126" s="2"/>
      <c r="L126" s="3">
        <v>0.46920000000000001</v>
      </c>
      <c r="M126" s="13" t="s">
        <v>4</v>
      </c>
      <c r="N126" s="2" t="s">
        <v>4</v>
      </c>
      <c r="O126" s="2" t="s">
        <v>4</v>
      </c>
      <c r="P126" s="2" t="s">
        <v>4</v>
      </c>
      <c r="Q126" s="2" t="s">
        <v>4</v>
      </c>
      <c r="R126" s="13" t="s">
        <v>4</v>
      </c>
      <c r="S126" s="17">
        <v>2.6320941243429337E-3</v>
      </c>
      <c r="T126" s="13" t="s">
        <v>4</v>
      </c>
      <c r="U126" s="1" t="s">
        <v>4</v>
      </c>
      <c r="V126" s="1" t="s">
        <v>4</v>
      </c>
      <c r="W126" s="13" t="s">
        <v>4</v>
      </c>
      <c r="X126" s="13" t="s">
        <v>4</v>
      </c>
      <c r="Y126" s="31" t="s">
        <v>4</v>
      </c>
      <c r="Z126" s="31" t="s">
        <v>4</v>
      </c>
    </row>
    <row r="127" spans="1:26" x14ac:dyDescent="0.3">
      <c r="A127" s="1">
        <v>188106</v>
      </c>
      <c r="B127" s="29">
        <v>6.58</v>
      </c>
      <c r="C127" s="2">
        <v>0.28999999999999998</v>
      </c>
      <c r="D127" s="2">
        <f t="shared" si="2"/>
        <v>3.0863291689062176</v>
      </c>
      <c r="E127" s="2"/>
      <c r="F127" s="2"/>
      <c r="G127" s="2"/>
      <c r="H127" s="2"/>
      <c r="I127" s="2">
        <f t="shared" si="3"/>
        <v>1.7543859649122862E-2</v>
      </c>
      <c r="J127" s="2"/>
      <c r="K127" s="2"/>
      <c r="L127" s="3">
        <v>0.46500000000000002</v>
      </c>
      <c r="M127" s="13" t="s">
        <v>4</v>
      </c>
      <c r="N127" s="2" t="s">
        <v>4</v>
      </c>
      <c r="O127" s="2" t="s">
        <v>4</v>
      </c>
      <c r="P127" s="2" t="s">
        <v>4</v>
      </c>
      <c r="Q127" s="2" t="s">
        <v>4</v>
      </c>
      <c r="R127" s="13" t="s">
        <v>4</v>
      </c>
      <c r="S127" s="17">
        <v>2.2198543539041398E-3</v>
      </c>
      <c r="T127" s="13" t="s">
        <v>4</v>
      </c>
      <c r="U127" s="1" t="s">
        <v>4</v>
      </c>
      <c r="V127" s="1" t="s">
        <v>4</v>
      </c>
      <c r="W127" s="13" t="s">
        <v>4</v>
      </c>
      <c r="X127" s="13" t="s">
        <v>4</v>
      </c>
      <c r="Y127" s="31" t="s">
        <v>4</v>
      </c>
      <c r="Z127" s="31" t="s">
        <v>4</v>
      </c>
    </row>
    <row r="128" spans="1:26" x14ac:dyDescent="0.3">
      <c r="A128" s="1">
        <v>188107</v>
      </c>
      <c r="B128" s="29">
        <v>6.35</v>
      </c>
      <c r="C128" s="2">
        <v>0.29499999999999998</v>
      </c>
      <c r="D128" s="2">
        <f t="shared" si="2"/>
        <v>3.0453292146933633</v>
      </c>
      <c r="E128" s="2"/>
      <c r="F128" s="2"/>
      <c r="G128" s="2"/>
      <c r="H128" s="2"/>
      <c r="I128" s="2">
        <f t="shared" si="3"/>
        <v>1.7241379310344751E-2</v>
      </c>
      <c r="J128" s="2"/>
      <c r="K128" s="2"/>
      <c r="L128" s="3">
        <v>0.46079999999999999</v>
      </c>
      <c r="M128" s="13" t="s">
        <v>4</v>
      </c>
      <c r="N128" s="2" t="s">
        <v>4</v>
      </c>
      <c r="O128" s="2" t="s">
        <v>4</v>
      </c>
      <c r="P128" s="2" t="s">
        <v>4</v>
      </c>
      <c r="Q128" s="2" t="s">
        <v>4</v>
      </c>
      <c r="R128" s="13" t="s">
        <v>4</v>
      </c>
      <c r="S128" s="17">
        <v>2.5879337052180438E-3</v>
      </c>
      <c r="T128" s="13" t="s">
        <v>4</v>
      </c>
      <c r="U128" s="1" t="s">
        <v>4</v>
      </c>
      <c r="V128" s="1" t="s">
        <v>4</v>
      </c>
      <c r="W128" s="13" t="s">
        <v>4</v>
      </c>
      <c r="X128" s="13" t="s">
        <v>4</v>
      </c>
      <c r="Y128" s="31" t="s">
        <v>4</v>
      </c>
      <c r="Z128" s="31" t="s">
        <v>4</v>
      </c>
    </row>
    <row r="129" spans="1:26" x14ac:dyDescent="0.3">
      <c r="A129" s="1">
        <v>188108</v>
      </c>
      <c r="B129" s="29">
        <v>6.2</v>
      </c>
      <c r="C129" s="2">
        <v>0.3</v>
      </c>
      <c r="D129" s="2">
        <f t="shared" si="2"/>
        <v>3.0365542680742461</v>
      </c>
      <c r="E129" s="2"/>
      <c r="F129" s="2"/>
      <c r="G129" s="2"/>
      <c r="H129" s="2"/>
      <c r="I129" s="2">
        <f t="shared" si="3"/>
        <v>1.6949152542372836E-2</v>
      </c>
      <c r="J129" s="2"/>
      <c r="K129" s="2"/>
      <c r="L129" s="3">
        <v>0.45669999999999999</v>
      </c>
      <c r="M129" s="13" t="s">
        <v>4</v>
      </c>
      <c r="N129" s="2" t="s">
        <v>4</v>
      </c>
      <c r="O129" s="2" t="s">
        <v>4</v>
      </c>
      <c r="P129" s="2" t="s">
        <v>4</v>
      </c>
      <c r="Q129" s="2" t="s">
        <v>4</v>
      </c>
      <c r="R129" s="13" t="s">
        <v>4</v>
      </c>
      <c r="S129" s="17">
        <v>3.2869114383544838E-3</v>
      </c>
      <c r="T129" s="13" t="s">
        <v>4</v>
      </c>
      <c r="U129" s="1" t="s">
        <v>4</v>
      </c>
      <c r="V129" s="1" t="s">
        <v>4</v>
      </c>
      <c r="W129" s="13" t="s">
        <v>4</v>
      </c>
      <c r="X129" s="13" t="s">
        <v>4</v>
      </c>
      <c r="Y129" s="31" t="s">
        <v>4</v>
      </c>
      <c r="Z129" s="31" t="s">
        <v>4</v>
      </c>
    </row>
    <row r="130" spans="1:26" x14ac:dyDescent="0.3">
      <c r="A130" s="1">
        <v>188109</v>
      </c>
      <c r="B130" s="29">
        <v>6.25</v>
      </c>
      <c r="C130" s="2">
        <v>0.30499999999999999</v>
      </c>
      <c r="D130" s="2">
        <f t="shared" si="2"/>
        <v>3.0038955841931521</v>
      </c>
      <c r="E130" s="2"/>
      <c r="F130" s="2"/>
      <c r="G130" s="2"/>
      <c r="H130" s="2"/>
      <c r="I130" s="2">
        <f t="shared" si="3"/>
        <v>1.6666666666666607E-2</v>
      </c>
      <c r="J130" s="2"/>
      <c r="K130" s="2"/>
      <c r="L130" s="3">
        <v>0.45250000000000001</v>
      </c>
      <c r="M130" s="13" t="s">
        <v>4</v>
      </c>
      <c r="N130" s="2" t="s">
        <v>4</v>
      </c>
      <c r="O130" s="2" t="s">
        <v>4</v>
      </c>
      <c r="P130" s="2" t="s">
        <v>4</v>
      </c>
      <c r="Q130" s="2" t="s">
        <v>4</v>
      </c>
      <c r="R130" s="13" t="s">
        <v>4</v>
      </c>
      <c r="S130" s="17">
        <v>3.8310399985859683E-3</v>
      </c>
      <c r="T130" s="13" t="s">
        <v>4</v>
      </c>
      <c r="U130" s="1" t="s">
        <v>4</v>
      </c>
      <c r="V130" s="1" t="s">
        <v>4</v>
      </c>
      <c r="W130" s="13" t="s">
        <v>4</v>
      </c>
      <c r="X130" s="13" t="s">
        <v>4</v>
      </c>
      <c r="Y130" s="31" t="s">
        <v>4</v>
      </c>
      <c r="Z130" s="31" t="s">
        <v>4</v>
      </c>
    </row>
    <row r="131" spans="1:26" x14ac:dyDescent="0.3">
      <c r="A131" s="1">
        <v>188110</v>
      </c>
      <c r="B131" s="29">
        <v>6.15</v>
      </c>
      <c r="C131" s="2">
        <v>0.31</v>
      </c>
      <c r="D131" s="2">
        <f t="shared" ref="D131:D194" si="4">-LN(C131/B132)</f>
        <v>2.9941180681994499</v>
      </c>
      <c r="E131" s="2"/>
      <c r="F131" s="2"/>
      <c r="G131" s="2"/>
      <c r="H131" s="2"/>
      <c r="I131" s="2">
        <f t="shared" si="3"/>
        <v>1.6393442622950838E-2</v>
      </c>
      <c r="J131" s="2"/>
      <c r="K131" s="2"/>
      <c r="L131" s="3">
        <v>0.44829999999999998</v>
      </c>
      <c r="M131" s="13" t="s">
        <v>4</v>
      </c>
      <c r="N131" s="2" t="s">
        <v>4</v>
      </c>
      <c r="O131" s="2" t="s">
        <v>4</v>
      </c>
      <c r="P131" s="2" t="s">
        <v>4</v>
      </c>
      <c r="Q131" s="2" t="s">
        <v>4</v>
      </c>
      <c r="R131" s="13" t="s">
        <v>4</v>
      </c>
      <c r="S131" s="17">
        <v>4.2426162455623771E-3</v>
      </c>
      <c r="T131" s="13" t="s">
        <v>4</v>
      </c>
      <c r="U131" s="1" t="s">
        <v>4</v>
      </c>
      <c r="V131" s="1" t="s">
        <v>4</v>
      </c>
      <c r="W131" s="13" t="s">
        <v>4</v>
      </c>
      <c r="X131" s="13" t="s">
        <v>4</v>
      </c>
      <c r="Y131" s="31" t="s">
        <v>4</v>
      </c>
      <c r="Z131" s="31" t="s">
        <v>4</v>
      </c>
    </row>
    <row r="132" spans="1:26" x14ac:dyDescent="0.3">
      <c r="A132" s="1">
        <v>188111</v>
      </c>
      <c r="B132" s="29">
        <v>6.19</v>
      </c>
      <c r="C132" s="2">
        <v>0.315</v>
      </c>
      <c r="D132" s="2">
        <f t="shared" si="4"/>
        <v>2.9486073887036204</v>
      </c>
      <c r="E132" s="2"/>
      <c r="F132" s="2"/>
      <c r="G132" s="2"/>
      <c r="H132" s="2"/>
      <c r="I132" s="2">
        <f t="shared" ref="I132:I195" si="5">C132/C131-1</f>
        <v>1.6129032258064502E-2</v>
      </c>
      <c r="J132" s="2"/>
      <c r="K132" s="2"/>
      <c r="L132" s="3">
        <v>0.44419999999999998</v>
      </c>
      <c r="M132" s="13" t="s">
        <v>4</v>
      </c>
      <c r="N132" s="2" t="s">
        <v>4</v>
      </c>
      <c r="O132" s="2" t="s">
        <v>4</v>
      </c>
      <c r="P132" s="2" t="s">
        <v>4</v>
      </c>
      <c r="Q132" s="2" t="s">
        <v>4</v>
      </c>
      <c r="R132" s="13" t="s">
        <v>4</v>
      </c>
      <c r="S132" s="17">
        <v>4.2793558886081674E-3</v>
      </c>
      <c r="T132" s="13" t="s">
        <v>4</v>
      </c>
      <c r="U132" s="1" t="s">
        <v>4</v>
      </c>
      <c r="V132" s="1" t="s">
        <v>4</v>
      </c>
      <c r="W132" s="13" t="s">
        <v>4</v>
      </c>
      <c r="X132" s="13" t="s">
        <v>4</v>
      </c>
      <c r="Y132" s="31" t="s">
        <v>4</v>
      </c>
      <c r="Z132" s="31" t="s">
        <v>4</v>
      </c>
    </row>
    <row r="133" spans="1:26" x14ac:dyDescent="0.3">
      <c r="A133" s="1">
        <v>188112</v>
      </c>
      <c r="B133" s="29">
        <v>6.01</v>
      </c>
      <c r="C133" s="2">
        <v>0.32</v>
      </c>
      <c r="D133" s="2">
        <f t="shared" si="4"/>
        <v>2.917770732084279</v>
      </c>
      <c r="E133" s="2"/>
      <c r="F133" s="2"/>
      <c r="G133" s="2"/>
      <c r="H133" s="2"/>
      <c r="I133" s="2">
        <f t="shared" si="5"/>
        <v>1.5873015873015817E-2</v>
      </c>
      <c r="J133" s="2"/>
      <c r="K133" s="2"/>
      <c r="L133" s="3">
        <v>0.44</v>
      </c>
      <c r="M133" s="13" t="s">
        <v>4</v>
      </c>
      <c r="N133" s="2" t="s">
        <v>4</v>
      </c>
      <c r="O133" s="2" t="s">
        <v>4</v>
      </c>
      <c r="P133" s="2" t="s">
        <v>4</v>
      </c>
      <c r="Q133" s="2" t="s">
        <v>4</v>
      </c>
      <c r="R133" s="13" t="s">
        <v>4</v>
      </c>
      <c r="S133" s="17">
        <v>4.2426162455623771E-3</v>
      </c>
      <c r="T133" s="13" t="s">
        <v>4</v>
      </c>
      <c r="U133" s="1" t="s">
        <v>4</v>
      </c>
      <c r="V133" s="1" t="s">
        <v>4</v>
      </c>
      <c r="W133" s="13" t="s">
        <v>4</v>
      </c>
      <c r="X133" s="13" t="s">
        <v>4</v>
      </c>
      <c r="Y133" s="31" t="s">
        <v>4</v>
      </c>
      <c r="Z133" s="31" t="s">
        <v>4</v>
      </c>
    </row>
    <row r="134" spans="1:26" x14ac:dyDescent="0.3">
      <c r="A134" s="1">
        <v>188201</v>
      </c>
      <c r="B134" s="29">
        <v>5.92</v>
      </c>
      <c r="C134" s="2">
        <v>0.32</v>
      </c>
      <c r="D134" s="2">
        <f t="shared" si="4"/>
        <v>2.8955665747732686</v>
      </c>
      <c r="E134" s="2"/>
      <c r="F134" s="2"/>
      <c r="G134" s="2"/>
      <c r="H134" s="2"/>
      <c r="I134" s="2">
        <f t="shared" si="5"/>
        <v>0</v>
      </c>
      <c r="J134" s="2"/>
      <c r="K134" s="2"/>
      <c r="L134" s="3">
        <v>0.43919999999999998</v>
      </c>
      <c r="M134" s="13" t="s">
        <v>4</v>
      </c>
      <c r="N134" s="2" t="s">
        <v>4</v>
      </c>
      <c r="O134" s="2" t="s">
        <v>4</v>
      </c>
      <c r="P134" s="2" t="s">
        <v>4</v>
      </c>
      <c r="Q134" s="2" t="s">
        <v>4</v>
      </c>
      <c r="R134" s="13" t="s">
        <v>4</v>
      </c>
      <c r="S134" s="17">
        <v>3.691359562193827E-3</v>
      </c>
      <c r="T134" s="13" t="s">
        <v>4</v>
      </c>
      <c r="U134" s="1" t="s">
        <v>4</v>
      </c>
      <c r="V134" s="1" t="s">
        <v>4</v>
      </c>
      <c r="W134" s="13" t="s">
        <v>4</v>
      </c>
      <c r="X134" s="13" t="s">
        <v>4</v>
      </c>
      <c r="Y134" s="31" t="s">
        <v>4</v>
      </c>
      <c r="Z134" s="31" t="s">
        <v>4</v>
      </c>
    </row>
    <row r="135" spans="1:26" x14ac:dyDescent="0.3">
      <c r="A135" s="1">
        <v>188202</v>
      </c>
      <c r="B135" s="29">
        <v>5.79</v>
      </c>
      <c r="C135" s="2">
        <v>0.32</v>
      </c>
      <c r="D135" s="2">
        <f t="shared" si="4"/>
        <v>2.8938379658726507</v>
      </c>
      <c r="E135" s="2"/>
      <c r="F135" s="2"/>
      <c r="G135" s="2"/>
      <c r="H135" s="2"/>
      <c r="I135" s="2">
        <f t="shared" si="5"/>
        <v>0</v>
      </c>
      <c r="J135" s="2"/>
      <c r="K135" s="2"/>
      <c r="L135" s="3">
        <v>0.43830000000000002</v>
      </c>
      <c r="M135" s="13" t="s">
        <v>4</v>
      </c>
      <c r="N135" s="2" t="s">
        <v>4</v>
      </c>
      <c r="O135" s="2" t="s">
        <v>4</v>
      </c>
      <c r="P135" s="2" t="s">
        <v>4</v>
      </c>
      <c r="Q135" s="2" t="s">
        <v>4</v>
      </c>
      <c r="R135" s="13" t="s">
        <v>4</v>
      </c>
      <c r="S135" s="17">
        <v>3.6693029728185689E-3</v>
      </c>
      <c r="T135" s="13" t="s">
        <v>4</v>
      </c>
      <c r="U135" s="1" t="s">
        <v>4</v>
      </c>
      <c r="V135" s="1" t="s">
        <v>4</v>
      </c>
      <c r="W135" s="13" t="s">
        <v>4</v>
      </c>
      <c r="X135" s="13" t="s">
        <v>4</v>
      </c>
      <c r="Y135" s="31" t="s">
        <v>4</v>
      </c>
      <c r="Z135" s="31" t="s">
        <v>4</v>
      </c>
    </row>
    <row r="136" spans="1:26" x14ac:dyDescent="0.3">
      <c r="A136" s="1">
        <v>188203</v>
      </c>
      <c r="B136" s="29">
        <v>5.78</v>
      </c>
      <c r="C136" s="2">
        <v>0.32</v>
      </c>
      <c r="D136" s="2">
        <f t="shared" si="4"/>
        <v>2.8938379658726507</v>
      </c>
      <c r="E136" s="2"/>
      <c r="F136" s="2"/>
      <c r="G136" s="2"/>
      <c r="H136" s="2"/>
      <c r="I136" s="2">
        <f t="shared" si="5"/>
        <v>0</v>
      </c>
      <c r="J136" s="2"/>
      <c r="K136" s="2"/>
      <c r="L136" s="3">
        <v>0.4375</v>
      </c>
      <c r="M136" s="13" t="s">
        <v>4</v>
      </c>
      <c r="N136" s="2" t="s">
        <v>4</v>
      </c>
      <c r="O136" s="2" t="s">
        <v>4</v>
      </c>
      <c r="P136" s="2" t="s">
        <v>4</v>
      </c>
      <c r="Q136" s="2" t="s">
        <v>4</v>
      </c>
      <c r="R136" s="13" t="s">
        <v>4</v>
      </c>
      <c r="S136" s="17">
        <v>3.7942838805792027E-3</v>
      </c>
      <c r="T136" s="13" t="s">
        <v>4</v>
      </c>
      <c r="U136" s="1" t="s">
        <v>4</v>
      </c>
      <c r="V136" s="1" t="s">
        <v>4</v>
      </c>
      <c r="W136" s="13" t="s">
        <v>4</v>
      </c>
      <c r="X136" s="13" t="s">
        <v>4</v>
      </c>
      <c r="Y136" s="31" t="s">
        <v>4</v>
      </c>
      <c r="Z136" s="31" t="s">
        <v>4</v>
      </c>
    </row>
    <row r="137" spans="1:26" x14ac:dyDescent="0.3">
      <c r="A137" s="1">
        <v>188204</v>
      </c>
      <c r="B137" s="29">
        <v>5.78</v>
      </c>
      <c r="C137" s="2">
        <v>0.32</v>
      </c>
      <c r="D137" s="2">
        <f t="shared" si="4"/>
        <v>2.8816533068562835</v>
      </c>
      <c r="E137" s="2"/>
      <c r="F137" s="2"/>
      <c r="G137" s="2"/>
      <c r="H137" s="2"/>
      <c r="I137" s="2">
        <f t="shared" si="5"/>
        <v>0</v>
      </c>
      <c r="J137" s="2"/>
      <c r="K137" s="2"/>
      <c r="L137" s="3">
        <v>0.43669999999999998</v>
      </c>
      <c r="M137" s="13" t="s">
        <v>4</v>
      </c>
      <c r="N137" s="2" t="s">
        <v>4</v>
      </c>
      <c r="O137" s="2" t="s">
        <v>4</v>
      </c>
      <c r="P137" s="2" t="s">
        <v>4</v>
      </c>
      <c r="Q137" s="2" t="s">
        <v>4</v>
      </c>
      <c r="R137" s="13" t="s">
        <v>4</v>
      </c>
      <c r="S137" s="17">
        <v>3.3678141504435155E-3</v>
      </c>
      <c r="T137" s="13" t="s">
        <v>4</v>
      </c>
      <c r="U137" s="1" t="s">
        <v>4</v>
      </c>
      <c r="V137" s="1" t="s">
        <v>4</v>
      </c>
      <c r="W137" s="13" t="s">
        <v>4</v>
      </c>
      <c r="X137" s="13" t="s">
        <v>4</v>
      </c>
      <c r="Y137" s="31" t="s">
        <v>4</v>
      </c>
      <c r="Z137" s="31" t="s">
        <v>4</v>
      </c>
    </row>
    <row r="138" spans="1:26" x14ac:dyDescent="0.3">
      <c r="A138" s="1">
        <v>188205</v>
      </c>
      <c r="B138" s="29">
        <v>5.71</v>
      </c>
      <c r="C138" s="2">
        <v>0.32</v>
      </c>
      <c r="D138" s="2">
        <f t="shared" si="4"/>
        <v>2.8763855159214247</v>
      </c>
      <c r="E138" s="2"/>
      <c r="F138" s="2"/>
      <c r="G138" s="2"/>
      <c r="H138" s="2"/>
      <c r="I138" s="2">
        <f t="shared" si="5"/>
        <v>0</v>
      </c>
      <c r="J138" s="2"/>
      <c r="K138" s="2"/>
      <c r="L138" s="3">
        <v>0.43580000000000002</v>
      </c>
      <c r="M138" s="13" t="s">
        <v>4</v>
      </c>
      <c r="N138" s="2" t="s">
        <v>4</v>
      </c>
      <c r="O138" s="2" t="s">
        <v>4</v>
      </c>
      <c r="P138" s="2" t="s">
        <v>4</v>
      </c>
      <c r="Q138" s="2" t="s">
        <v>4</v>
      </c>
      <c r="R138" s="13" t="s">
        <v>4</v>
      </c>
      <c r="S138" s="17">
        <v>3.2133578380802541E-3</v>
      </c>
      <c r="T138" s="13" t="s">
        <v>4</v>
      </c>
      <c r="U138" s="1" t="s">
        <v>4</v>
      </c>
      <c r="V138" s="1" t="s">
        <v>4</v>
      </c>
      <c r="W138" s="13" t="s">
        <v>4</v>
      </c>
      <c r="X138" s="13" t="s">
        <v>4</v>
      </c>
      <c r="Y138" s="31" t="s">
        <v>4</v>
      </c>
      <c r="Z138" s="31" t="s">
        <v>4</v>
      </c>
    </row>
    <row r="139" spans="1:26" x14ac:dyDescent="0.3">
      <c r="A139" s="1">
        <v>188206</v>
      </c>
      <c r="B139" s="29">
        <v>5.68</v>
      </c>
      <c r="C139" s="2">
        <v>0.32</v>
      </c>
      <c r="D139" s="2">
        <f t="shared" si="4"/>
        <v>2.9311937524164198</v>
      </c>
      <c r="E139" s="2"/>
      <c r="F139" s="2"/>
      <c r="G139" s="2"/>
      <c r="H139" s="2"/>
      <c r="I139" s="2">
        <f t="shared" si="5"/>
        <v>0</v>
      </c>
      <c r="J139" s="2"/>
      <c r="K139" s="2"/>
      <c r="L139" s="3">
        <v>0.435</v>
      </c>
      <c r="M139" s="13" t="s">
        <v>4</v>
      </c>
      <c r="N139" s="2" t="s">
        <v>4</v>
      </c>
      <c r="O139" s="2" t="s">
        <v>4</v>
      </c>
      <c r="P139" s="2" t="s">
        <v>4</v>
      </c>
      <c r="Q139" s="2" t="s">
        <v>4</v>
      </c>
      <c r="R139" s="13" t="s">
        <v>4</v>
      </c>
      <c r="S139" s="17">
        <v>3.4119401439066071E-3</v>
      </c>
      <c r="T139" s="13" t="s">
        <v>4</v>
      </c>
      <c r="U139" s="1" t="s">
        <v>4</v>
      </c>
      <c r="V139" s="1" t="s">
        <v>4</v>
      </c>
      <c r="W139" s="13" t="s">
        <v>4</v>
      </c>
      <c r="X139" s="13" t="s">
        <v>4</v>
      </c>
      <c r="Y139" s="31" t="s">
        <v>4</v>
      </c>
      <c r="Z139" s="31" t="s">
        <v>4</v>
      </c>
    </row>
    <row r="140" spans="1:26" x14ac:dyDescent="0.3">
      <c r="A140" s="1">
        <v>188207</v>
      </c>
      <c r="B140" s="29">
        <v>6</v>
      </c>
      <c r="C140" s="2">
        <v>0.32</v>
      </c>
      <c r="D140" s="2">
        <f t="shared" si="4"/>
        <v>2.9607525546579643</v>
      </c>
      <c r="E140" s="2"/>
      <c r="F140" s="2"/>
      <c r="G140" s="2"/>
      <c r="H140" s="2"/>
      <c r="I140" s="2">
        <f t="shared" si="5"/>
        <v>0</v>
      </c>
      <c r="J140" s="2"/>
      <c r="K140" s="2"/>
      <c r="L140" s="3">
        <v>0.43419999999999997</v>
      </c>
      <c r="M140" s="13" t="s">
        <v>4</v>
      </c>
      <c r="N140" s="2" t="s">
        <v>4</v>
      </c>
      <c r="O140" s="2" t="s">
        <v>4</v>
      </c>
      <c r="P140" s="2" t="s">
        <v>4</v>
      </c>
      <c r="Q140" s="2" t="s">
        <v>4</v>
      </c>
      <c r="R140" s="13" t="s">
        <v>4</v>
      </c>
      <c r="S140" s="17">
        <v>3.0441640231788224E-3</v>
      </c>
      <c r="T140" s="13" t="s">
        <v>4</v>
      </c>
      <c r="U140" s="1" t="s">
        <v>4</v>
      </c>
      <c r="V140" s="1" t="s">
        <v>4</v>
      </c>
      <c r="W140" s="13" t="s">
        <v>4</v>
      </c>
      <c r="X140" s="13" t="s">
        <v>4</v>
      </c>
      <c r="Y140" s="31" t="s">
        <v>4</v>
      </c>
      <c r="Z140" s="31" t="s">
        <v>4</v>
      </c>
    </row>
    <row r="141" spans="1:26" x14ac:dyDescent="0.3">
      <c r="A141" s="1">
        <v>188208</v>
      </c>
      <c r="B141" s="29">
        <v>6.18</v>
      </c>
      <c r="C141" s="2">
        <v>0.32</v>
      </c>
      <c r="D141" s="2">
        <f t="shared" si="4"/>
        <v>2.9704144655697013</v>
      </c>
      <c r="E141" s="2"/>
      <c r="F141" s="2"/>
      <c r="G141" s="2"/>
      <c r="H141" s="2"/>
      <c r="I141" s="2">
        <f t="shared" si="5"/>
        <v>0</v>
      </c>
      <c r="J141" s="2"/>
      <c r="K141" s="2"/>
      <c r="L141" s="3">
        <v>0.43330000000000002</v>
      </c>
      <c r="M141" s="13" t="s">
        <v>4</v>
      </c>
      <c r="N141" s="2" t="s">
        <v>4</v>
      </c>
      <c r="O141" s="2" t="s">
        <v>4</v>
      </c>
      <c r="P141" s="2" t="s">
        <v>4</v>
      </c>
      <c r="Q141" s="2" t="s">
        <v>4</v>
      </c>
      <c r="R141" s="13" t="s">
        <v>4</v>
      </c>
      <c r="S141" s="17">
        <v>3.8016352122623273E-3</v>
      </c>
      <c r="T141" s="13" t="s">
        <v>4</v>
      </c>
      <c r="U141" s="1" t="s">
        <v>4</v>
      </c>
      <c r="V141" s="1" t="s">
        <v>4</v>
      </c>
      <c r="W141" s="13" t="s">
        <v>4</v>
      </c>
      <c r="X141" s="13" t="s">
        <v>4</v>
      </c>
      <c r="Y141" s="31" t="s">
        <v>4</v>
      </c>
      <c r="Z141" s="31" t="s">
        <v>4</v>
      </c>
    </row>
    <row r="142" spans="1:26" x14ac:dyDescent="0.3">
      <c r="A142" s="1">
        <v>188209</v>
      </c>
      <c r="B142" s="29">
        <v>6.24</v>
      </c>
      <c r="C142" s="2">
        <v>0.32</v>
      </c>
      <c r="D142" s="2">
        <f t="shared" si="4"/>
        <v>2.9427928882597718</v>
      </c>
      <c r="E142" s="2"/>
      <c r="F142" s="2"/>
      <c r="G142" s="2"/>
      <c r="H142" s="2"/>
      <c r="I142" s="2">
        <f t="shared" si="5"/>
        <v>0</v>
      </c>
      <c r="J142" s="2"/>
      <c r="K142" s="2"/>
      <c r="L142" s="3">
        <v>0.4325</v>
      </c>
      <c r="M142" s="13" t="s">
        <v>4</v>
      </c>
      <c r="N142" s="2" t="s">
        <v>4</v>
      </c>
      <c r="O142" s="2" t="s">
        <v>4</v>
      </c>
      <c r="P142" s="2" t="s">
        <v>4</v>
      </c>
      <c r="Q142" s="2" t="s">
        <v>4</v>
      </c>
      <c r="R142" s="13" t="s">
        <v>4</v>
      </c>
      <c r="S142" s="17">
        <v>4.6099519490870504E-3</v>
      </c>
      <c r="T142" s="13" t="s">
        <v>4</v>
      </c>
      <c r="U142" s="1" t="s">
        <v>4</v>
      </c>
      <c r="V142" s="1" t="s">
        <v>4</v>
      </c>
      <c r="W142" s="13" t="s">
        <v>4</v>
      </c>
      <c r="X142" s="13" t="s">
        <v>4</v>
      </c>
      <c r="Y142" s="31" t="s">
        <v>4</v>
      </c>
      <c r="Z142" s="31" t="s">
        <v>4</v>
      </c>
    </row>
    <row r="143" spans="1:26" x14ac:dyDescent="0.3">
      <c r="A143" s="1">
        <v>188210</v>
      </c>
      <c r="B143" s="29">
        <v>6.07</v>
      </c>
      <c r="C143" s="2">
        <v>0.32</v>
      </c>
      <c r="D143" s="2">
        <f t="shared" si="4"/>
        <v>2.8990148540521847</v>
      </c>
      <c r="E143" s="2"/>
      <c r="F143" s="2"/>
      <c r="G143" s="2"/>
      <c r="H143" s="2"/>
      <c r="I143" s="2">
        <f t="shared" si="5"/>
        <v>0</v>
      </c>
      <c r="J143" s="2"/>
      <c r="K143" s="2"/>
      <c r="L143" s="3">
        <v>0.43169999999999997</v>
      </c>
      <c r="M143" s="13" t="s">
        <v>4</v>
      </c>
      <c r="N143" s="2" t="s">
        <v>4</v>
      </c>
      <c r="O143" s="2" t="s">
        <v>4</v>
      </c>
      <c r="P143" s="2" t="s">
        <v>4</v>
      </c>
      <c r="Q143" s="2" t="s">
        <v>4</v>
      </c>
      <c r="R143" s="13" t="s">
        <v>4</v>
      </c>
      <c r="S143" s="17">
        <v>4.5511873034351476E-3</v>
      </c>
      <c r="T143" s="13" t="s">
        <v>4</v>
      </c>
      <c r="U143" s="1" t="s">
        <v>4</v>
      </c>
      <c r="V143" s="1" t="s">
        <v>4</v>
      </c>
      <c r="W143" s="13" t="s">
        <v>4</v>
      </c>
      <c r="X143" s="13" t="s">
        <v>4</v>
      </c>
      <c r="Y143" s="31" t="s">
        <v>4</v>
      </c>
      <c r="Z143" s="31" t="s">
        <v>4</v>
      </c>
    </row>
    <row r="144" spans="1:26" x14ac:dyDescent="0.3">
      <c r="A144" s="1">
        <v>188211</v>
      </c>
      <c r="B144" s="29">
        <v>5.81</v>
      </c>
      <c r="C144" s="2">
        <v>0.32</v>
      </c>
      <c r="D144" s="2">
        <f t="shared" si="4"/>
        <v>2.9041650800285006</v>
      </c>
      <c r="E144" s="2"/>
      <c r="F144" s="2"/>
      <c r="G144" s="2"/>
      <c r="H144" s="2"/>
      <c r="I144" s="2">
        <f t="shared" si="5"/>
        <v>0</v>
      </c>
      <c r="J144" s="2"/>
      <c r="K144" s="2"/>
      <c r="L144" s="3">
        <v>0.43080000000000002</v>
      </c>
      <c r="M144" s="13" t="s">
        <v>4</v>
      </c>
      <c r="N144" s="2" t="s">
        <v>4</v>
      </c>
      <c r="O144" s="2" t="s">
        <v>4</v>
      </c>
      <c r="P144" s="2" t="s">
        <v>4</v>
      </c>
      <c r="Q144" s="2" t="s">
        <v>4</v>
      </c>
      <c r="R144" s="13" t="s">
        <v>4</v>
      </c>
      <c r="S144" s="17">
        <v>4.4263009642645044E-3</v>
      </c>
      <c r="T144" s="13" t="s">
        <v>4</v>
      </c>
      <c r="U144" s="1" t="s">
        <v>4</v>
      </c>
      <c r="V144" s="1" t="s">
        <v>4</v>
      </c>
      <c r="W144" s="13" t="s">
        <v>4</v>
      </c>
      <c r="X144" s="13" t="s">
        <v>4</v>
      </c>
      <c r="Y144" s="31" t="s">
        <v>4</v>
      </c>
      <c r="Z144" s="31" t="s">
        <v>4</v>
      </c>
    </row>
    <row r="145" spans="1:26" x14ac:dyDescent="0.3">
      <c r="A145" s="1">
        <v>188212</v>
      </c>
      <c r="B145" s="29">
        <v>5.84</v>
      </c>
      <c r="C145" s="2">
        <v>0.32</v>
      </c>
      <c r="D145" s="2">
        <f t="shared" si="4"/>
        <v>2.8990148540521847</v>
      </c>
      <c r="E145" s="2"/>
      <c r="F145" s="2"/>
      <c r="G145" s="2"/>
      <c r="H145" s="2"/>
      <c r="I145" s="2">
        <f t="shared" si="5"/>
        <v>0</v>
      </c>
      <c r="J145" s="2"/>
      <c r="K145" s="2"/>
      <c r="L145" s="3">
        <v>0.43</v>
      </c>
      <c r="M145" s="13" t="s">
        <v>4</v>
      </c>
      <c r="N145" s="2" t="s">
        <v>4</v>
      </c>
      <c r="O145" s="2" t="s">
        <v>4</v>
      </c>
      <c r="P145" s="2" t="s">
        <v>4</v>
      </c>
      <c r="Q145" s="2" t="s">
        <v>4</v>
      </c>
      <c r="R145" s="13" t="s">
        <v>4</v>
      </c>
      <c r="S145" s="17">
        <v>3.9707009270788596E-3</v>
      </c>
      <c r="T145" s="13" t="s">
        <v>4</v>
      </c>
      <c r="U145" s="1" t="s">
        <v>4</v>
      </c>
      <c r="V145" s="1" t="s">
        <v>4</v>
      </c>
      <c r="W145" s="13" t="s">
        <v>4</v>
      </c>
      <c r="X145" s="13" t="s">
        <v>4</v>
      </c>
      <c r="Y145" s="31" t="s">
        <v>4</v>
      </c>
      <c r="Z145" s="31" t="s">
        <v>4</v>
      </c>
    </row>
    <row r="146" spans="1:26" x14ac:dyDescent="0.3">
      <c r="A146" s="1">
        <v>188301</v>
      </c>
      <c r="B146" s="29">
        <v>5.81</v>
      </c>
      <c r="C146" s="2">
        <v>0.32079999999999997</v>
      </c>
      <c r="D146" s="2">
        <f t="shared" si="4"/>
        <v>2.8738886357228375</v>
      </c>
      <c r="E146" s="2"/>
      <c r="F146" s="2"/>
      <c r="G146" s="2"/>
      <c r="H146" s="2"/>
      <c r="I146" s="2">
        <f t="shared" si="5"/>
        <v>2.4999999999999467E-3</v>
      </c>
      <c r="J146" s="2"/>
      <c r="K146" s="2"/>
      <c r="L146" s="3">
        <v>0.42749999999999999</v>
      </c>
      <c r="M146" s="13" t="s">
        <v>4</v>
      </c>
      <c r="N146" s="2" t="s">
        <v>4</v>
      </c>
      <c r="O146" s="2" t="s">
        <v>4</v>
      </c>
      <c r="P146" s="2" t="s">
        <v>4</v>
      </c>
      <c r="Q146" s="2" t="s">
        <v>4</v>
      </c>
      <c r="R146" s="13" t="s">
        <v>4</v>
      </c>
      <c r="S146" s="17">
        <v>3.691359562193827E-3</v>
      </c>
      <c r="T146" s="13" t="s">
        <v>4</v>
      </c>
      <c r="U146" s="1" t="s">
        <v>4</v>
      </c>
      <c r="V146" s="1" t="s">
        <v>4</v>
      </c>
      <c r="W146" s="13" t="s">
        <v>4</v>
      </c>
      <c r="X146" s="13" t="s">
        <v>4</v>
      </c>
      <c r="Y146" s="31" t="s">
        <v>4</v>
      </c>
      <c r="Z146" s="31" t="s">
        <v>4</v>
      </c>
    </row>
    <row r="147" spans="1:26" x14ac:dyDescent="0.3">
      <c r="A147" s="1">
        <v>188302</v>
      </c>
      <c r="B147" s="29">
        <v>5.68</v>
      </c>
      <c r="C147" s="2">
        <v>0.32169999999999999</v>
      </c>
      <c r="D147" s="2">
        <f t="shared" si="4"/>
        <v>2.8833356995464157</v>
      </c>
      <c r="E147" s="2"/>
      <c r="F147" s="2"/>
      <c r="G147" s="2"/>
      <c r="H147" s="2"/>
      <c r="I147" s="2">
        <f t="shared" si="5"/>
        <v>2.805486284289227E-3</v>
      </c>
      <c r="J147" s="2"/>
      <c r="K147" s="2"/>
      <c r="L147" s="3">
        <v>0.42499999999999999</v>
      </c>
      <c r="M147" s="13" t="s">
        <v>4</v>
      </c>
      <c r="N147" s="2" t="s">
        <v>4</v>
      </c>
      <c r="O147" s="2" t="s">
        <v>4</v>
      </c>
      <c r="P147" s="2" t="s">
        <v>4</v>
      </c>
      <c r="Q147" s="2" t="s">
        <v>4</v>
      </c>
      <c r="R147" s="13" t="s">
        <v>4</v>
      </c>
      <c r="S147" s="17">
        <v>3.6031302855844155E-3</v>
      </c>
      <c r="T147" s="13" t="s">
        <v>4</v>
      </c>
      <c r="U147" s="1" t="s">
        <v>4</v>
      </c>
      <c r="V147" s="1" t="s">
        <v>4</v>
      </c>
      <c r="W147" s="13" t="s">
        <v>4</v>
      </c>
      <c r="X147" s="13" t="s">
        <v>4</v>
      </c>
      <c r="Y147" s="31" t="s">
        <v>4</v>
      </c>
      <c r="Z147" s="31" t="s">
        <v>4</v>
      </c>
    </row>
    <row r="148" spans="1:26" x14ac:dyDescent="0.3">
      <c r="A148" s="1">
        <v>188303</v>
      </c>
      <c r="B148" s="29">
        <v>5.75</v>
      </c>
      <c r="C148" s="2">
        <v>0.32250000000000001</v>
      </c>
      <c r="D148" s="2">
        <f t="shared" si="4"/>
        <v>2.9015067765863147</v>
      </c>
      <c r="E148" s="2"/>
      <c r="F148" s="2"/>
      <c r="G148" s="2"/>
      <c r="H148" s="2"/>
      <c r="I148" s="2">
        <f t="shared" si="5"/>
        <v>2.4867889337893967E-3</v>
      </c>
      <c r="J148" s="2"/>
      <c r="K148" s="2"/>
      <c r="L148" s="3">
        <v>0.42249999999999999</v>
      </c>
      <c r="M148" s="13" t="s">
        <v>4</v>
      </c>
      <c r="N148" s="2" t="s">
        <v>4</v>
      </c>
      <c r="O148" s="2" t="s">
        <v>4</v>
      </c>
      <c r="P148" s="2" t="s">
        <v>4</v>
      </c>
      <c r="Q148" s="2" t="s">
        <v>4</v>
      </c>
      <c r="R148" s="13" t="s">
        <v>4</v>
      </c>
      <c r="S148" s="17">
        <v>4.3381365100386262E-3</v>
      </c>
      <c r="T148" s="13" t="s">
        <v>4</v>
      </c>
      <c r="U148" s="1" t="s">
        <v>4</v>
      </c>
      <c r="V148" s="1" t="s">
        <v>4</v>
      </c>
      <c r="W148" s="13" t="s">
        <v>4</v>
      </c>
      <c r="X148" s="13" t="s">
        <v>4</v>
      </c>
      <c r="Y148" s="31" t="s">
        <v>4</v>
      </c>
      <c r="Z148" s="31" t="s">
        <v>4</v>
      </c>
    </row>
    <row r="149" spans="1:26" x14ac:dyDescent="0.3">
      <c r="A149" s="1">
        <v>188304</v>
      </c>
      <c r="B149" s="29">
        <v>5.87</v>
      </c>
      <c r="C149" s="2">
        <v>0.32329999999999998</v>
      </c>
      <c r="D149" s="2">
        <f t="shared" si="4"/>
        <v>2.8818466747707578</v>
      </c>
      <c r="E149" s="2"/>
      <c r="F149" s="2"/>
      <c r="G149" s="2"/>
      <c r="H149" s="2"/>
      <c r="I149" s="2">
        <f t="shared" si="5"/>
        <v>2.480620155038693E-3</v>
      </c>
      <c r="J149" s="2"/>
      <c r="K149" s="2"/>
      <c r="L149" s="3">
        <v>0.42</v>
      </c>
      <c r="M149" s="13" t="s">
        <v>4</v>
      </c>
      <c r="N149" s="2" t="s">
        <v>4</v>
      </c>
      <c r="O149" s="2" t="s">
        <v>4</v>
      </c>
      <c r="P149" s="2" t="s">
        <v>4</v>
      </c>
      <c r="Q149" s="2" t="s">
        <v>4</v>
      </c>
      <c r="R149" s="13" t="s">
        <v>4</v>
      </c>
      <c r="S149" s="17">
        <v>3.9192491700642765E-3</v>
      </c>
      <c r="T149" s="13" t="s">
        <v>4</v>
      </c>
      <c r="U149" s="1" t="s">
        <v>4</v>
      </c>
      <c r="V149" s="1" t="s">
        <v>4</v>
      </c>
      <c r="W149" s="13" t="s">
        <v>4</v>
      </c>
      <c r="X149" s="13" t="s">
        <v>4</v>
      </c>
      <c r="Y149" s="31" t="s">
        <v>4</v>
      </c>
      <c r="Z149" s="31" t="s">
        <v>4</v>
      </c>
    </row>
    <row r="150" spans="1:26" x14ac:dyDescent="0.3">
      <c r="A150" s="1">
        <v>188305</v>
      </c>
      <c r="B150" s="29">
        <v>5.77</v>
      </c>
      <c r="C150" s="2">
        <v>0.32419999999999999</v>
      </c>
      <c r="D150" s="2">
        <f t="shared" si="4"/>
        <v>2.887694931423908</v>
      </c>
      <c r="E150" s="2"/>
      <c r="F150" s="2"/>
      <c r="G150" s="2"/>
      <c r="H150" s="2"/>
      <c r="I150" s="2">
        <f t="shared" si="5"/>
        <v>2.7837921435200919E-3</v>
      </c>
      <c r="J150" s="2"/>
      <c r="K150" s="2"/>
      <c r="L150" s="3">
        <v>0.41749999999999998</v>
      </c>
      <c r="M150" s="13" t="s">
        <v>4</v>
      </c>
      <c r="N150" s="2" t="s">
        <v>4</v>
      </c>
      <c r="O150" s="2" t="s">
        <v>4</v>
      </c>
      <c r="P150" s="2" t="s">
        <v>4</v>
      </c>
      <c r="Q150" s="2" t="s">
        <v>4</v>
      </c>
      <c r="R150" s="13" t="s">
        <v>4</v>
      </c>
      <c r="S150" s="17">
        <v>3.5810717500651375E-3</v>
      </c>
      <c r="T150" s="13" t="s">
        <v>4</v>
      </c>
      <c r="U150" s="1" t="s">
        <v>4</v>
      </c>
      <c r="V150" s="1" t="s">
        <v>4</v>
      </c>
      <c r="W150" s="13" t="s">
        <v>4</v>
      </c>
      <c r="X150" s="13" t="s">
        <v>4</v>
      </c>
      <c r="Y150" s="31" t="s">
        <v>4</v>
      </c>
      <c r="Z150" s="31" t="s">
        <v>4</v>
      </c>
    </row>
    <row r="151" spans="1:26" x14ac:dyDescent="0.3">
      <c r="A151" s="1">
        <v>188306</v>
      </c>
      <c r="B151" s="29">
        <v>5.82</v>
      </c>
      <c r="C151" s="2">
        <v>0.32500000000000001</v>
      </c>
      <c r="D151" s="2">
        <f t="shared" si="4"/>
        <v>2.8696456273790476</v>
      </c>
      <c r="E151" s="2"/>
      <c r="F151" s="2"/>
      <c r="G151" s="2"/>
      <c r="H151" s="2"/>
      <c r="I151" s="2">
        <f t="shared" si="5"/>
        <v>2.467612584824197E-3</v>
      </c>
      <c r="J151" s="2"/>
      <c r="K151" s="2"/>
      <c r="L151" s="3">
        <v>0.41499999999999998</v>
      </c>
      <c r="M151" s="13" t="s">
        <v>4</v>
      </c>
      <c r="N151" s="2" t="s">
        <v>4</v>
      </c>
      <c r="O151" s="2" t="s">
        <v>4</v>
      </c>
      <c r="P151" s="2" t="s">
        <v>4</v>
      </c>
      <c r="Q151" s="2" t="s">
        <v>4</v>
      </c>
      <c r="R151" s="13" t="s">
        <v>4</v>
      </c>
      <c r="S151" s="17">
        <v>3.691359562193827E-3</v>
      </c>
      <c r="T151" s="13" t="s">
        <v>4</v>
      </c>
      <c r="U151" s="1" t="s">
        <v>4</v>
      </c>
      <c r="V151" s="1" t="s">
        <v>4</v>
      </c>
      <c r="W151" s="13" t="s">
        <v>4</v>
      </c>
      <c r="X151" s="13" t="s">
        <v>4</v>
      </c>
      <c r="Y151" s="31" t="s">
        <v>4</v>
      </c>
      <c r="Z151" s="31" t="s">
        <v>4</v>
      </c>
    </row>
    <row r="152" spans="1:26" x14ac:dyDescent="0.3">
      <c r="A152" s="1">
        <v>188307</v>
      </c>
      <c r="B152" s="29">
        <v>5.73</v>
      </c>
      <c r="C152" s="2">
        <v>0.32579999999999998</v>
      </c>
      <c r="D152" s="2">
        <f t="shared" si="4"/>
        <v>2.8207501992480823</v>
      </c>
      <c r="E152" s="2"/>
      <c r="F152" s="2"/>
      <c r="G152" s="2"/>
      <c r="H152" s="2"/>
      <c r="I152" s="2">
        <f t="shared" si="5"/>
        <v>2.4615384615382929E-3</v>
      </c>
      <c r="J152" s="2"/>
      <c r="K152" s="2"/>
      <c r="L152" s="3">
        <v>0.41249999999999998</v>
      </c>
      <c r="M152" s="13" t="s">
        <v>4</v>
      </c>
      <c r="N152" s="2" t="s">
        <v>4</v>
      </c>
      <c r="O152" s="2" t="s">
        <v>4</v>
      </c>
      <c r="P152" s="2" t="s">
        <v>4</v>
      </c>
      <c r="Q152" s="2" t="s">
        <v>4</v>
      </c>
      <c r="R152" s="13" t="s">
        <v>4</v>
      </c>
      <c r="S152" s="17">
        <v>3.161867098670191E-3</v>
      </c>
      <c r="T152" s="13" t="s">
        <v>4</v>
      </c>
      <c r="U152" s="1" t="s">
        <v>4</v>
      </c>
      <c r="V152" s="1" t="s">
        <v>4</v>
      </c>
      <c r="W152" s="13" t="s">
        <v>4</v>
      </c>
      <c r="X152" s="13" t="s">
        <v>4</v>
      </c>
      <c r="Y152" s="31" t="s">
        <v>4</v>
      </c>
      <c r="Z152" s="31" t="s">
        <v>4</v>
      </c>
    </row>
    <row r="153" spans="1:26" x14ac:dyDescent="0.3">
      <c r="A153" s="1">
        <v>188308</v>
      </c>
      <c r="B153" s="29">
        <v>5.47</v>
      </c>
      <c r="C153" s="2">
        <v>0.32669999999999999</v>
      </c>
      <c r="D153" s="2">
        <f t="shared" si="4"/>
        <v>2.8289007759093563</v>
      </c>
      <c r="E153" s="2"/>
      <c r="F153" s="2"/>
      <c r="G153" s="2"/>
      <c r="H153" s="2"/>
      <c r="I153" s="2">
        <f t="shared" si="5"/>
        <v>2.7624309392264568E-3</v>
      </c>
      <c r="J153" s="2"/>
      <c r="K153" s="2"/>
      <c r="L153" s="3">
        <v>0.41</v>
      </c>
      <c r="M153" s="13" t="s">
        <v>4</v>
      </c>
      <c r="N153" s="2" t="s">
        <v>4</v>
      </c>
      <c r="O153" s="2" t="s">
        <v>4</v>
      </c>
      <c r="P153" s="2" t="s">
        <v>4</v>
      </c>
      <c r="Q153" s="2" t="s">
        <v>4</v>
      </c>
      <c r="R153" s="13" t="s">
        <v>4</v>
      </c>
      <c r="S153" s="17">
        <v>3.7722295612718022E-3</v>
      </c>
      <c r="T153" s="13" t="s">
        <v>4</v>
      </c>
      <c r="U153" s="1" t="s">
        <v>4</v>
      </c>
      <c r="V153" s="1" t="s">
        <v>4</v>
      </c>
      <c r="W153" s="13" t="s">
        <v>4</v>
      </c>
      <c r="X153" s="13" t="s">
        <v>4</v>
      </c>
      <c r="Y153" s="31" t="s">
        <v>4</v>
      </c>
      <c r="Z153" s="31" t="s">
        <v>4</v>
      </c>
    </row>
    <row r="154" spans="1:26" x14ac:dyDescent="0.3">
      <c r="A154" s="1">
        <v>188309</v>
      </c>
      <c r="B154" s="29">
        <v>5.53</v>
      </c>
      <c r="C154" s="2">
        <v>0.32750000000000001</v>
      </c>
      <c r="D154" s="2">
        <f t="shared" si="4"/>
        <v>2.7989555980805236</v>
      </c>
      <c r="E154" s="2"/>
      <c r="F154" s="2"/>
      <c r="G154" s="2"/>
      <c r="H154" s="2"/>
      <c r="I154" s="2">
        <f t="shared" si="5"/>
        <v>2.4487297214570436E-3</v>
      </c>
      <c r="J154" s="2"/>
      <c r="K154" s="2"/>
      <c r="L154" s="3">
        <v>0.40749999999999997</v>
      </c>
      <c r="M154" s="13" t="s">
        <v>4</v>
      </c>
      <c r="N154" s="2" t="s">
        <v>4</v>
      </c>
      <c r="O154" s="2" t="s">
        <v>4</v>
      </c>
      <c r="P154" s="2" t="s">
        <v>4</v>
      </c>
      <c r="Q154" s="2" t="s">
        <v>4</v>
      </c>
      <c r="R154" s="13" t="s">
        <v>4</v>
      </c>
      <c r="S154" s="17">
        <v>4.0588977805855958E-3</v>
      </c>
      <c r="T154" s="13" t="s">
        <v>4</v>
      </c>
      <c r="U154" s="1" t="s">
        <v>4</v>
      </c>
      <c r="V154" s="1" t="s">
        <v>4</v>
      </c>
      <c r="W154" s="13" t="s">
        <v>4</v>
      </c>
      <c r="X154" s="13" t="s">
        <v>4</v>
      </c>
      <c r="Y154" s="31" t="s">
        <v>4</v>
      </c>
      <c r="Z154" s="31" t="s">
        <v>4</v>
      </c>
    </row>
    <row r="155" spans="1:26" x14ac:dyDescent="0.3">
      <c r="A155" s="1">
        <v>188310</v>
      </c>
      <c r="B155" s="29">
        <v>5.38</v>
      </c>
      <c r="C155" s="2">
        <v>0.32829999999999998</v>
      </c>
      <c r="D155" s="2">
        <f t="shared" si="4"/>
        <v>2.8112762442314039</v>
      </c>
      <c r="E155" s="2"/>
      <c r="F155" s="2"/>
      <c r="G155" s="2"/>
      <c r="H155" s="2"/>
      <c r="I155" s="2">
        <f t="shared" si="5"/>
        <v>2.442748091602942E-3</v>
      </c>
      <c r="J155" s="2"/>
      <c r="K155" s="2"/>
      <c r="L155" s="3">
        <v>0.40500000000000003</v>
      </c>
      <c r="M155" s="13" t="s">
        <v>4</v>
      </c>
      <c r="N155" s="2" t="s">
        <v>4</v>
      </c>
      <c r="O155" s="2" t="s">
        <v>4</v>
      </c>
      <c r="P155" s="2" t="s">
        <v>4</v>
      </c>
      <c r="Q155" s="2" t="s">
        <v>4</v>
      </c>
      <c r="R155" s="13" t="s">
        <v>4</v>
      </c>
      <c r="S155" s="17">
        <v>4.0588977805855958E-3</v>
      </c>
      <c r="T155" s="13" t="s">
        <v>4</v>
      </c>
      <c r="U155" s="1" t="s">
        <v>4</v>
      </c>
      <c r="V155" s="1" t="s">
        <v>4</v>
      </c>
      <c r="W155" s="13" t="s">
        <v>4</v>
      </c>
      <c r="X155" s="13" t="s">
        <v>4</v>
      </c>
      <c r="Y155" s="31" t="s">
        <v>4</v>
      </c>
      <c r="Z155" s="31" t="s">
        <v>4</v>
      </c>
    </row>
    <row r="156" spans="1:26" x14ac:dyDescent="0.3">
      <c r="A156" s="1">
        <v>188311</v>
      </c>
      <c r="B156" s="29">
        <v>5.46</v>
      </c>
      <c r="C156" s="2">
        <v>0.32919999999999999</v>
      </c>
      <c r="D156" s="2">
        <f t="shared" si="4"/>
        <v>2.7863154631513258</v>
      </c>
      <c r="E156" s="2"/>
      <c r="F156" s="2"/>
      <c r="G156" s="2"/>
      <c r="H156" s="2"/>
      <c r="I156" s="2">
        <f t="shared" si="5"/>
        <v>2.7413950654888719E-3</v>
      </c>
      <c r="J156" s="2"/>
      <c r="K156" s="2"/>
      <c r="L156" s="3">
        <v>0.40250000000000002</v>
      </c>
      <c r="M156" s="13" t="s">
        <v>4</v>
      </c>
      <c r="N156" s="2" t="s">
        <v>4</v>
      </c>
      <c r="O156" s="2" t="s">
        <v>4</v>
      </c>
      <c r="P156" s="2" t="s">
        <v>4</v>
      </c>
      <c r="Q156" s="2" t="s">
        <v>4</v>
      </c>
      <c r="R156" s="13" t="s">
        <v>4</v>
      </c>
      <c r="S156" s="17">
        <v>3.8310399985859683E-3</v>
      </c>
      <c r="T156" s="13" t="s">
        <v>4</v>
      </c>
      <c r="U156" s="1" t="s">
        <v>4</v>
      </c>
      <c r="V156" s="1" t="s">
        <v>4</v>
      </c>
      <c r="W156" s="13" t="s">
        <v>4</v>
      </c>
      <c r="X156" s="13" t="s">
        <v>4</v>
      </c>
      <c r="Y156" s="31" t="s">
        <v>4</v>
      </c>
      <c r="Z156" s="31" t="s">
        <v>4</v>
      </c>
    </row>
    <row r="157" spans="1:26" x14ac:dyDescent="0.3">
      <c r="A157" s="1">
        <v>188312</v>
      </c>
      <c r="B157" s="29">
        <v>5.34</v>
      </c>
      <c r="C157" s="2">
        <v>0.33</v>
      </c>
      <c r="D157" s="2">
        <f t="shared" si="4"/>
        <v>2.7534676807930025</v>
      </c>
      <c r="E157" s="2"/>
      <c r="F157" s="2"/>
      <c r="G157" s="2"/>
      <c r="H157" s="2"/>
      <c r="I157" s="2">
        <f t="shared" si="5"/>
        <v>2.430133657351119E-3</v>
      </c>
      <c r="J157" s="2"/>
      <c r="K157" s="2"/>
      <c r="L157" s="3">
        <v>0.4</v>
      </c>
      <c r="M157" s="13" t="s">
        <v>4</v>
      </c>
      <c r="N157" s="2" t="s">
        <v>4</v>
      </c>
      <c r="O157" s="2" t="s">
        <v>4</v>
      </c>
      <c r="P157" s="2" t="s">
        <v>4</v>
      </c>
      <c r="Q157" s="2" t="s">
        <v>4</v>
      </c>
      <c r="R157" s="13" t="s">
        <v>4</v>
      </c>
      <c r="S157" s="17">
        <v>3.691359562193827E-3</v>
      </c>
      <c r="T157" s="13" t="s">
        <v>4</v>
      </c>
      <c r="U157" s="1" t="s">
        <v>4</v>
      </c>
      <c r="V157" s="1" t="s">
        <v>4</v>
      </c>
      <c r="W157" s="13" t="s">
        <v>4</v>
      </c>
      <c r="X157" s="13" t="s">
        <v>4</v>
      </c>
      <c r="Y157" s="31" t="s">
        <v>4</v>
      </c>
      <c r="Z157" s="31" t="s">
        <v>4</v>
      </c>
    </row>
    <row r="158" spans="1:26" x14ac:dyDescent="0.3">
      <c r="A158" s="1">
        <v>188401</v>
      </c>
      <c r="B158" s="29">
        <v>5.18</v>
      </c>
      <c r="C158" s="2">
        <v>0.32829999999999998</v>
      </c>
      <c r="D158" s="2">
        <f t="shared" si="4"/>
        <v>2.7853007578281432</v>
      </c>
      <c r="E158" s="2"/>
      <c r="F158" s="2"/>
      <c r="G158" s="2"/>
      <c r="H158" s="2"/>
      <c r="I158" s="2">
        <f t="shared" si="5"/>
        <v>-5.1515151515152402E-3</v>
      </c>
      <c r="J158" s="2"/>
      <c r="K158" s="2"/>
      <c r="L158" s="3">
        <v>0.39250000000000002</v>
      </c>
      <c r="M158" s="13" t="s">
        <v>4</v>
      </c>
      <c r="N158" s="2" t="s">
        <v>4</v>
      </c>
      <c r="O158" s="2" t="s">
        <v>4</v>
      </c>
      <c r="P158" s="2" t="s">
        <v>4</v>
      </c>
      <c r="Q158" s="2" t="s">
        <v>4</v>
      </c>
      <c r="R158" s="13" t="s">
        <v>4</v>
      </c>
      <c r="S158" s="17">
        <v>3.2427799274088944E-3</v>
      </c>
      <c r="T158" s="13" t="s">
        <v>4</v>
      </c>
      <c r="U158" s="1" t="s">
        <v>4</v>
      </c>
      <c r="V158" s="1" t="s">
        <v>4</v>
      </c>
      <c r="W158" s="13" t="s">
        <v>4</v>
      </c>
      <c r="X158" s="13" t="s">
        <v>4</v>
      </c>
      <c r="Y158" s="31" t="s">
        <v>4</v>
      </c>
      <c r="Z158" s="31" t="s">
        <v>4</v>
      </c>
    </row>
    <row r="159" spans="1:26" x14ac:dyDescent="0.3">
      <c r="A159" s="1">
        <v>188402</v>
      </c>
      <c r="B159" s="29">
        <v>5.32</v>
      </c>
      <c r="C159" s="2">
        <v>0.32669999999999999</v>
      </c>
      <c r="D159" s="2">
        <f t="shared" si="4"/>
        <v>2.7864197809331888</v>
      </c>
      <c r="E159" s="2"/>
      <c r="F159" s="2"/>
      <c r="G159" s="2"/>
      <c r="H159" s="2"/>
      <c r="I159" s="2">
        <f t="shared" si="5"/>
        <v>-4.8735912275357229E-3</v>
      </c>
      <c r="J159" s="2"/>
      <c r="K159" s="2"/>
      <c r="L159" s="3">
        <v>0.38500000000000001</v>
      </c>
      <c r="M159" s="13" t="s">
        <v>4</v>
      </c>
      <c r="N159" s="2" t="s">
        <v>4</v>
      </c>
      <c r="O159" s="2" t="s">
        <v>4</v>
      </c>
      <c r="P159" s="2" t="s">
        <v>4</v>
      </c>
      <c r="Q159" s="2" t="s">
        <v>4</v>
      </c>
      <c r="R159" s="13" t="s">
        <v>4</v>
      </c>
      <c r="S159" s="17">
        <v>3.1397988272759449E-3</v>
      </c>
      <c r="T159" s="13" t="s">
        <v>4</v>
      </c>
      <c r="U159" s="1" t="s">
        <v>4</v>
      </c>
      <c r="V159" s="1" t="s">
        <v>4</v>
      </c>
      <c r="W159" s="13" t="s">
        <v>4</v>
      </c>
      <c r="X159" s="13" t="s">
        <v>4</v>
      </c>
      <c r="Y159" s="31" t="s">
        <v>4</v>
      </c>
      <c r="Z159" s="31" t="s">
        <v>4</v>
      </c>
    </row>
    <row r="160" spans="1:26" x14ac:dyDescent="0.3">
      <c r="A160" s="1">
        <v>188403</v>
      </c>
      <c r="B160" s="29">
        <v>5.3</v>
      </c>
      <c r="C160" s="2">
        <v>0.32500000000000001</v>
      </c>
      <c r="D160" s="2">
        <f t="shared" si="4"/>
        <v>2.7452965799517739</v>
      </c>
      <c r="E160" s="2"/>
      <c r="F160" s="2"/>
      <c r="G160" s="2"/>
      <c r="H160" s="2"/>
      <c r="I160" s="2">
        <f t="shared" si="5"/>
        <v>-5.2035506580960789E-3</v>
      </c>
      <c r="J160" s="2"/>
      <c r="K160" s="2"/>
      <c r="L160" s="3">
        <v>0.3775</v>
      </c>
      <c r="M160" s="13" t="s">
        <v>4</v>
      </c>
      <c r="N160" s="2" t="s">
        <v>4</v>
      </c>
      <c r="O160" s="2" t="s">
        <v>4</v>
      </c>
      <c r="P160" s="2" t="s">
        <v>4</v>
      </c>
      <c r="Q160" s="2" t="s">
        <v>4</v>
      </c>
      <c r="R160" s="13" t="s">
        <v>4</v>
      </c>
      <c r="S160" s="17">
        <v>3.0441640231788224E-3</v>
      </c>
      <c r="T160" s="13" t="s">
        <v>4</v>
      </c>
      <c r="U160" s="1" t="s">
        <v>4</v>
      </c>
      <c r="V160" s="1" t="s">
        <v>4</v>
      </c>
      <c r="W160" s="13" t="s">
        <v>4</v>
      </c>
      <c r="X160" s="13" t="s">
        <v>4</v>
      </c>
      <c r="Y160" s="31" t="s">
        <v>4</v>
      </c>
      <c r="Z160" s="31" t="s">
        <v>4</v>
      </c>
    </row>
    <row r="161" spans="1:26" x14ac:dyDescent="0.3">
      <c r="A161" s="1">
        <v>188404</v>
      </c>
      <c r="B161" s="29">
        <v>5.0599999999999996</v>
      </c>
      <c r="C161" s="2">
        <v>0.32329999999999998</v>
      </c>
      <c r="D161" s="2">
        <f t="shared" si="4"/>
        <v>2.6660418138500148</v>
      </c>
      <c r="E161" s="2"/>
      <c r="F161" s="2"/>
      <c r="G161" s="2"/>
      <c r="H161" s="2"/>
      <c r="I161" s="2">
        <f t="shared" si="5"/>
        <v>-5.2307692307693721E-3</v>
      </c>
      <c r="J161" s="2"/>
      <c r="K161" s="2"/>
      <c r="L161" s="3">
        <v>0.37</v>
      </c>
      <c r="M161" s="13" t="s">
        <v>4</v>
      </c>
      <c r="N161" s="2" t="s">
        <v>4</v>
      </c>
      <c r="O161" s="2" t="s">
        <v>4</v>
      </c>
      <c r="P161" s="2" t="s">
        <v>4</v>
      </c>
      <c r="Q161" s="2" t="s">
        <v>4</v>
      </c>
      <c r="R161" s="13" t="s">
        <v>4</v>
      </c>
      <c r="S161" s="17">
        <v>3.117730068862349E-3</v>
      </c>
      <c r="T161" s="13" t="s">
        <v>4</v>
      </c>
      <c r="U161" s="1" t="s">
        <v>4</v>
      </c>
      <c r="V161" s="1" t="s">
        <v>4</v>
      </c>
      <c r="W161" s="13" t="s">
        <v>4</v>
      </c>
      <c r="X161" s="13" t="s">
        <v>4</v>
      </c>
      <c r="Y161" s="31" t="s">
        <v>4</v>
      </c>
      <c r="Z161" s="31" t="s">
        <v>4</v>
      </c>
    </row>
    <row r="162" spans="1:26" x14ac:dyDescent="0.3">
      <c r="A162" s="1">
        <v>188405</v>
      </c>
      <c r="B162" s="29">
        <v>4.6500000000000004</v>
      </c>
      <c r="C162" s="2">
        <v>0.32169999999999999</v>
      </c>
      <c r="D162" s="2">
        <f t="shared" si="4"/>
        <v>2.6292846107691292</v>
      </c>
      <c r="E162" s="2"/>
      <c r="F162" s="2"/>
      <c r="G162" s="2"/>
      <c r="H162" s="2"/>
      <c r="I162" s="2">
        <f t="shared" si="5"/>
        <v>-4.9489638107020895E-3</v>
      </c>
      <c r="J162" s="2"/>
      <c r="K162" s="2"/>
      <c r="L162" s="3">
        <v>0.36249999999999999</v>
      </c>
      <c r="M162" s="13" t="s">
        <v>4</v>
      </c>
      <c r="N162" s="2" t="s">
        <v>4</v>
      </c>
      <c r="O162" s="2" t="s">
        <v>4</v>
      </c>
      <c r="P162" s="2" t="s">
        <v>4</v>
      </c>
      <c r="Q162" s="2" t="s">
        <v>4</v>
      </c>
      <c r="R162" s="13" t="s">
        <v>4</v>
      </c>
      <c r="S162" s="17">
        <v>3.3678141504435155E-3</v>
      </c>
      <c r="T162" s="13" t="s">
        <v>4</v>
      </c>
      <c r="U162" s="1" t="s">
        <v>4</v>
      </c>
      <c r="V162" s="1" t="s">
        <v>4</v>
      </c>
      <c r="W162" s="13" t="s">
        <v>4</v>
      </c>
      <c r="X162" s="13" t="s">
        <v>4</v>
      </c>
      <c r="Y162" s="31" t="s">
        <v>4</v>
      </c>
      <c r="Z162" s="31" t="s">
        <v>4</v>
      </c>
    </row>
    <row r="163" spans="1:26" x14ac:dyDescent="0.3">
      <c r="A163" s="1">
        <v>188406</v>
      </c>
      <c r="B163" s="29">
        <v>4.46</v>
      </c>
      <c r="C163" s="2">
        <v>0.32</v>
      </c>
      <c r="D163" s="2">
        <f t="shared" si="4"/>
        <v>2.6345830492203377</v>
      </c>
      <c r="E163" s="2"/>
      <c r="F163" s="2"/>
      <c r="G163" s="2"/>
      <c r="H163" s="2"/>
      <c r="I163" s="2">
        <f t="shared" si="5"/>
        <v>-5.2844264843020516E-3</v>
      </c>
      <c r="J163" s="2"/>
      <c r="K163" s="2"/>
      <c r="L163" s="3">
        <v>0.35499999999999998</v>
      </c>
      <c r="M163" s="13" t="s">
        <v>4</v>
      </c>
      <c r="N163" s="2" t="s">
        <v>4</v>
      </c>
      <c r="O163" s="2" t="s">
        <v>4</v>
      </c>
      <c r="P163" s="2" t="s">
        <v>4</v>
      </c>
      <c r="Q163" s="2" t="s">
        <v>4</v>
      </c>
      <c r="R163" s="13" t="s">
        <v>4</v>
      </c>
      <c r="S163" s="17">
        <v>3.8751455569324741E-3</v>
      </c>
      <c r="T163" s="13" t="s">
        <v>4</v>
      </c>
      <c r="U163" s="1" t="s">
        <v>4</v>
      </c>
      <c r="V163" s="1" t="s">
        <v>4</v>
      </c>
      <c r="W163" s="13" t="s">
        <v>4</v>
      </c>
      <c r="X163" s="13" t="s">
        <v>4</v>
      </c>
      <c r="Y163" s="31" t="s">
        <v>4</v>
      </c>
      <c r="Z163" s="31" t="s">
        <v>4</v>
      </c>
    </row>
    <row r="164" spans="1:26" x14ac:dyDescent="0.3">
      <c r="A164" s="1">
        <v>188407</v>
      </c>
      <c r="B164" s="29">
        <v>4.46</v>
      </c>
      <c r="C164" s="2">
        <v>0.31830000000000003</v>
      </c>
      <c r="D164" s="2">
        <f t="shared" si="4"/>
        <v>2.7007980804010749</v>
      </c>
      <c r="E164" s="2"/>
      <c r="F164" s="2"/>
      <c r="G164" s="2"/>
      <c r="H164" s="2"/>
      <c r="I164" s="2">
        <f t="shared" si="5"/>
        <v>-5.3124999999999423E-3</v>
      </c>
      <c r="J164" s="2"/>
      <c r="K164" s="2"/>
      <c r="L164" s="3">
        <v>0.34749999999999998</v>
      </c>
      <c r="M164" s="13" t="s">
        <v>4</v>
      </c>
      <c r="N164" s="2" t="s">
        <v>4</v>
      </c>
      <c r="O164" s="2" t="s">
        <v>4</v>
      </c>
      <c r="P164" s="2" t="s">
        <v>4</v>
      </c>
      <c r="Q164" s="2" t="s">
        <v>4</v>
      </c>
      <c r="R164" s="13" t="s">
        <v>4</v>
      </c>
      <c r="S164" s="17">
        <v>4.0221500369461219E-3</v>
      </c>
      <c r="T164" s="13" t="s">
        <v>4</v>
      </c>
      <c r="U164" s="1" t="s">
        <v>4</v>
      </c>
      <c r="V164" s="1" t="s">
        <v>4</v>
      </c>
      <c r="W164" s="13" t="s">
        <v>4</v>
      </c>
      <c r="X164" s="13" t="s">
        <v>4</v>
      </c>
      <c r="Y164" s="31" t="s">
        <v>4</v>
      </c>
      <c r="Z164" s="31" t="s">
        <v>4</v>
      </c>
    </row>
    <row r="165" spans="1:26" x14ac:dyDescent="0.3">
      <c r="A165" s="1">
        <v>188408</v>
      </c>
      <c r="B165" s="29">
        <v>4.74</v>
      </c>
      <c r="C165" s="2">
        <v>0.31669999999999998</v>
      </c>
      <c r="D165" s="2">
        <f t="shared" si="4"/>
        <v>2.6736803495099966</v>
      </c>
      <c r="E165" s="2"/>
      <c r="F165" s="2"/>
      <c r="G165" s="2"/>
      <c r="H165" s="2"/>
      <c r="I165" s="2">
        <f t="shared" si="5"/>
        <v>-5.0267043669495193E-3</v>
      </c>
      <c r="J165" s="2"/>
      <c r="K165" s="2"/>
      <c r="L165" s="3">
        <v>0.34</v>
      </c>
      <c r="M165" s="13" t="s">
        <v>4</v>
      </c>
      <c r="N165" s="2" t="s">
        <v>4</v>
      </c>
      <c r="O165" s="2" t="s">
        <v>4</v>
      </c>
      <c r="P165" s="2" t="s">
        <v>4</v>
      </c>
      <c r="Q165" s="2" t="s">
        <v>4</v>
      </c>
      <c r="R165" s="13" t="s">
        <v>4</v>
      </c>
      <c r="S165" s="17">
        <v>3.691359562193827E-3</v>
      </c>
      <c r="T165" s="13" t="s">
        <v>4</v>
      </c>
      <c r="U165" s="1" t="s">
        <v>4</v>
      </c>
      <c r="V165" s="1" t="s">
        <v>4</v>
      </c>
      <c r="W165" s="13" t="s">
        <v>4</v>
      </c>
      <c r="X165" s="13" t="s">
        <v>4</v>
      </c>
      <c r="Y165" s="31" t="s">
        <v>4</v>
      </c>
      <c r="Z165" s="31" t="s">
        <v>4</v>
      </c>
    </row>
    <row r="166" spans="1:26" x14ac:dyDescent="0.3">
      <c r="A166" s="1">
        <v>188409</v>
      </c>
      <c r="B166" s="29">
        <v>4.59</v>
      </c>
      <c r="C166" s="2">
        <v>0.315</v>
      </c>
      <c r="D166" s="2">
        <f t="shared" si="4"/>
        <v>2.6458370166006375</v>
      </c>
      <c r="E166" s="2"/>
      <c r="F166" s="2"/>
      <c r="G166" s="2"/>
      <c r="H166" s="2"/>
      <c r="I166" s="2">
        <f t="shared" si="5"/>
        <v>-5.3678560151562138E-3</v>
      </c>
      <c r="J166" s="2"/>
      <c r="K166" s="2"/>
      <c r="L166" s="3">
        <v>0.33250000000000002</v>
      </c>
      <c r="M166" s="13" t="s">
        <v>4</v>
      </c>
      <c r="N166" s="2" t="s">
        <v>4</v>
      </c>
      <c r="O166" s="2" t="s">
        <v>4</v>
      </c>
      <c r="P166" s="2" t="s">
        <v>4</v>
      </c>
      <c r="Q166" s="2" t="s">
        <v>4</v>
      </c>
      <c r="R166" s="13" t="s">
        <v>4</v>
      </c>
      <c r="S166" s="17">
        <v>3.691359562193827E-3</v>
      </c>
      <c r="T166" s="13" t="s">
        <v>4</v>
      </c>
      <c r="U166" s="1" t="s">
        <v>4</v>
      </c>
      <c r="V166" s="1" t="s">
        <v>4</v>
      </c>
      <c r="W166" s="13" t="s">
        <v>4</v>
      </c>
      <c r="X166" s="13" t="s">
        <v>4</v>
      </c>
      <c r="Y166" s="31" t="s">
        <v>4</v>
      </c>
      <c r="Z166" s="31" t="s">
        <v>4</v>
      </c>
    </row>
    <row r="167" spans="1:26" x14ac:dyDescent="0.3">
      <c r="A167" s="1">
        <v>188410</v>
      </c>
      <c r="B167" s="29">
        <v>4.4400000000000004</v>
      </c>
      <c r="C167" s="2">
        <v>0.31330000000000002</v>
      </c>
      <c r="D167" s="2">
        <f t="shared" si="4"/>
        <v>2.6307699261245836</v>
      </c>
      <c r="E167" s="2"/>
      <c r="F167" s="2"/>
      <c r="G167" s="2"/>
      <c r="H167" s="2"/>
      <c r="I167" s="2">
        <f t="shared" si="5"/>
        <v>-5.3968253968252888E-3</v>
      </c>
      <c r="J167" s="2"/>
      <c r="K167" s="2"/>
      <c r="L167" s="3">
        <v>0.32500000000000001</v>
      </c>
      <c r="M167" s="13" t="s">
        <v>4</v>
      </c>
      <c r="N167" s="2" t="s">
        <v>4</v>
      </c>
      <c r="O167" s="2" t="s">
        <v>4</v>
      </c>
      <c r="P167" s="2" t="s">
        <v>4</v>
      </c>
      <c r="Q167" s="2" t="s">
        <v>4</v>
      </c>
      <c r="R167" s="13" t="s">
        <v>4</v>
      </c>
      <c r="S167" s="17">
        <v>3.691359562193827E-3</v>
      </c>
      <c r="T167" s="13" t="s">
        <v>4</v>
      </c>
      <c r="U167" s="1" t="s">
        <v>4</v>
      </c>
      <c r="V167" s="1" t="s">
        <v>4</v>
      </c>
      <c r="W167" s="13" t="s">
        <v>4</v>
      </c>
      <c r="X167" s="13" t="s">
        <v>4</v>
      </c>
      <c r="Y167" s="31" t="s">
        <v>4</v>
      </c>
      <c r="Z167" s="31" t="s">
        <v>4</v>
      </c>
    </row>
    <row r="168" spans="1:26" x14ac:dyDescent="0.3">
      <c r="A168" s="1">
        <v>188411</v>
      </c>
      <c r="B168" s="29">
        <v>4.3499999999999996</v>
      </c>
      <c r="C168" s="2">
        <v>0.31169999999999998</v>
      </c>
      <c r="D168" s="2">
        <f t="shared" si="4"/>
        <v>2.6335884403211591</v>
      </c>
      <c r="E168" s="2"/>
      <c r="F168" s="2"/>
      <c r="G168" s="2"/>
      <c r="H168" s="2"/>
      <c r="I168" s="2">
        <f t="shared" si="5"/>
        <v>-5.1069262687520878E-3</v>
      </c>
      <c r="J168" s="2"/>
      <c r="K168" s="2"/>
      <c r="L168" s="3">
        <v>0.3175</v>
      </c>
      <c r="M168" s="13" t="s">
        <v>4</v>
      </c>
      <c r="N168" s="2" t="s">
        <v>4</v>
      </c>
      <c r="O168" s="2" t="s">
        <v>4</v>
      </c>
      <c r="P168" s="2" t="s">
        <v>4</v>
      </c>
      <c r="Q168" s="2" t="s">
        <v>4</v>
      </c>
      <c r="R168" s="13" t="s">
        <v>4</v>
      </c>
      <c r="S168" s="17">
        <v>3.4634180088117142E-3</v>
      </c>
      <c r="T168" s="13" t="s">
        <v>4</v>
      </c>
      <c r="U168" s="1" t="s">
        <v>4</v>
      </c>
      <c r="V168" s="1" t="s">
        <v>4</v>
      </c>
      <c r="W168" s="13" t="s">
        <v>4</v>
      </c>
      <c r="X168" s="13" t="s">
        <v>4</v>
      </c>
      <c r="Y168" s="31" t="s">
        <v>4</v>
      </c>
      <c r="Z168" s="31" t="s">
        <v>4</v>
      </c>
    </row>
    <row r="169" spans="1:26" x14ac:dyDescent="0.3">
      <c r="A169" s="1">
        <v>188412</v>
      </c>
      <c r="B169" s="29">
        <v>4.34</v>
      </c>
      <c r="C169" s="2">
        <v>0.31</v>
      </c>
      <c r="D169" s="2">
        <f t="shared" si="4"/>
        <v>2.6157462507468114</v>
      </c>
      <c r="E169" s="2"/>
      <c r="F169" s="2"/>
      <c r="G169" s="2"/>
      <c r="H169" s="2"/>
      <c r="I169" s="2">
        <f t="shared" si="5"/>
        <v>-5.4539621430862439E-3</v>
      </c>
      <c r="J169" s="2"/>
      <c r="K169" s="2"/>
      <c r="L169" s="3">
        <v>0.31</v>
      </c>
      <c r="M169" s="13" t="s">
        <v>4</v>
      </c>
      <c r="N169" s="2" t="s">
        <v>4</v>
      </c>
      <c r="O169" s="2" t="s">
        <v>4</v>
      </c>
      <c r="P169" s="2" t="s">
        <v>4</v>
      </c>
      <c r="Q169" s="2" t="s">
        <v>4</v>
      </c>
      <c r="R169" s="13" t="s">
        <v>4</v>
      </c>
      <c r="S169" s="17">
        <v>3.323686209791424E-3</v>
      </c>
      <c r="T169" s="13" t="s">
        <v>4</v>
      </c>
      <c r="U169" s="1" t="s">
        <v>4</v>
      </c>
      <c r="V169" s="1" t="s">
        <v>4</v>
      </c>
      <c r="W169" s="13" t="s">
        <v>4</v>
      </c>
      <c r="X169" s="13" t="s">
        <v>4</v>
      </c>
      <c r="Y169" s="31" t="s">
        <v>4</v>
      </c>
      <c r="Z169" s="31" t="s">
        <v>4</v>
      </c>
    </row>
    <row r="170" spans="1:26" x14ac:dyDescent="0.3">
      <c r="A170" s="1">
        <v>188501</v>
      </c>
      <c r="B170" s="29">
        <v>4.24</v>
      </c>
      <c r="C170" s="2">
        <v>0.30420000000000003</v>
      </c>
      <c r="D170" s="2">
        <f t="shared" si="4"/>
        <v>2.6648329082644433</v>
      </c>
      <c r="E170" s="2"/>
      <c r="F170" s="2"/>
      <c r="G170" s="2"/>
      <c r="H170" s="2"/>
      <c r="I170" s="2">
        <f t="shared" si="5"/>
        <v>-1.8709677419354698E-2</v>
      </c>
      <c r="J170" s="2"/>
      <c r="K170" s="2"/>
      <c r="L170" s="3">
        <v>0.30669999999999997</v>
      </c>
      <c r="M170" s="13" t="s">
        <v>4</v>
      </c>
      <c r="N170" s="2" t="s">
        <v>4</v>
      </c>
      <c r="O170" s="2" t="s">
        <v>4</v>
      </c>
      <c r="P170" s="2" t="s">
        <v>4</v>
      </c>
      <c r="Q170" s="2" t="s">
        <v>4</v>
      </c>
      <c r="R170" s="13" t="s">
        <v>4</v>
      </c>
      <c r="S170" s="17">
        <v>3.0956608234079066E-3</v>
      </c>
      <c r="T170" s="13" t="s">
        <v>4</v>
      </c>
      <c r="U170" s="1" t="s">
        <v>4</v>
      </c>
      <c r="V170" s="1" t="s">
        <v>4</v>
      </c>
      <c r="W170" s="13" t="s">
        <v>4</v>
      </c>
      <c r="X170" s="13" t="s">
        <v>4</v>
      </c>
      <c r="Y170" s="31" t="s">
        <v>4</v>
      </c>
      <c r="Z170" s="31" t="s">
        <v>4</v>
      </c>
    </row>
    <row r="171" spans="1:26" x14ac:dyDescent="0.3">
      <c r="A171" s="1">
        <v>188502</v>
      </c>
      <c r="B171" s="29">
        <v>4.37</v>
      </c>
      <c r="C171" s="2">
        <v>0.29830000000000001</v>
      </c>
      <c r="D171" s="2">
        <f t="shared" si="4"/>
        <v>2.6867043118497889</v>
      </c>
      <c r="E171" s="2"/>
      <c r="F171" s="2"/>
      <c r="G171" s="2"/>
      <c r="H171" s="2"/>
      <c r="I171" s="2">
        <f t="shared" si="5"/>
        <v>-1.9395134779750189E-2</v>
      </c>
      <c r="J171" s="2"/>
      <c r="K171" s="2"/>
      <c r="L171" s="3">
        <v>0.30330000000000001</v>
      </c>
      <c r="M171" s="13" t="s">
        <v>4</v>
      </c>
      <c r="N171" s="2" t="s">
        <v>4</v>
      </c>
      <c r="O171" s="2" t="s">
        <v>4</v>
      </c>
      <c r="P171" s="2" t="s">
        <v>4</v>
      </c>
      <c r="Q171" s="2" t="s">
        <v>4</v>
      </c>
      <c r="R171" s="13" t="s">
        <v>4</v>
      </c>
      <c r="S171" s="17">
        <v>2.9558776239717059E-3</v>
      </c>
      <c r="T171" s="13" t="s">
        <v>4</v>
      </c>
      <c r="U171" s="1" t="s">
        <v>4</v>
      </c>
      <c r="V171" s="1" t="s">
        <v>4</v>
      </c>
      <c r="W171" s="13">
        <v>1.5390211011499998E-3</v>
      </c>
      <c r="X171" s="13" t="s">
        <v>4</v>
      </c>
      <c r="Y171" s="31" t="s">
        <v>4</v>
      </c>
      <c r="Z171" s="31" t="s">
        <v>4</v>
      </c>
    </row>
    <row r="172" spans="1:26" x14ac:dyDescent="0.3">
      <c r="A172" s="1">
        <v>188503</v>
      </c>
      <c r="B172" s="29">
        <v>4.38</v>
      </c>
      <c r="C172" s="2">
        <v>0.29249999999999998</v>
      </c>
      <c r="D172" s="2">
        <f t="shared" si="4"/>
        <v>2.7040536214177249</v>
      </c>
      <c r="E172" s="2"/>
      <c r="F172" s="2"/>
      <c r="G172" s="2"/>
      <c r="H172" s="2"/>
      <c r="I172" s="2">
        <f t="shared" si="5"/>
        <v>-1.9443513241703125E-2</v>
      </c>
      <c r="J172" s="2"/>
      <c r="K172" s="2"/>
      <c r="L172" s="3">
        <v>0.3</v>
      </c>
      <c r="M172" s="13" t="s">
        <v>4</v>
      </c>
      <c r="N172" s="2" t="s">
        <v>4</v>
      </c>
      <c r="O172" s="2" t="s">
        <v>4</v>
      </c>
      <c r="P172" s="2" t="s">
        <v>4</v>
      </c>
      <c r="Q172" s="2" t="s">
        <v>4</v>
      </c>
      <c r="R172" s="13" t="s">
        <v>4</v>
      </c>
      <c r="S172" s="17">
        <v>2.9338048062274237E-3</v>
      </c>
      <c r="T172" s="13" t="s">
        <v>4</v>
      </c>
      <c r="U172" s="1" t="s">
        <v>4</v>
      </c>
      <c r="V172" s="1" t="s">
        <v>4</v>
      </c>
      <c r="W172" s="13">
        <v>1.54455831889E-3</v>
      </c>
      <c r="X172" s="13" t="s">
        <v>4</v>
      </c>
      <c r="Y172" s="31" t="s">
        <v>4</v>
      </c>
      <c r="Z172" s="31" t="s">
        <v>4</v>
      </c>
    </row>
    <row r="173" spans="1:26" x14ac:dyDescent="0.3">
      <c r="A173" s="1">
        <v>188504</v>
      </c>
      <c r="B173" s="29">
        <v>4.37</v>
      </c>
      <c r="C173" s="2">
        <v>0.28670000000000001</v>
      </c>
      <c r="D173" s="2">
        <f t="shared" si="4"/>
        <v>2.7125743083488318</v>
      </c>
      <c r="E173" s="2"/>
      <c r="F173" s="2"/>
      <c r="G173" s="2"/>
      <c r="H173" s="2"/>
      <c r="I173" s="2">
        <f t="shared" si="5"/>
        <v>-1.9829059829059692E-2</v>
      </c>
      <c r="J173" s="2"/>
      <c r="K173" s="2"/>
      <c r="L173" s="3">
        <v>0.29670000000000002</v>
      </c>
      <c r="M173" s="13" t="s">
        <v>4</v>
      </c>
      <c r="N173" s="2" t="s">
        <v>4</v>
      </c>
      <c r="O173" s="2" t="s">
        <v>4</v>
      </c>
      <c r="P173" s="2" t="s">
        <v>4</v>
      </c>
      <c r="Q173" s="2" t="s">
        <v>4</v>
      </c>
      <c r="R173" s="13" t="s">
        <v>4</v>
      </c>
      <c r="S173" s="17">
        <v>2.5658527643306972E-3</v>
      </c>
      <c r="T173" s="13" t="s">
        <v>4</v>
      </c>
      <c r="U173" s="1" t="s">
        <v>4</v>
      </c>
      <c r="V173" s="1" t="s">
        <v>4</v>
      </c>
      <c r="W173" s="13">
        <v>1.7984027286599997E-3</v>
      </c>
      <c r="X173" s="13" t="s">
        <v>4</v>
      </c>
      <c r="Y173" s="31" t="s">
        <v>4</v>
      </c>
      <c r="Z173" s="31" t="s">
        <v>4</v>
      </c>
    </row>
    <row r="174" spans="1:26" x14ac:dyDescent="0.3">
      <c r="A174" s="1">
        <v>188505</v>
      </c>
      <c r="B174" s="29">
        <v>4.32</v>
      </c>
      <c r="C174" s="2">
        <v>0.28079999999999999</v>
      </c>
      <c r="D174" s="2">
        <f t="shared" si="4"/>
        <v>2.7287276295299976</v>
      </c>
      <c r="E174" s="2"/>
      <c r="F174" s="2"/>
      <c r="G174" s="2"/>
      <c r="H174" s="2"/>
      <c r="I174" s="2">
        <f t="shared" si="5"/>
        <v>-2.0579002441576622E-2</v>
      </c>
      <c r="J174" s="2"/>
      <c r="K174" s="2"/>
      <c r="L174" s="3">
        <v>0.29330000000000001</v>
      </c>
      <c r="M174" s="13" t="s">
        <v>4</v>
      </c>
      <c r="N174" s="2" t="s">
        <v>4</v>
      </c>
      <c r="O174" s="2" t="s">
        <v>4</v>
      </c>
      <c r="P174" s="2" t="s">
        <v>4</v>
      </c>
      <c r="Q174" s="2" t="s">
        <v>4</v>
      </c>
      <c r="R174" s="13" t="s">
        <v>4</v>
      </c>
      <c r="S174" s="17">
        <v>2.3523785284867448E-3</v>
      </c>
      <c r="T174" s="13" t="s">
        <v>4</v>
      </c>
      <c r="U174" s="1" t="s">
        <v>4</v>
      </c>
      <c r="V174" s="1" t="s">
        <v>4</v>
      </c>
      <c r="W174" s="13">
        <v>1.8053801538400001E-3</v>
      </c>
      <c r="X174" s="13" t="s">
        <v>4</v>
      </c>
      <c r="Y174" s="31" t="s">
        <v>4</v>
      </c>
      <c r="Z174" s="31" t="s">
        <v>4</v>
      </c>
    </row>
    <row r="175" spans="1:26" x14ac:dyDescent="0.3">
      <c r="A175" s="1">
        <v>188506</v>
      </c>
      <c r="B175" s="29">
        <v>4.3</v>
      </c>
      <c r="C175" s="2">
        <v>0.27500000000000002</v>
      </c>
      <c r="D175" s="2">
        <f t="shared" si="4"/>
        <v>2.7861329473475385</v>
      </c>
      <c r="E175" s="2"/>
      <c r="F175" s="2"/>
      <c r="G175" s="2"/>
      <c r="H175" s="2"/>
      <c r="I175" s="2">
        <f t="shared" si="5"/>
        <v>-2.0655270655270508E-2</v>
      </c>
      <c r="J175" s="2"/>
      <c r="K175" s="2"/>
      <c r="L175" s="3">
        <v>0.28999999999999998</v>
      </c>
      <c r="M175" s="13" t="s">
        <v>4</v>
      </c>
      <c r="N175" s="2" t="s">
        <v>4</v>
      </c>
      <c r="O175" s="2" t="s">
        <v>4</v>
      </c>
      <c r="P175" s="2" t="s">
        <v>4</v>
      </c>
      <c r="Q175" s="2" t="s">
        <v>4</v>
      </c>
      <c r="R175" s="13" t="s">
        <v>4</v>
      </c>
      <c r="S175" s="17">
        <v>2.2566683863423135E-3</v>
      </c>
      <c r="T175" s="13" t="s">
        <v>4</v>
      </c>
      <c r="U175" s="1" t="s">
        <v>4</v>
      </c>
      <c r="V175" s="1" t="s">
        <v>4</v>
      </c>
      <c r="W175" s="13">
        <v>1.0968395266900001E-3</v>
      </c>
      <c r="X175" s="13" t="s">
        <v>4</v>
      </c>
      <c r="Y175" s="31" t="s">
        <v>4</v>
      </c>
      <c r="Z175" s="31" t="s">
        <v>4</v>
      </c>
    </row>
    <row r="176" spans="1:26" x14ac:dyDescent="0.3">
      <c r="A176" s="1">
        <v>188507</v>
      </c>
      <c r="B176" s="29">
        <v>4.46</v>
      </c>
      <c r="C176" s="2">
        <v>0.26919999999999999</v>
      </c>
      <c r="D176" s="2">
        <f t="shared" si="4"/>
        <v>2.8619885892398909</v>
      </c>
      <c r="E176" s="2"/>
      <c r="F176" s="2"/>
      <c r="G176" s="2"/>
      <c r="H176" s="2"/>
      <c r="I176" s="2">
        <f t="shared" si="5"/>
        <v>-2.109090909090916E-2</v>
      </c>
      <c r="J176" s="2"/>
      <c r="K176" s="2"/>
      <c r="L176" s="3">
        <v>0.28670000000000001</v>
      </c>
      <c r="M176" s="13" t="s">
        <v>4</v>
      </c>
      <c r="N176" s="2" t="s">
        <v>4</v>
      </c>
      <c r="O176" s="2" t="s">
        <v>4</v>
      </c>
      <c r="P176" s="2" t="s">
        <v>4</v>
      </c>
      <c r="Q176" s="2" t="s">
        <v>4</v>
      </c>
      <c r="R176" s="13" t="s">
        <v>4</v>
      </c>
      <c r="S176" s="17">
        <v>2.2198543539041398E-3</v>
      </c>
      <c r="T176" s="13" t="s">
        <v>4</v>
      </c>
      <c r="U176" s="1" t="s">
        <v>4</v>
      </c>
      <c r="V176" s="1" t="s">
        <v>4</v>
      </c>
      <c r="W176" s="13">
        <v>2.9360527740099999E-3</v>
      </c>
      <c r="X176" s="13" t="s">
        <v>4</v>
      </c>
      <c r="Y176" s="31" t="s">
        <v>4</v>
      </c>
      <c r="Z176" s="31" t="s">
        <v>4</v>
      </c>
    </row>
    <row r="177" spans="1:26" x14ac:dyDescent="0.3">
      <c r="A177" s="1">
        <v>188508</v>
      </c>
      <c r="B177" s="29">
        <v>4.71</v>
      </c>
      <c r="C177" s="2">
        <v>0.26329999999999998</v>
      </c>
      <c r="D177" s="2">
        <f t="shared" si="4"/>
        <v>2.8713284320791383</v>
      </c>
      <c r="E177" s="2"/>
      <c r="F177" s="2"/>
      <c r="G177" s="2"/>
      <c r="H177" s="2"/>
      <c r="I177" s="2">
        <f t="shared" si="5"/>
        <v>-2.1916790490341787E-2</v>
      </c>
      <c r="J177" s="2"/>
      <c r="K177" s="2"/>
      <c r="L177" s="3">
        <v>0.2833</v>
      </c>
      <c r="M177" s="13" t="s">
        <v>4</v>
      </c>
      <c r="N177" s="2" t="s">
        <v>4</v>
      </c>
      <c r="O177" s="2" t="s">
        <v>4</v>
      </c>
      <c r="P177" s="2" t="s">
        <v>4</v>
      </c>
      <c r="Q177" s="2" t="s">
        <v>4</v>
      </c>
      <c r="R177" s="13" t="s">
        <v>4</v>
      </c>
      <c r="S177" s="17">
        <v>2.3523785284867448E-3</v>
      </c>
      <c r="T177" s="13" t="s">
        <v>4</v>
      </c>
      <c r="U177" s="1" t="s">
        <v>4</v>
      </c>
      <c r="V177" s="1" t="s">
        <v>4</v>
      </c>
      <c r="W177" s="13">
        <v>2.4502346797700002E-3</v>
      </c>
      <c r="X177" s="13" t="s">
        <v>4</v>
      </c>
      <c r="Y177" s="31" t="s">
        <v>4</v>
      </c>
      <c r="Z177" s="31" t="s">
        <v>4</v>
      </c>
    </row>
    <row r="178" spans="1:26" x14ac:dyDescent="0.3">
      <c r="A178" s="1">
        <v>188509</v>
      </c>
      <c r="B178" s="29">
        <v>4.6500000000000004</v>
      </c>
      <c r="C178" s="2">
        <v>0.25750000000000001</v>
      </c>
      <c r="D178" s="2">
        <f t="shared" si="4"/>
        <v>2.9500440893825628</v>
      </c>
      <c r="E178" s="2"/>
      <c r="F178" s="2"/>
      <c r="G178" s="2"/>
      <c r="H178" s="2"/>
      <c r="I178" s="2">
        <f t="shared" si="5"/>
        <v>-2.2028104823395234E-2</v>
      </c>
      <c r="J178" s="2"/>
      <c r="K178" s="2"/>
      <c r="L178" s="3">
        <v>0.28000000000000003</v>
      </c>
      <c r="M178" s="13" t="s">
        <v>4</v>
      </c>
      <c r="N178" s="2" t="s">
        <v>4</v>
      </c>
      <c r="O178" s="2" t="s">
        <v>4</v>
      </c>
      <c r="P178" s="2" t="s">
        <v>4</v>
      </c>
      <c r="Q178" s="2" t="s">
        <v>4</v>
      </c>
      <c r="R178" s="13" t="s">
        <v>4</v>
      </c>
      <c r="S178" s="17">
        <v>2.4039109648619932E-3</v>
      </c>
      <c r="T178" s="13" t="s">
        <v>4</v>
      </c>
      <c r="U178" s="1" t="s">
        <v>4</v>
      </c>
      <c r="V178" s="1" t="s">
        <v>4</v>
      </c>
      <c r="W178" s="13">
        <v>1.7322995852200004E-3</v>
      </c>
      <c r="X178" s="13" t="s">
        <v>4</v>
      </c>
      <c r="Y178" s="31" t="s">
        <v>4</v>
      </c>
      <c r="Z178" s="31" t="s">
        <v>4</v>
      </c>
    </row>
    <row r="179" spans="1:26" x14ac:dyDescent="0.3">
      <c r="A179" s="1">
        <v>188510</v>
      </c>
      <c r="B179" s="29">
        <v>4.92</v>
      </c>
      <c r="C179" s="2">
        <v>0.25169999999999998</v>
      </c>
      <c r="D179" s="2">
        <f t="shared" si="4"/>
        <v>3.0358388751738179</v>
      </c>
      <c r="E179" s="2"/>
      <c r="F179" s="2"/>
      <c r="G179" s="2"/>
      <c r="H179" s="2"/>
      <c r="I179" s="2">
        <f t="shared" si="5"/>
        <v>-2.2524271844660326E-2</v>
      </c>
      <c r="J179" s="2"/>
      <c r="K179" s="2"/>
      <c r="L179" s="3">
        <v>0.2767</v>
      </c>
      <c r="M179" s="13" t="s">
        <v>4</v>
      </c>
      <c r="N179" s="2" t="s">
        <v>4</v>
      </c>
      <c r="O179" s="2" t="s">
        <v>4</v>
      </c>
      <c r="P179" s="2" t="s">
        <v>4</v>
      </c>
      <c r="Q179" s="2" t="s">
        <v>4</v>
      </c>
      <c r="R179" s="13" t="s">
        <v>4</v>
      </c>
      <c r="S179" s="17">
        <v>2.5879337052180438E-3</v>
      </c>
      <c r="T179" s="13" t="s">
        <v>4</v>
      </c>
      <c r="U179" s="1" t="s">
        <v>4</v>
      </c>
      <c r="V179" s="1" t="s">
        <v>4</v>
      </c>
      <c r="W179" s="13">
        <v>2.9958515658999999E-3</v>
      </c>
      <c r="X179" s="13" t="s">
        <v>4</v>
      </c>
      <c r="Y179" s="31" t="s">
        <v>4</v>
      </c>
      <c r="Z179" s="31" t="s">
        <v>4</v>
      </c>
    </row>
    <row r="180" spans="1:26" x14ac:dyDescent="0.3">
      <c r="A180" s="1">
        <v>188511</v>
      </c>
      <c r="B180" s="29">
        <v>5.24</v>
      </c>
      <c r="C180" s="2">
        <v>0.24579999999999999</v>
      </c>
      <c r="D180" s="2">
        <f t="shared" si="4"/>
        <v>3.0518957074375845</v>
      </c>
      <c r="E180" s="2"/>
      <c r="F180" s="2"/>
      <c r="G180" s="2"/>
      <c r="H180" s="2"/>
      <c r="I180" s="2">
        <f t="shared" si="5"/>
        <v>-2.3440603893523981E-2</v>
      </c>
      <c r="J180" s="2"/>
      <c r="K180" s="2"/>
      <c r="L180" s="3">
        <v>0.27329999999999999</v>
      </c>
      <c r="M180" s="13" t="s">
        <v>4</v>
      </c>
      <c r="N180" s="2" t="s">
        <v>4</v>
      </c>
      <c r="O180" s="2" t="s">
        <v>4</v>
      </c>
      <c r="P180" s="2" t="s">
        <v>4</v>
      </c>
      <c r="Q180" s="2" t="s">
        <v>4</v>
      </c>
      <c r="R180" s="13" t="s">
        <v>4</v>
      </c>
      <c r="S180" s="17">
        <v>2.9117315012631038E-3</v>
      </c>
      <c r="T180" s="13" t="s">
        <v>4</v>
      </c>
      <c r="U180" s="1" t="s">
        <v>4</v>
      </c>
      <c r="V180" s="1" t="s">
        <v>4</v>
      </c>
      <c r="W180" s="13">
        <v>2.8138302875499997E-3</v>
      </c>
      <c r="X180" s="13" t="s">
        <v>4</v>
      </c>
      <c r="Y180" s="31" t="s">
        <v>4</v>
      </c>
      <c r="Z180" s="31" t="s">
        <v>4</v>
      </c>
    </row>
    <row r="181" spans="1:26" x14ac:dyDescent="0.3">
      <c r="A181" s="1">
        <v>188512</v>
      </c>
      <c r="B181" s="29">
        <v>5.2</v>
      </c>
      <c r="C181" s="2">
        <v>0.24</v>
      </c>
      <c r="D181" s="2">
        <f t="shared" si="4"/>
        <v>3.0757749812275277</v>
      </c>
      <c r="E181" s="2"/>
      <c r="F181" s="2"/>
      <c r="G181" s="2"/>
      <c r="H181" s="2"/>
      <c r="I181" s="2">
        <f t="shared" si="5"/>
        <v>-2.3596419853539441E-2</v>
      </c>
      <c r="J181" s="2"/>
      <c r="K181" s="2"/>
      <c r="L181" s="3">
        <v>0.27</v>
      </c>
      <c r="M181" s="13" t="s">
        <v>4</v>
      </c>
      <c r="N181" s="2" t="s">
        <v>4</v>
      </c>
      <c r="O181" s="2" t="s">
        <v>4</v>
      </c>
      <c r="P181" s="2" t="s">
        <v>4</v>
      </c>
      <c r="Q181" s="2" t="s">
        <v>4</v>
      </c>
      <c r="R181" s="13" t="s">
        <v>4</v>
      </c>
      <c r="S181" s="17">
        <v>2.9558776239717059E-3</v>
      </c>
      <c r="T181" s="13" t="s">
        <v>4</v>
      </c>
      <c r="U181" s="1" t="s">
        <v>4</v>
      </c>
      <c r="V181" s="1" t="s">
        <v>4</v>
      </c>
      <c r="W181" s="13">
        <v>3.0264325657900003E-3</v>
      </c>
      <c r="X181" s="13" t="s">
        <v>4</v>
      </c>
      <c r="Y181" s="31" t="s">
        <v>4</v>
      </c>
      <c r="Z181" s="31" t="s">
        <v>4</v>
      </c>
    </row>
    <row r="182" spans="1:26" x14ac:dyDescent="0.3">
      <c r="A182" s="1">
        <v>188601</v>
      </c>
      <c r="B182" s="29">
        <v>5.2</v>
      </c>
      <c r="C182" s="2">
        <v>0.23830000000000001</v>
      </c>
      <c r="D182" s="2">
        <f t="shared" si="4"/>
        <v>3.1019317154355166</v>
      </c>
      <c r="E182" s="2"/>
      <c r="F182" s="2"/>
      <c r="G182" s="2"/>
      <c r="H182" s="2"/>
      <c r="I182" s="2">
        <f t="shared" si="5"/>
        <v>-7.0833333333332194E-3</v>
      </c>
      <c r="J182" s="2"/>
      <c r="K182" s="2"/>
      <c r="L182" s="3">
        <v>0.27500000000000002</v>
      </c>
      <c r="M182" s="13" t="s">
        <v>4</v>
      </c>
      <c r="N182" s="2" t="s">
        <v>4</v>
      </c>
      <c r="O182" s="2" t="s">
        <v>4</v>
      </c>
      <c r="P182" s="2" t="s">
        <v>4</v>
      </c>
      <c r="Q182" s="2" t="s">
        <v>4</v>
      </c>
      <c r="R182" s="13" t="s">
        <v>4</v>
      </c>
      <c r="S182" s="17">
        <v>2.8160748824611966E-3</v>
      </c>
      <c r="T182" s="13" t="s">
        <v>4</v>
      </c>
      <c r="U182" s="1" t="s">
        <v>4</v>
      </c>
      <c r="V182" s="1" t="s">
        <v>4</v>
      </c>
      <c r="W182" s="13">
        <v>1.7293802337599998E-3</v>
      </c>
      <c r="X182" s="13" t="s">
        <v>4</v>
      </c>
      <c r="Y182" s="31" t="s">
        <v>4</v>
      </c>
      <c r="Z182" s="31" t="s">
        <v>4</v>
      </c>
    </row>
    <row r="183" spans="1:26" x14ac:dyDescent="0.3">
      <c r="A183" s="1">
        <v>188602</v>
      </c>
      <c r="B183" s="29">
        <v>5.3</v>
      </c>
      <c r="C183" s="2">
        <v>0.23669999999999999</v>
      </c>
      <c r="D183" s="2">
        <f t="shared" si="4"/>
        <v>3.0876954596399959</v>
      </c>
      <c r="E183" s="2"/>
      <c r="F183" s="2"/>
      <c r="G183" s="2"/>
      <c r="H183" s="2"/>
      <c r="I183" s="2">
        <f t="shared" si="5"/>
        <v>-6.7142257658414639E-3</v>
      </c>
      <c r="J183" s="2"/>
      <c r="K183" s="2"/>
      <c r="L183" s="3">
        <v>0.28000000000000003</v>
      </c>
      <c r="M183" s="13" t="s">
        <v>4</v>
      </c>
      <c r="N183" s="2" t="s">
        <v>4</v>
      </c>
      <c r="O183" s="2" t="s">
        <v>4</v>
      </c>
      <c r="P183" s="2" t="s">
        <v>4</v>
      </c>
      <c r="Q183" s="2" t="s">
        <v>4</v>
      </c>
      <c r="R183" s="13" t="s">
        <v>4</v>
      </c>
      <c r="S183" s="17">
        <v>2.5143286727502172E-3</v>
      </c>
      <c r="T183" s="13" t="s">
        <v>4</v>
      </c>
      <c r="U183" s="1" t="s">
        <v>4</v>
      </c>
      <c r="V183" s="1" t="s">
        <v>4</v>
      </c>
      <c r="W183" s="13">
        <v>1.5474234400399999E-3</v>
      </c>
      <c r="X183" s="13" t="s">
        <v>4</v>
      </c>
      <c r="Y183" s="31" t="s">
        <v>4</v>
      </c>
      <c r="Z183" s="31" t="s">
        <v>4</v>
      </c>
    </row>
    <row r="184" spans="1:26" x14ac:dyDescent="0.3">
      <c r="A184" s="1">
        <v>188603</v>
      </c>
      <c r="B184" s="29">
        <v>5.19</v>
      </c>
      <c r="C184" s="2">
        <v>0.23499999999999999</v>
      </c>
      <c r="D184" s="2">
        <f t="shared" si="4"/>
        <v>3.0813242038893947</v>
      </c>
      <c r="E184" s="2"/>
      <c r="F184" s="2"/>
      <c r="G184" s="2"/>
      <c r="H184" s="2"/>
      <c r="I184" s="2">
        <f t="shared" si="5"/>
        <v>-7.1820870299957873E-3</v>
      </c>
      <c r="J184" s="2"/>
      <c r="K184" s="2"/>
      <c r="L184" s="3">
        <v>0.28499999999999998</v>
      </c>
      <c r="M184" s="13" t="s">
        <v>4</v>
      </c>
      <c r="N184" s="2" t="s">
        <v>4</v>
      </c>
      <c r="O184" s="2" t="s">
        <v>4</v>
      </c>
      <c r="P184" s="2" t="s">
        <v>4</v>
      </c>
      <c r="Q184" s="2" t="s">
        <v>4</v>
      </c>
      <c r="R184" s="13" t="s">
        <v>4</v>
      </c>
      <c r="S184" s="17">
        <v>2.4922461065165174E-3</v>
      </c>
      <c r="T184" s="13" t="s">
        <v>4</v>
      </c>
      <c r="U184" s="1" t="s">
        <v>4</v>
      </c>
      <c r="V184" s="1" t="s">
        <v>4</v>
      </c>
      <c r="W184" s="13">
        <v>1.8321070067100001E-3</v>
      </c>
      <c r="X184" s="13" t="s">
        <v>4</v>
      </c>
      <c r="Y184" s="31" t="s">
        <v>4</v>
      </c>
      <c r="Z184" s="31" t="s">
        <v>4</v>
      </c>
    </row>
    <row r="185" spans="1:26" x14ac:dyDescent="0.3">
      <c r="A185" s="1">
        <v>188604</v>
      </c>
      <c r="B185" s="29">
        <v>5.12</v>
      </c>
      <c r="C185" s="2">
        <v>0.23330000000000001</v>
      </c>
      <c r="D185" s="2">
        <f t="shared" si="4"/>
        <v>3.0688600336583907</v>
      </c>
      <c r="E185" s="2"/>
      <c r="F185" s="2"/>
      <c r="G185" s="2"/>
      <c r="H185" s="2"/>
      <c r="I185" s="2">
        <f t="shared" si="5"/>
        <v>-7.2340425531913777E-3</v>
      </c>
      <c r="J185" s="2"/>
      <c r="K185" s="2"/>
      <c r="L185" s="3">
        <v>0.28999999999999998</v>
      </c>
      <c r="M185" s="13" t="s">
        <v>4</v>
      </c>
      <c r="N185" s="2" t="s">
        <v>4</v>
      </c>
      <c r="O185" s="2" t="s">
        <v>4</v>
      </c>
      <c r="P185" s="2" t="s">
        <v>4</v>
      </c>
      <c r="Q185" s="2" t="s">
        <v>4</v>
      </c>
      <c r="R185" s="13" t="s">
        <v>4</v>
      </c>
      <c r="S185" s="17">
        <v>2.7719225874356978E-3</v>
      </c>
      <c r="T185" s="13" t="s">
        <v>4</v>
      </c>
      <c r="U185" s="1" t="s">
        <v>4</v>
      </c>
      <c r="V185" s="1" t="s">
        <v>4</v>
      </c>
      <c r="W185" s="13">
        <v>1.2226228835799996E-3</v>
      </c>
      <c r="X185" s="13" t="s">
        <v>4</v>
      </c>
      <c r="Y185" s="31" t="s">
        <v>4</v>
      </c>
      <c r="Z185" s="31" t="s">
        <v>4</v>
      </c>
    </row>
    <row r="186" spans="1:26" x14ac:dyDescent="0.3">
      <c r="A186" s="1">
        <v>188605</v>
      </c>
      <c r="B186" s="29">
        <v>5.0199999999999996</v>
      </c>
      <c r="C186" s="2">
        <v>0.23169999999999999</v>
      </c>
      <c r="D186" s="2">
        <f t="shared" si="4"/>
        <v>3.1205399241473391</v>
      </c>
      <c r="E186" s="2"/>
      <c r="F186" s="2"/>
      <c r="G186" s="2"/>
      <c r="H186" s="2"/>
      <c r="I186" s="2">
        <f t="shared" si="5"/>
        <v>-6.8581225889413622E-3</v>
      </c>
      <c r="J186" s="2"/>
      <c r="K186" s="2"/>
      <c r="L186" s="3">
        <v>0.29499999999999998</v>
      </c>
      <c r="M186" s="13" t="s">
        <v>4</v>
      </c>
      <c r="N186" s="2" t="s">
        <v>4</v>
      </c>
      <c r="O186" s="2" t="s">
        <v>4</v>
      </c>
      <c r="P186" s="2" t="s">
        <v>4</v>
      </c>
      <c r="Q186" s="2" t="s">
        <v>4</v>
      </c>
      <c r="R186" s="13" t="s">
        <v>4</v>
      </c>
      <c r="S186" s="17">
        <v>2.6320941243429337E-3</v>
      </c>
      <c r="T186" s="13" t="s">
        <v>4</v>
      </c>
      <c r="U186" s="1" t="s">
        <v>4</v>
      </c>
      <c r="V186" s="1" t="s">
        <v>4</v>
      </c>
      <c r="W186" s="13">
        <v>1.9091117560900001E-3</v>
      </c>
      <c r="X186" s="13" t="s">
        <v>4</v>
      </c>
      <c r="Y186" s="31" t="s">
        <v>4</v>
      </c>
      <c r="Z186" s="31" t="s">
        <v>4</v>
      </c>
    </row>
    <row r="187" spans="1:26" x14ac:dyDescent="0.3">
      <c r="A187" s="1">
        <v>188606</v>
      </c>
      <c r="B187" s="29">
        <v>5.25</v>
      </c>
      <c r="C187" s="2">
        <v>0.23</v>
      </c>
      <c r="D187" s="2">
        <f t="shared" si="4"/>
        <v>3.1430272082366946</v>
      </c>
      <c r="E187" s="2"/>
      <c r="F187" s="2"/>
      <c r="G187" s="2"/>
      <c r="H187" s="2"/>
      <c r="I187" s="2">
        <f t="shared" si="5"/>
        <v>-7.3370738023305071E-3</v>
      </c>
      <c r="J187" s="2"/>
      <c r="K187" s="2"/>
      <c r="L187" s="3">
        <v>0.3</v>
      </c>
      <c r="M187" s="13" t="s">
        <v>4</v>
      </c>
      <c r="N187" s="2" t="s">
        <v>4</v>
      </c>
      <c r="O187" s="2" t="s">
        <v>4</v>
      </c>
      <c r="P187" s="2" t="s">
        <v>4</v>
      </c>
      <c r="Q187" s="2" t="s">
        <v>4</v>
      </c>
      <c r="R187" s="13" t="s">
        <v>4</v>
      </c>
      <c r="S187" s="17">
        <v>2.4775241247785833E-3</v>
      </c>
      <c r="T187" s="13" t="s">
        <v>4</v>
      </c>
      <c r="U187" s="1" t="s">
        <v>4</v>
      </c>
      <c r="V187" s="1" t="s">
        <v>4</v>
      </c>
      <c r="W187" s="13">
        <v>1.2828001728399999E-3</v>
      </c>
      <c r="X187" s="13" t="s">
        <v>4</v>
      </c>
      <c r="Y187" s="31" t="s">
        <v>4</v>
      </c>
      <c r="Z187" s="31" t="s">
        <v>4</v>
      </c>
    </row>
    <row r="188" spans="1:26" x14ac:dyDescent="0.3">
      <c r="A188" s="1">
        <v>188607</v>
      </c>
      <c r="B188" s="29">
        <v>5.33</v>
      </c>
      <c r="C188" s="2">
        <v>0.2283</v>
      </c>
      <c r="D188" s="2">
        <f t="shared" si="4"/>
        <v>3.1579226339671607</v>
      </c>
      <c r="E188" s="2"/>
      <c r="F188" s="2"/>
      <c r="G188" s="2"/>
      <c r="H188" s="2"/>
      <c r="I188" s="2">
        <f t="shared" si="5"/>
        <v>-7.3913043478260887E-3</v>
      </c>
      <c r="J188" s="2"/>
      <c r="K188" s="2"/>
      <c r="L188" s="3">
        <v>0.30499999999999999</v>
      </c>
      <c r="M188" s="13" t="s">
        <v>4</v>
      </c>
      <c r="N188" s="2" t="s">
        <v>4</v>
      </c>
      <c r="O188" s="2" t="s">
        <v>4</v>
      </c>
      <c r="P188" s="2" t="s">
        <v>4</v>
      </c>
      <c r="Q188" s="2" t="s">
        <v>4</v>
      </c>
      <c r="R188" s="13" t="s">
        <v>4</v>
      </c>
      <c r="S188" s="17">
        <v>2.5437713358646345E-3</v>
      </c>
      <c r="T188" s="13" t="s">
        <v>4</v>
      </c>
      <c r="U188" s="1" t="s">
        <v>4</v>
      </c>
      <c r="V188" s="1" t="s">
        <v>4</v>
      </c>
      <c r="W188" s="13">
        <v>1.0352906996299999E-3</v>
      </c>
      <c r="X188" s="13" t="s">
        <v>4</v>
      </c>
      <c r="Y188" s="31" t="s">
        <v>4</v>
      </c>
      <c r="Z188" s="31" t="s">
        <v>4</v>
      </c>
    </row>
    <row r="189" spans="1:26" x14ac:dyDescent="0.3">
      <c r="A189" s="1">
        <v>188608</v>
      </c>
      <c r="B189" s="29">
        <v>5.37</v>
      </c>
      <c r="C189" s="2">
        <v>0.22670000000000001</v>
      </c>
      <c r="D189" s="2">
        <f t="shared" si="4"/>
        <v>3.1906923446334767</v>
      </c>
      <c r="E189" s="2"/>
      <c r="F189" s="2"/>
      <c r="G189" s="2"/>
      <c r="H189" s="2"/>
      <c r="I189" s="2">
        <f t="shared" si="5"/>
        <v>-7.0083223828295571E-3</v>
      </c>
      <c r="J189" s="2"/>
      <c r="K189" s="2"/>
      <c r="L189" s="3">
        <v>0.31</v>
      </c>
      <c r="M189" s="13" t="s">
        <v>4</v>
      </c>
      <c r="N189" s="2" t="s">
        <v>4</v>
      </c>
      <c r="O189" s="2" t="s">
        <v>4</v>
      </c>
      <c r="P189" s="2" t="s">
        <v>4</v>
      </c>
      <c r="Q189" s="2" t="s">
        <v>4</v>
      </c>
      <c r="R189" s="13" t="s">
        <v>4</v>
      </c>
      <c r="S189" s="17">
        <v>3.4634180088117142E-3</v>
      </c>
      <c r="T189" s="13" t="s">
        <v>4</v>
      </c>
      <c r="U189" s="1" t="s">
        <v>4</v>
      </c>
      <c r="V189" s="1" t="s">
        <v>4</v>
      </c>
      <c r="W189" s="13">
        <v>9.4963135783999997E-4</v>
      </c>
      <c r="X189" s="13" t="s">
        <v>4</v>
      </c>
      <c r="Y189" s="31" t="s">
        <v>4</v>
      </c>
      <c r="Z189" s="31" t="s">
        <v>4</v>
      </c>
    </row>
    <row r="190" spans="1:26" x14ac:dyDescent="0.3">
      <c r="A190" s="1">
        <v>188609</v>
      </c>
      <c r="B190" s="29">
        <v>5.51</v>
      </c>
      <c r="C190" s="2">
        <v>0.22500000000000001</v>
      </c>
      <c r="D190" s="2">
        <f t="shared" si="4"/>
        <v>3.2233104219360666</v>
      </c>
      <c r="E190" s="2"/>
      <c r="F190" s="2"/>
      <c r="G190" s="2"/>
      <c r="H190" s="2"/>
      <c r="I190" s="2">
        <f t="shared" si="5"/>
        <v>-7.4988972209969473E-3</v>
      </c>
      <c r="J190" s="2"/>
      <c r="K190" s="2"/>
      <c r="L190" s="3">
        <v>0.315</v>
      </c>
      <c r="M190" s="13" t="s">
        <v>4</v>
      </c>
      <c r="N190" s="2" t="s">
        <v>4</v>
      </c>
      <c r="O190" s="2" t="s">
        <v>4</v>
      </c>
      <c r="P190" s="2" t="s">
        <v>4</v>
      </c>
      <c r="Q190" s="2" t="s">
        <v>4</v>
      </c>
      <c r="R190" s="13" t="s">
        <v>4</v>
      </c>
      <c r="S190" s="17">
        <v>3.9192491700642765E-3</v>
      </c>
      <c r="T190" s="13" t="s">
        <v>4</v>
      </c>
      <c r="U190" s="1" t="s">
        <v>4</v>
      </c>
      <c r="V190" s="1" t="s">
        <v>4</v>
      </c>
      <c r="W190" s="13">
        <v>8.5194331895999988E-4</v>
      </c>
      <c r="X190" s="13" t="s">
        <v>4</v>
      </c>
      <c r="Y190" s="31" t="s">
        <v>4</v>
      </c>
      <c r="Z190" s="31" t="s">
        <v>4</v>
      </c>
    </row>
    <row r="191" spans="1:26" x14ac:dyDescent="0.3">
      <c r="A191" s="1">
        <v>188610</v>
      </c>
      <c r="B191" s="29">
        <v>5.65</v>
      </c>
      <c r="C191" s="2">
        <v>0.2233</v>
      </c>
      <c r="D191" s="2">
        <f t="shared" si="4"/>
        <v>3.2553714117209287</v>
      </c>
      <c r="E191" s="2"/>
      <c r="F191" s="2"/>
      <c r="G191" s="2"/>
      <c r="H191" s="2"/>
      <c r="I191" s="2">
        <f t="shared" si="5"/>
        <v>-7.5555555555555376E-3</v>
      </c>
      <c r="J191" s="2"/>
      <c r="K191" s="2"/>
      <c r="L191" s="3">
        <v>0.32</v>
      </c>
      <c r="M191" s="13" t="s">
        <v>4</v>
      </c>
      <c r="N191" s="2" t="s">
        <v>4</v>
      </c>
      <c r="O191" s="2" t="s">
        <v>4</v>
      </c>
      <c r="P191" s="2" t="s">
        <v>4</v>
      </c>
      <c r="Q191" s="2" t="s">
        <v>4</v>
      </c>
      <c r="R191" s="13" t="s">
        <v>4</v>
      </c>
      <c r="S191" s="17">
        <v>4.1029932905038251E-3</v>
      </c>
      <c r="T191" s="13" t="s">
        <v>4</v>
      </c>
      <c r="U191" s="1" t="s">
        <v>4</v>
      </c>
      <c r="V191" s="1" t="s">
        <v>4</v>
      </c>
      <c r="W191" s="13">
        <v>8.8996152848000009E-4</v>
      </c>
      <c r="X191" s="13" t="s">
        <v>4</v>
      </c>
      <c r="Y191" s="31" t="s">
        <v>4</v>
      </c>
      <c r="Z191" s="31" t="s">
        <v>4</v>
      </c>
    </row>
    <row r="192" spans="1:26" x14ac:dyDescent="0.3">
      <c r="A192" s="1">
        <v>188611</v>
      </c>
      <c r="B192" s="29">
        <v>5.79</v>
      </c>
      <c r="C192" s="2">
        <v>0.22170000000000001</v>
      </c>
      <c r="D192" s="2">
        <f t="shared" si="4"/>
        <v>3.2363142278698387</v>
      </c>
      <c r="E192" s="2"/>
      <c r="F192" s="2"/>
      <c r="G192" s="2"/>
      <c r="H192" s="2"/>
      <c r="I192" s="2">
        <f t="shared" si="5"/>
        <v>-7.1652485445587999E-3</v>
      </c>
      <c r="J192" s="2"/>
      <c r="K192" s="2"/>
      <c r="L192" s="3">
        <v>0.32500000000000001</v>
      </c>
      <c r="M192" s="13" t="s">
        <v>4</v>
      </c>
      <c r="N192" s="2" t="s">
        <v>4</v>
      </c>
      <c r="O192" s="2" t="s">
        <v>4</v>
      </c>
      <c r="P192" s="2" t="s">
        <v>4</v>
      </c>
      <c r="Q192" s="2" t="s">
        <v>4</v>
      </c>
      <c r="R192" s="13" t="s">
        <v>4</v>
      </c>
      <c r="S192" s="17">
        <v>4.0001007425545711E-3</v>
      </c>
      <c r="T192" s="13" t="s">
        <v>4</v>
      </c>
      <c r="U192" s="1" t="s">
        <v>4</v>
      </c>
      <c r="V192" s="1" t="s">
        <v>4</v>
      </c>
      <c r="W192" s="13">
        <v>3.9301338640999992E-4</v>
      </c>
      <c r="X192" s="13" t="s">
        <v>4</v>
      </c>
      <c r="Y192" s="31" t="s">
        <v>4</v>
      </c>
      <c r="Z192" s="31" t="s">
        <v>4</v>
      </c>
    </row>
    <row r="193" spans="1:26" x14ac:dyDescent="0.3">
      <c r="A193" s="1">
        <v>188612</v>
      </c>
      <c r="B193" s="29">
        <v>5.64</v>
      </c>
      <c r="C193" s="2">
        <v>0.22</v>
      </c>
      <c r="D193" s="2">
        <f t="shared" si="4"/>
        <v>3.2333165090229952</v>
      </c>
      <c r="E193" s="2"/>
      <c r="F193" s="2"/>
      <c r="G193" s="2"/>
      <c r="H193" s="2"/>
      <c r="I193" s="2">
        <f t="shared" si="5"/>
        <v>-7.6680198466396732E-3</v>
      </c>
      <c r="J193" s="2"/>
      <c r="K193" s="2"/>
      <c r="L193" s="3">
        <v>0.33</v>
      </c>
      <c r="M193" s="13" t="s">
        <v>4</v>
      </c>
      <c r="N193" s="2" t="s">
        <v>4</v>
      </c>
      <c r="O193" s="2" t="s">
        <v>4</v>
      </c>
      <c r="P193" s="2" t="s">
        <v>4</v>
      </c>
      <c r="Q193" s="2" t="s">
        <v>4</v>
      </c>
      <c r="R193" s="13" t="s">
        <v>4</v>
      </c>
      <c r="S193" s="17">
        <v>4.0368492964499075E-3</v>
      </c>
      <c r="T193" s="13" t="s">
        <v>4</v>
      </c>
      <c r="U193" s="1" t="s">
        <v>4</v>
      </c>
      <c r="V193" s="1" t="s">
        <v>4</v>
      </c>
      <c r="W193" s="13">
        <v>2.8153163558000001E-3</v>
      </c>
      <c r="X193" s="13" t="s">
        <v>4</v>
      </c>
      <c r="Y193" s="31" t="s">
        <v>4</v>
      </c>
      <c r="Z193" s="31" t="s">
        <v>4</v>
      </c>
    </row>
    <row r="194" spans="1:26" x14ac:dyDescent="0.3">
      <c r="A194" s="1">
        <v>188701</v>
      </c>
      <c r="B194" s="29">
        <v>5.58</v>
      </c>
      <c r="C194" s="2">
        <v>0.2225</v>
      </c>
      <c r="D194" s="2">
        <f t="shared" si="4"/>
        <v>3.2148226781350346</v>
      </c>
      <c r="E194" s="2"/>
      <c r="F194" s="2"/>
      <c r="G194" s="2"/>
      <c r="H194" s="2"/>
      <c r="I194" s="2">
        <f t="shared" si="5"/>
        <v>1.1363636363636465E-2</v>
      </c>
      <c r="J194" s="2"/>
      <c r="K194" s="2"/>
      <c r="L194" s="3">
        <v>0.33250000000000002</v>
      </c>
      <c r="M194" s="13" t="s">
        <v>4</v>
      </c>
      <c r="N194" s="2" t="s">
        <v>4</v>
      </c>
      <c r="O194" s="2" t="s">
        <v>4</v>
      </c>
      <c r="P194" s="2" t="s">
        <v>4</v>
      </c>
      <c r="Q194" s="2" t="s">
        <v>4</v>
      </c>
      <c r="R194" s="13" t="s">
        <v>4</v>
      </c>
      <c r="S194" s="17">
        <v>3.691359562193827E-3</v>
      </c>
      <c r="T194" s="13" t="s">
        <v>4</v>
      </c>
      <c r="U194" s="1" t="s">
        <v>4</v>
      </c>
      <c r="V194" s="1" t="s">
        <v>4</v>
      </c>
      <c r="W194" s="13">
        <v>1.8256316205E-3</v>
      </c>
      <c r="X194" s="13" t="s">
        <v>4</v>
      </c>
      <c r="Y194" s="31" t="s">
        <v>4</v>
      </c>
      <c r="Z194" s="31" t="s">
        <v>4</v>
      </c>
    </row>
    <row r="195" spans="1:26" x14ac:dyDescent="0.3">
      <c r="A195" s="1">
        <v>188702</v>
      </c>
      <c r="B195" s="29">
        <v>5.54</v>
      </c>
      <c r="C195" s="2">
        <v>0.22500000000000001</v>
      </c>
      <c r="D195" s="2">
        <f t="shared" ref="D195:D258" si="6">-LN(C195/B196)</f>
        <v>3.2268439945173775</v>
      </c>
      <c r="E195" s="2"/>
      <c r="F195" s="2"/>
      <c r="G195" s="2"/>
      <c r="H195" s="2"/>
      <c r="I195" s="2">
        <f t="shared" si="5"/>
        <v>1.1235955056179803E-2</v>
      </c>
      <c r="J195" s="2"/>
      <c r="K195" s="2"/>
      <c r="L195" s="3">
        <v>0.33500000000000002</v>
      </c>
      <c r="M195" s="13" t="s">
        <v>4</v>
      </c>
      <c r="N195" s="2" t="s">
        <v>4</v>
      </c>
      <c r="O195" s="2" t="s">
        <v>4</v>
      </c>
      <c r="P195" s="2" t="s">
        <v>4</v>
      </c>
      <c r="Q195" s="2" t="s">
        <v>4</v>
      </c>
      <c r="R195" s="13" t="s">
        <v>4</v>
      </c>
      <c r="S195" s="17">
        <v>3.1839348830665819E-3</v>
      </c>
      <c r="T195" s="13" t="s">
        <v>4</v>
      </c>
      <c r="U195" s="1" t="s">
        <v>4</v>
      </c>
      <c r="V195" s="1" t="s">
        <v>4</v>
      </c>
      <c r="W195" s="13">
        <v>2.0424079653800003E-3</v>
      </c>
      <c r="X195" s="13" t="s">
        <v>4</v>
      </c>
      <c r="Y195" s="31" t="s">
        <v>4</v>
      </c>
      <c r="Z195" s="31" t="s">
        <v>4</v>
      </c>
    </row>
    <row r="196" spans="1:26" x14ac:dyDescent="0.3">
      <c r="A196" s="1">
        <v>188703</v>
      </c>
      <c r="B196" s="29">
        <v>5.67</v>
      </c>
      <c r="C196" s="2">
        <v>0.22750000000000001</v>
      </c>
      <c r="D196" s="2">
        <f t="shared" si="6"/>
        <v>3.2384629581435056</v>
      </c>
      <c r="E196" s="2"/>
      <c r="F196" s="2"/>
      <c r="G196" s="2"/>
      <c r="H196" s="2"/>
      <c r="I196" s="2">
        <f t="shared" ref="I196:I259" si="7">C196/C195-1</f>
        <v>1.1111111111111072E-2</v>
      </c>
      <c r="J196" s="2"/>
      <c r="K196" s="2"/>
      <c r="L196" s="3">
        <v>0.33750000000000002</v>
      </c>
      <c r="M196" s="13" t="s">
        <v>4</v>
      </c>
      <c r="N196" s="2" t="s">
        <v>4</v>
      </c>
      <c r="O196" s="2" t="s">
        <v>4</v>
      </c>
      <c r="P196" s="2" t="s">
        <v>4</v>
      </c>
      <c r="Q196" s="2" t="s">
        <v>4</v>
      </c>
      <c r="R196" s="13" t="s">
        <v>4</v>
      </c>
      <c r="S196" s="17">
        <v>3.5810717500651375E-3</v>
      </c>
      <c r="T196" s="13" t="s">
        <v>4</v>
      </c>
      <c r="U196" s="1" t="s">
        <v>4</v>
      </c>
      <c r="V196" s="1" t="s">
        <v>4</v>
      </c>
      <c r="W196" s="13">
        <v>6.2206862954999995E-4</v>
      </c>
      <c r="X196" s="13" t="s">
        <v>4</v>
      </c>
      <c r="Y196" s="31" t="s">
        <v>4</v>
      </c>
      <c r="Z196" s="31" t="s">
        <v>4</v>
      </c>
    </row>
    <row r="197" spans="1:26" x14ac:dyDescent="0.3">
      <c r="A197" s="1">
        <v>188704</v>
      </c>
      <c r="B197" s="29">
        <v>5.8</v>
      </c>
      <c r="C197" s="2">
        <v>0.23</v>
      </c>
      <c r="D197" s="2">
        <f t="shared" si="6"/>
        <v>3.2446283209706155</v>
      </c>
      <c r="E197" s="2"/>
      <c r="F197" s="2"/>
      <c r="G197" s="2"/>
      <c r="H197" s="2"/>
      <c r="I197" s="2">
        <f t="shared" si="7"/>
        <v>1.098901098901095E-2</v>
      </c>
      <c r="J197" s="2"/>
      <c r="K197" s="2"/>
      <c r="L197" s="3">
        <v>0.34</v>
      </c>
      <c r="M197" s="13" t="s">
        <v>4</v>
      </c>
      <c r="N197" s="2" t="s">
        <v>4</v>
      </c>
      <c r="O197" s="2" t="s">
        <v>4</v>
      </c>
      <c r="P197" s="2" t="s">
        <v>4</v>
      </c>
      <c r="Q197" s="2" t="s">
        <v>4</v>
      </c>
      <c r="R197" s="13" t="s">
        <v>4</v>
      </c>
      <c r="S197" s="17">
        <v>3.6031302855844155E-3</v>
      </c>
      <c r="T197" s="13" t="s">
        <v>4</v>
      </c>
      <c r="U197" s="1" t="s">
        <v>4</v>
      </c>
      <c r="V197" s="1" t="s">
        <v>4</v>
      </c>
      <c r="W197" s="13">
        <v>3.5313943921000006E-4</v>
      </c>
      <c r="X197" s="13" t="s">
        <v>4</v>
      </c>
      <c r="Y197" s="31" t="s">
        <v>4</v>
      </c>
      <c r="Z197" s="31" t="s">
        <v>4</v>
      </c>
    </row>
    <row r="198" spans="1:26" x14ac:dyDescent="0.3">
      <c r="A198" s="1">
        <v>188705</v>
      </c>
      <c r="B198" s="29">
        <v>5.9</v>
      </c>
      <c r="C198" s="2">
        <v>0.23250000000000001</v>
      </c>
      <c r="D198" s="2">
        <f t="shared" si="6"/>
        <v>3.2045805846813744</v>
      </c>
      <c r="E198" s="2"/>
      <c r="F198" s="2"/>
      <c r="G198" s="2"/>
      <c r="H198" s="2"/>
      <c r="I198" s="2">
        <f t="shared" si="7"/>
        <v>1.0869565217391353E-2</v>
      </c>
      <c r="J198" s="2"/>
      <c r="K198" s="2"/>
      <c r="L198" s="3">
        <v>0.34250000000000003</v>
      </c>
      <c r="M198" s="13" t="s">
        <v>4</v>
      </c>
      <c r="N198" s="2" t="s">
        <v>4</v>
      </c>
      <c r="O198" s="2" t="s">
        <v>4</v>
      </c>
      <c r="P198" s="2" t="s">
        <v>4</v>
      </c>
      <c r="Q198" s="2" t="s">
        <v>4</v>
      </c>
      <c r="R198" s="13" t="s">
        <v>4</v>
      </c>
      <c r="S198" s="17">
        <v>3.4781254834972295E-3</v>
      </c>
      <c r="T198" s="13" t="s">
        <v>4</v>
      </c>
      <c r="U198" s="1" t="s">
        <v>4</v>
      </c>
      <c r="V198" s="1" t="s">
        <v>4</v>
      </c>
      <c r="W198" s="13">
        <v>3.8575574653000003E-4</v>
      </c>
      <c r="X198" s="13" t="s">
        <v>4</v>
      </c>
      <c r="Y198" s="31" t="s">
        <v>4</v>
      </c>
      <c r="Z198" s="31" t="s">
        <v>4</v>
      </c>
    </row>
    <row r="199" spans="1:26" x14ac:dyDescent="0.3">
      <c r="A199" s="1">
        <v>188706</v>
      </c>
      <c r="B199" s="29">
        <v>5.73</v>
      </c>
      <c r="C199" s="2">
        <v>0.23499999999999999</v>
      </c>
      <c r="D199" s="2">
        <f t="shared" si="6"/>
        <v>3.1691490520049861</v>
      </c>
      <c r="E199" s="2"/>
      <c r="F199" s="2"/>
      <c r="G199" s="2"/>
      <c r="H199" s="2"/>
      <c r="I199" s="2">
        <f t="shared" si="7"/>
        <v>1.0752688172043001E-2</v>
      </c>
      <c r="J199" s="2"/>
      <c r="K199" s="2"/>
      <c r="L199" s="3">
        <v>0.34499999999999997</v>
      </c>
      <c r="M199" s="13" t="s">
        <v>4</v>
      </c>
      <c r="N199" s="2" t="s">
        <v>4</v>
      </c>
      <c r="O199" s="2" t="s">
        <v>4</v>
      </c>
      <c r="P199" s="2" t="s">
        <v>4</v>
      </c>
      <c r="Q199" s="2" t="s">
        <v>4</v>
      </c>
      <c r="R199" s="13" t="s">
        <v>4</v>
      </c>
      <c r="S199" s="17">
        <v>3.4192942868524218E-3</v>
      </c>
      <c r="T199" s="13" t="s">
        <v>4</v>
      </c>
      <c r="U199" s="1" t="s">
        <v>4</v>
      </c>
      <c r="V199" s="1" t="s">
        <v>4</v>
      </c>
      <c r="W199" s="13">
        <v>1.4579602835700001E-3</v>
      </c>
      <c r="X199" s="13" t="s">
        <v>4</v>
      </c>
      <c r="Y199" s="31" t="s">
        <v>4</v>
      </c>
      <c r="Z199" s="31" t="s">
        <v>4</v>
      </c>
    </row>
    <row r="200" spans="1:26" x14ac:dyDescent="0.3">
      <c r="A200" s="1">
        <v>188707</v>
      </c>
      <c r="B200" s="29">
        <v>5.59</v>
      </c>
      <c r="C200" s="2">
        <v>0.23749999999999999</v>
      </c>
      <c r="D200" s="2">
        <f t="shared" si="6"/>
        <v>3.133203264182594</v>
      </c>
      <c r="E200" s="2"/>
      <c r="F200" s="2"/>
      <c r="G200" s="2"/>
      <c r="H200" s="2"/>
      <c r="I200" s="2">
        <f t="shared" si="7"/>
        <v>1.0638297872340496E-2</v>
      </c>
      <c r="J200" s="2"/>
      <c r="K200" s="2"/>
      <c r="L200" s="3">
        <v>0.34749999999999998</v>
      </c>
      <c r="M200" s="13" t="s">
        <v>4</v>
      </c>
      <c r="N200" s="2" t="s">
        <v>4</v>
      </c>
      <c r="O200" s="2" t="s">
        <v>4</v>
      </c>
      <c r="P200" s="2" t="s">
        <v>4</v>
      </c>
      <c r="Q200" s="2" t="s">
        <v>4</v>
      </c>
      <c r="R200" s="13" t="s">
        <v>4</v>
      </c>
      <c r="S200" s="17">
        <v>4.1985268920956935E-3</v>
      </c>
      <c r="T200" s="13" t="s">
        <v>4</v>
      </c>
      <c r="U200" s="1" t="s">
        <v>4</v>
      </c>
      <c r="V200" s="1" t="s">
        <v>4</v>
      </c>
      <c r="W200" s="13">
        <v>1.7047236472700004E-3</v>
      </c>
      <c r="X200" s="13" t="s">
        <v>4</v>
      </c>
      <c r="Y200" s="31" t="s">
        <v>4</v>
      </c>
      <c r="Z200" s="31" t="s">
        <v>4</v>
      </c>
    </row>
    <row r="201" spans="1:26" x14ac:dyDescent="0.3">
      <c r="A201" s="1">
        <v>188708</v>
      </c>
      <c r="B201" s="29">
        <v>5.45</v>
      </c>
      <c r="C201" s="2">
        <v>0.24</v>
      </c>
      <c r="D201" s="2">
        <f t="shared" si="6"/>
        <v>3.1098047298138387</v>
      </c>
      <c r="E201" s="2"/>
      <c r="F201" s="2"/>
      <c r="G201" s="2"/>
      <c r="H201" s="2"/>
      <c r="I201" s="2">
        <f t="shared" si="7"/>
        <v>1.0526315789473717E-2</v>
      </c>
      <c r="J201" s="2"/>
      <c r="K201" s="2"/>
      <c r="L201" s="3">
        <v>0.35</v>
      </c>
      <c r="M201" s="13" t="s">
        <v>4</v>
      </c>
      <c r="N201" s="2" t="s">
        <v>4</v>
      </c>
      <c r="O201" s="2" t="s">
        <v>4</v>
      </c>
      <c r="P201" s="2" t="s">
        <v>4</v>
      </c>
      <c r="Q201" s="2" t="s">
        <v>4</v>
      </c>
      <c r="R201" s="13" t="s">
        <v>4</v>
      </c>
      <c r="S201" s="17">
        <v>4.3160941819019539E-3</v>
      </c>
      <c r="T201" s="13" t="s">
        <v>4</v>
      </c>
      <c r="U201" s="1" t="s">
        <v>4</v>
      </c>
      <c r="V201" s="1" t="s">
        <v>4</v>
      </c>
      <c r="W201" s="13">
        <v>2.3355684540300003E-3</v>
      </c>
      <c r="X201" s="13" t="s">
        <v>4</v>
      </c>
      <c r="Y201" s="31" t="s">
        <v>4</v>
      </c>
      <c r="Z201" s="31" t="s">
        <v>4</v>
      </c>
    </row>
    <row r="202" spans="1:26" x14ac:dyDescent="0.3">
      <c r="A202" s="1">
        <v>188709</v>
      </c>
      <c r="B202" s="29">
        <v>5.38</v>
      </c>
      <c r="C202" s="2">
        <v>0.24249999999999999</v>
      </c>
      <c r="D202" s="2">
        <f t="shared" si="6"/>
        <v>3.065412194191981</v>
      </c>
      <c r="E202" s="2"/>
      <c r="F202" s="2"/>
      <c r="G202" s="2"/>
      <c r="H202" s="2"/>
      <c r="I202" s="2">
        <f t="shared" si="7"/>
        <v>1.0416666666666741E-2</v>
      </c>
      <c r="J202" s="2"/>
      <c r="K202" s="2"/>
      <c r="L202" s="3">
        <v>0.35249999999999998</v>
      </c>
      <c r="M202" s="13" t="s">
        <v>4</v>
      </c>
      <c r="N202" s="2" t="s">
        <v>4</v>
      </c>
      <c r="O202" s="2" t="s">
        <v>4</v>
      </c>
      <c r="P202" s="2" t="s">
        <v>4</v>
      </c>
      <c r="Q202" s="2" t="s">
        <v>4</v>
      </c>
      <c r="R202" s="13" t="s">
        <v>4</v>
      </c>
      <c r="S202" s="17">
        <v>4.7495041439563172E-3</v>
      </c>
      <c r="T202" s="13" t="s">
        <v>4</v>
      </c>
      <c r="U202" s="1" t="s">
        <v>4</v>
      </c>
      <c r="V202" s="1" t="s">
        <v>4</v>
      </c>
      <c r="W202" s="13">
        <v>1.9951612014599998E-3</v>
      </c>
      <c r="X202" s="13" t="s">
        <v>4</v>
      </c>
      <c r="Y202" s="31" t="s">
        <v>4</v>
      </c>
      <c r="Z202" s="31" t="s">
        <v>4</v>
      </c>
    </row>
    <row r="203" spans="1:26" x14ac:dyDescent="0.3">
      <c r="A203" s="1">
        <v>188710</v>
      </c>
      <c r="B203" s="29">
        <v>5.2</v>
      </c>
      <c r="C203" s="2">
        <v>0.245</v>
      </c>
      <c r="D203" s="2">
        <f t="shared" si="6"/>
        <v>3.0742038889954864</v>
      </c>
      <c r="E203" s="2"/>
      <c r="F203" s="2"/>
      <c r="G203" s="2"/>
      <c r="H203" s="2"/>
      <c r="I203" s="2">
        <f t="shared" si="7"/>
        <v>1.0309278350515427E-2</v>
      </c>
      <c r="J203" s="2"/>
      <c r="K203" s="2"/>
      <c r="L203" s="3">
        <v>0.35499999999999998</v>
      </c>
      <c r="M203" s="13" t="s">
        <v>4</v>
      </c>
      <c r="N203" s="2" t="s">
        <v>4</v>
      </c>
      <c r="O203" s="2" t="s">
        <v>4</v>
      </c>
      <c r="P203" s="2" t="s">
        <v>4</v>
      </c>
      <c r="Q203" s="2" t="s">
        <v>4</v>
      </c>
      <c r="R203" s="13" t="s">
        <v>4</v>
      </c>
      <c r="S203" s="17">
        <v>4.3381365100386262E-3</v>
      </c>
      <c r="T203" s="13" t="s">
        <v>4</v>
      </c>
      <c r="U203" s="1" t="s">
        <v>4</v>
      </c>
      <c r="V203" s="1" t="s">
        <v>4</v>
      </c>
      <c r="W203" s="13">
        <v>2.9552460153199995E-3</v>
      </c>
      <c r="X203" s="13" t="s">
        <v>4</v>
      </c>
      <c r="Y203" s="31" t="s">
        <v>4</v>
      </c>
      <c r="Z203" s="31" t="s">
        <v>4</v>
      </c>
    </row>
    <row r="204" spans="1:26" x14ac:dyDescent="0.3">
      <c r="A204" s="1">
        <v>188711</v>
      </c>
      <c r="B204" s="29">
        <v>5.3</v>
      </c>
      <c r="C204" s="2">
        <v>0.2475</v>
      </c>
      <c r="D204" s="2">
        <f t="shared" si="6"/>
        <v>3.058375059526663</v>
      </c>
      <c r="E204" s="2"/>
      <c r="F204" s="2"/>
      <c r="G204" s="2"/>
      <c r="H204" s="2"/>
      <c r="I204" s="2">
        <f t="shared" si="7"/>
        <v>1.0204081632652962E-2</v>
      </c>
      <c r="J204" s="2"/>
      <c r="K204" s="2"/>
      <c r="L204" s="3">
        <v>0.35749999999999998</v>
      </c>
      <c r="M204" s="13" t="s">
        <v>4</v>
      </c>
      <c r="N204" s="2" t="s">
        <v>4</v>
      </c>
      <c r="O204" s="2" t="s">
        <v>4</v>
      </c>
      <c r="P204" s="2" t="s">
        <v>4</v>
      </c>
      <c r="Q204" s="2" t="s">
        <v>4</v>
      </c>
      <c r="R204" s="13" t="s">
        <v>4</v>
      </c>
      <c r="S204" s="17">
        <v>3.8751455569324741E-3</v>
      </c>
      <c r="T204" s="13" t="s">
        <v>4</v>
      </c>
      <c r="U204" s="1" t="s">
        <v>4</v>
      </c>
      <c r="V204" s="1" t="s">
        <v>4</v>
      </c>
      <c r="W204" s="13">
        <v>1.6079857759500001E-3</v>
      </c>
      <c r="X204" s="13" t="s">
        <v>4</v>
      </c>
      <c r="Y204" s="31" t="s">
        <v>4</v>
      </c>
      <c r="Z204" s="31" t="s">
        <v>4</v>
      </c>
    </row>
    <row r="205" spans="1:26" x14ac:dyDescent="0.3">
      <c r="A205" s="1">
        <v>188712</v>
      </c>
      <c r="B205" s="29">
        <v>5.27</v>
      </c>
      <c r="C205" s="2">
        <v>0.25</v>
      </c>
      <c r="D205" s="2">
        <f t="shared" si="6"/>
        <v>3.0558861963737378</v>
      </c>
      <c r="E205" s="2"/>
      <c r="F205" s="2"/>
      <c r="G205" s="2"/>
      <c r="H205" s="2"/>
      <c r="I205" s="2">
        <f t="shared" si="7"/>
        <v>1.0101010101010166E-2</v>
      </c>
      <c r="J205" s="2"/>
      <c r="K205" s="2"/>
      <c r="L205" s="3">
        <v>0.36</v>
      </c>
      <c r="M205" s="13" t="s">
        <v>4</v>
      </c>
      <c r="N205" s="2" t="s">
        <v>4</v>
      </c>
      <c r="O205" s="2" t="s">
        <v>4</v>
      </c>
      <c r="P205" s="2" t="s">
        <v>4</v>
      </c>
      <c r="Q205" s="2" t="s">
        <v>4</v>
      </c>
      <c r="R205" s="13" t="s">
        <v>4</v>
      </c>
      <c r="S205" s="17">
        <v>4.0588977805855958E-3</v>
      </c>
      <c r="T205" s="13" t="s">
        <v>4</v>
      </c>
      <c r="U205" s="1" t="s">
        <v>4</v>
      </c>
      <c r="V205" s="1" t="s">
        <v>4</v>
      </c>
      <c r="W205" s="13">
        <v>1.0128110458200001E-3</v>
      </c>
      <c r="X205" s="13" t="s">
        <v>4</v>
      </c>
      <c r="Y205" s="31" t="s">
        <v>4</v>
      </c>
      <c r="Z205" s="31" t="s">
        <v>4</v>
      </c>
    </row>
    <row r="206" spans="1:26" x14ac:dyDescent="0.3">
      <c r="A206" s="1">
        <v>188801</v>
      </c>
      <c r="B206" s="29">
        <v>5.31</v>
      </c>
      <c r="C206" s="2">
        <v>0.24829999999999999</v>
      </c>
      <c r="D206" s="2">
        <f t="shared" si="6"/>
        <v>3.0570436841861865</v>
      </c>
      <c r="E206" s="2"/>
      <c r="F206" s="2"/>
      <c r="G206" s="2"/>
      <c r="H206" s="2"/>
      <c r="I206" s="2">
        <f t="shared" si="7"/>
        <v>-6.8000000000000282E-3</v>
      </c>
      <c r="J206" s="2"/>
      <c r="K206" s="2"/>
      <c r="L206" s="3">
        <v>0.35170000000000001</v>
      </c>
      <c r="M206" s="13" t="s">
        <v>4</v>
      </c>
      <c r="N206" s="2" t="s">
        <v>4</v>
      </c>
      <c r="O206" s="2" t="s">
        <v>4</v>
      </c>
      <c r="P206" s="2" t="s">
        <v>4</v>
      </c>
      <c r="Q206" s="2" t="s">
        <v>4</v>
      </c>
      <c r="R206" s="13" t="s">
        <v>4</v>
      </c>
      <c r="S206" s="17">
        <v>3.7648780134137898E-3</v>
      </c>
      <c r="T206" s="13" t="s">
        <v>4</v>
      </c>
      <c r="U206" s="1" t="s">
        <v>4</v>
      </c>
      <c r="V206" s="1" t="s">
        <v>4</v>
      </c>
      <c r="W206" s="13">
        <v>5.8191922045999994E-4</v>
      </c>
      <c r="X206" s="13" t="s">
        <v>4</v>
      </c>
      <c r="Y206" s="31" t="s">
        <v>4</v>
      </c>
      <c r="Z206" s="31" t="s">
        <v>4</v>
      </c>
    </row>
    <row r="207" spans="1:26" x14ac:dyDescent="0.3">
      <c r="A207" s="1">
        <v>188802</v>
      </c>
      <c r="B207" s="29">
        <v>5.28</v>
      </c>
      <c r="C207" s="2">
        <v>0.2467</v>
      </c>
      <c r="D207" s="2">
        <f t="shared" si="6"/>
        <v>3.0248935170372167</v>
      </c>
      <c r="E207" s="2"/>
      <c r="F207" s="2"/>
      <c r="G207" s="2"/>
      <c r="H207" s="2"/>
      <c r="I207" s="2">
        <f t="shared" si="7"/>
        <v>-6.4438179621425506E-3</v>
      </c>
      <c r="J207" s="2"/>
      <c r="K207" s="2"/>
      <c r="L207" s="3">
        <v>0.34329999999999999</v>
      </c>
      <c r="M207" s="13" t="s">
        <v>4</v>
      </c>
      <c r="N207" s="2" t="s">
        <v>4</v>
      </c>
      <c r="O207" s="2" t="s">
        <v>4</v>
      </c>
      <c r="P207" s="2" t="s">
        <v>4</v>
      </c>
      <c r="Q207" s="2" t="s">
        <v>4</v>
      </c>
      <c r="R207" s="13" t="s">
        <v>4</v>
      </c>
      <c r="S207" s="17">
        <v>3.2133578380802541E-3</v>
      </c>
      <c r="T207" s="13" t="s">
        <v>4</v>
      </c>
      <c r="U207" s="1" t="s">
        <v>4</v>
      </c>
      <c r="V207" s="1" t="s">
        <v>4</v>
      </c>
      <c r="W207" s="13">
        <v>4.4391742001999995E-4</v>
      </c>
      <c r="X207" s="13" t="s">
        <v>4</v>
      </c>
      <c r="Y207" s="31" t="s">
        <v>4</v>
      </c>
      <c r="Z207" s="31" t="s">
        <v>4</v>
      </c>
    </row>
    <row r="208" spans="1:26" x14ac:dyDescent="0.3">
      <c r="A208" s="1">
        <v>188803</v>
      </c>
      <c r="B208" s="29">
        <v>5.08</v>
      </c>
      <c r="C208" s="2">
        <v>0.245</v>
      </c>
      <c r="D208" s="2">
        <f t="shared" si="6"/>
        <v>3.0357376081676901</v>
      </c>
      <c r="E208" s="2"/>
      <c r="F208" s="2"/>
      <c r="G208" s="2"/>
      <c r="H208" s="2"/>
      <c r="I208" s="2">
        <f t="shared" si="7"/>
        <v>-6.8909606809890445E-3</v>
      </c>
      <c r="J208" s="2"/>
      <c r="K208" s="2"/>
      <c r="L208" s="3">
        <v>0.33500000000000002</v>
      </c>
      <c r="M208" s="13" t="s">
        <v>4</v>
      </c>
      <c r="N208" s="2" t="s">
        <v>4</v>
      </c>
      <c r="O208" s="2" t="s">
        <v>4</v>
      </c>
      <c r="P208" s="2" t="s">
        <v>4</v>
      </c>
      <c r="Q208" s="2" t="s">
        <v>4</v>
      </c>
      <c r="R208" s="13" t="s">
        <v>4</v>
      </c>
      <c r="S208" s="17">
        <v>3.4854791397244921E-3</v>
      </c>
      <c r="T208" s="13" t="s">
        <v>4</v>
      </c>
      <c r="U208" s="1" t="s">
        <v>4</v>
      </c>
      <c r="V208" s="1" t="s">
        <v>4</v>
      </c>
      <c r="W208" s="13">
        <v>1.32949988865E-3</v>
      </c>
      <c r="X208" s="13" t="s">
        <v>4</v>
      </c>
      <c r="Y208" s="31" t="s">
        <v>4</v>
      </c>
      <c r="Z208" s="31" t="s">
        <v>4</v>
      </c>
    </row>
    <row r="209" spans="1:26" x14ac:dyDescent="0.3">
      <c r="A209" s="1">
        <v>188804</v>
      </c>
      <c r="B209" s="29">
        <v>5.0999999999999996</v>
      </c>
      <c r="C209" s="2">
        <v>0.24329999999999999</v>
      </c>
      <c r="D209" s="2">
        <f t="shared" si="6"/>
        <v>3.0563327177129977</v>
      </c>
      <c r="E209" s="2"/>
      <c r="F209" s="2"/>
      <c r="G209" s="2"/>
      <c r="H209" s="2"/>
      <c r="I209" s="2">
        <f t="shared" si="7"/>
        <v>-6.9387755102041648E-3</v>
      </c>
      <c r="J209" s="2"/>
      <c r="K209" s="2"/>
      <c r="L209" s="3">
        <v>0.32669999999999999</v>
      </c>
      <c r="M209" s="13" t="s">
        <v>4</v>
      </c>
      <c r="N209" s="2" t="s">
        <v>4</v>
      </c>
      <c r="O209" s="2" t="s">
        <v>4</v>
      </c>
      <c r="P209" s="2" t="s">
        <v>4</v>
      </c>
      <c r="Q209" s="2" t="s">
        <v>4</v>
      </c>
      <c r="R209" s="13" t="s">
        <v>4</v>
      </c>
      <c r="S209" s="17">
        <v>3.6178357056135774E-3</v>
      </c>
      <c r="T209" s="13" t="s">
        <v>4</v>
      </c>
      <c r="U209" s="1" t="s">
        <v>4</v>
      </c>
      <c r="V209" s="1" t="s">
        <v>4</v>
      </c>
      <c r="W209" s="13">
        <v>1.4588102727700002E-3</v>
      </c>
      <c r="X209" s="13" t="s">
        <v>4</v>
      </c>
      <c r="Y209" s="31" t="s">
        <v>4</v>
      </c>
      <c r="Z209" s="31" t="s">
        <v>4</v>
      </c>
    </row>
    <row r="210" spans="1:26" x14ac:dyDescent="0.3">
      <c r="A210" s="1">
        <v>188805</v>
      </c>
      <c r="B210" s="29">
        <v>5.17</v>
      </c>
      <c r="C210" s="2">
        <v>0.2417</v>
      </c>
      <c r="D210" s="2">
        <f t="shared" si="6"/>
        <v>3.031493906369473</v>
      </c>
      <c r="E210" s="2"/>
      <c r="F210" s="2"/>
      <c r="G210" s="2"/>
      <c r="H210" s="2"/>
      <c r="I210" s="2">
        <f t="shared" si="7"/>
        <v>-6.5762433210028171E-3</v>
      </c>
      <c r="J210" s="2"/>
      <c r="K210" s="2"/>
      <c r="L210" s="3">
        <v>0.31830000000000003</v>
      </c>
      <c r="M210" s="13" t="s">
        <v>4</v>
      </c>
      <c r="N210" s="2" t="s">
        <v>4</v>
      </c>
      <c r="O210" s="2" t="s">
        <v>4</v>
      </c>
      <c r="P210" s="2" t="s">
        <v>4</v>
      </c>
      <c r="Q210" s="2" t="s">
        <v>4</v>
      </c>
      <c r="R210" s="13" t="s">
        <v>4</v>
      </c>
      <c r="S210" s="17">
        <v>3.1912907029809025E-3</v>
      </c>
      <c r="T210" s="13" t="s">
        <v>4</v>
      </c>
      <c r="U210" s="1" t="s">
        <v>4</v>
      </c>
      <c r="V210" s="1" t="s">
        <v>4</v>
      </c>
      <c r="W210" s="13">
        <v>1.0815977640899999E-3</v>
      </c>
      <c r="X210" s="13" t="s">
        <v>4</v>
      </c>
      <c r="Y210" s="31" t="s">
        <v>4</v>
      </c>
      <c r="Z210" s="31" t="s">
        <v>4</v>
      </c>
    </row>
    <row r="211" spans="1:26" x14ac:dyDescent="0.3">
      <c r="A211" s="1">
        <v>188806</v>
      </c>
      <c r="B211" s="29">
        <v>5.01</v>
      </c>
      <c r="C211" s="2">
        <v>0.24</v>
      </c>
      <c r="D211" s="2">
        <f t="shared" si="6"/>
        <v>3.0641694351072193</v>
      </c>
      <c r="E211" s="2"/>
      <c r="F211" s="2"/>
      <c r="G211" s="2"/>
      <c r="H211" s="2"/>
      <c r="I211" s="2">
        <f t="shared" si="7"/>
        <v>-7.0335126189491337E-3</v>
      </c>
      <c r="J211" s="2"/>
      <c r="K211" s="2"/>
      <c r="L211" s="3">
        <v>0.31</v>
      </c>
      <c r="M211" s="13" t="s">
        <v>4</v>
      </c>
      <c r="N211" s="2" t="s">
        <v>4</v>
      </c>
      <c r="O211" s="2" t="s">
        <v>4</v>
      </c>
      <c r="P211" s="2" t="s">
        <v>4</v>
      </c>
      <c r="Q211" s="2" t="s">
        <v>4</v>
      </c>
      <c r="R211" s="13" t="s">
        <v>4</v>
      </c>
      <c r="S211" s="17">
        <v>2.7719225874356978E-3</v>
      </c>
      <c r="T211" s="13" t="s">
        <v>4</v>
      </c>
      <c r="U211" s="1" t="s">
        <v>4</v>
      </c>
      <c r="V211" s="1" t="s">
        <v>4</v>
      </c>
      <c r="W211" s="13">
        <v>7.6976904774999993E-4</v>
      </c>
      <c r="X211" s="13" t="s">
        <v>4</v>
      </c>
      <c r="Y211" s="31" t="s">
        <v>4</v>
      </c>
      <c r="Z211" s="31" t="s">
        <v>4</v>
      </c>
    </row>
    <row r="212" spans="1:26" x14ac:dyDescent="0.3">
      <c r="A212" s="1">
        <v>188807</v>
      </c>
      <c r="B212" s="29">
        <v>5.14</v>
      </c>
      <c r="C212" s="2">
        <v>0.23830000000000001</v>
      </c>
      <c r="D212" s="2">
        <f t="shared" si="6"/>
        <v>3.0924529714809732</v>
      </c>
      <c r="E212" s="2"/>
      <c r="F212" s="2"/>
      <c r="G212" s="2"/>
      <c r="H212" s="2"/>
      <c r="I212" s="2">
        <f t="shared" si="7"/>
        <v>-7.0833333333332194E-3</v>
      </c>
      <c r="J212" s="2"/>
      <c r="K212" s="2"/>
      <c r="L212" s="3">
        <v>0.30170000000000002</v>
      </c>
      <c r="M212" s="13" t="s">
        <v>4</v>
      </c>
      <c r="N212" s="2" t="s">
        <v>4</v>
      </c>
      <c r="O212" s="2" t="s">
        <v>4</v>
      </c>
      <c r="P212" s="2" t="s">
        <v>4</v>
      </c>
      <c r="Q212" s="2" t="s">
        <v>4</v>
      </c>
      <c r="R212" s="13" t="s">
        <v>4</v>
      </c>
      <c r="S212" s="17">
        <v>2.6468138306967623E-3</v>
      </c>
      <c r="T212" s="13" t="s">
        <v>4</v>
      </c>
      <c r="U212" s="1" t="s">
        <v>4</v>
      </c>
      <c r="V212" s="1" t="s">
        <v>4</v>
      </c>
      <c r="W212" s="13">
        <v>1.9251105284199999E-3</v>
      </c>
      <c r="X212" s="13" t="s">
        <v>4</v>
      </c>
      <c r="Y212" s="31" t="s">
        <v>4</v>
      </c>
      <c r="Z212" s="31" t="s">
        <v>4</v>
      </c>
    </row>
    <row r="213" spans="1:26" x14ac:dyDescent="0.3">
      <c r="A213" s="1">
        <v>188808</v>
      </c>
      <c r="B213" s="29">
        <v>5.25</v>
      </c>
      <c r="C213" s="2">
        <v>0.23669999999999999</v>
      </c>
      <c r="D213" s="2">
        <f t="shared" si="6"/>
        <v>3.123650136635892</v>
      </c>
      <c r="E213" s="2"/>
      <c r="F213" s="2"/>
      <c r="G213" s="2"/>
      <c r="H213" s="2"/>
      <c r="I213" s="2">
        <f t="shared" si="7"/>
        <v>-6.7142257658414639E-3</v>
      </c>
      <c r="J213" s="2"/>
      <c r="K213" s="2"/>
      <c r="L213" s="3">
        <v>0.29330000000000001</v>
      </c>
      <c r="M213" s="13" t="s">
        <v>4</v>
      </c>
      <c r="N213" s="2" t="s">
        <v>4</v>
      </c>
      <c r="O213" s="2" t="s">
        <v>4</v>
      </c>
      <c r="P213" s="2" t="s">
        <v>4</v>
      </c>
      <c r="Q213" s="2" t="s">
        <v>4</v>
      </c>
      <c r="R213" s="13" t="s">
        <v>4</v>
      </c>
      <c r="S213" s="17">
        <v>2.8528669725631523E-3</v>
      </c>
      <c r="T213" s="13" t="s">
        <v>4</v>
      </c>
      <c r="U213" s="1" t="s">
        <v>4</v>
      </c>
      <c r="V213" s="1" t="s">
        <v>4</v>
      </c>
      <c r="W213" s="13">
        <v>8.9846563829999997E-4</v>
      </c>
      <c r="X213" s="13" t="s">
        <v>4</v>
      </c>
      <c r="Y213" s="31" t="s">
        <v>4</v>
      </c>
      <c r="Z213" s="31" t="s">
        <v>4</v>
      </c>
    </row>
    <row r="214" spans="1:26" x14ac:dyDescent="0.3">
      <c r="A214" s="1">
        <v>188809</v>
      </c>
      <c r="B214" s="29">
        <v>5.38</v>
      </c>
      <c r="C214" s="2">
        <v>0.23499999999999999</v>
      </c>
      <c r="D214" s="2">
        <f t="shared" si="6"/>
        <v>3.1252663257458932</v>
      </c>
      <c r="E214" s="2"/>
      <c r="F214" s="2"/>
      <c r="G214" s="2"/>
      <c r="H214" s="2"/>
      <c r="I214" s="2">
        <f t="shared" si="7"/>
        <v>-7.1820870299957873E-3</v>
      </c>
      <c r="J214" s="2"/>
      <c r="K214" s="2"/>
      <c r="L214" s="3">
        <v>0.28499999999999998</v>
      </c>
      <c r="M214" s="13" t="s">
        <v>4</v>
      </c>
      <c r="N214" s="2" t="s">
        <v>4</v>
      </c>
      <c r="O214" s="2" t="s">
        <v>4</v>
      </c>
      <c r="P214" s="2" t="s">
        <v>4</v>
      </c>
      <c r="Q214" s="2" t="s">
        <v>4</v>
      </c>
      <c r="R214" s="13" t="s">
        <v>4</v>
      </c>
      <c r="S214" s="17">
        <v>3.5295999415227972E-3</v>
      </c>
      <c r="T214" s="13" t="s">
        <v>4</v>
      </c>
      <c r="U214" s="1" t="s">
        <v>4</v>
      </c>
      <c r="V214" s="1" t="s">
        <v>4</v>
      </c>
      <c r="W214" s="13">
        <v>1.2635537901900002E-3</v>
      </c>
      <c r="X214" s="13" t="s">
        <v>4</v>
      </c>
      <c r="Y214" s="31" t="s">
        <v>4</v>
      </c>
      <c r="Z214" s="31" t="s">
        <v>4</v>
      </c>
    </row>
    <row r="215" spans="1:26" x14ac:dyDescent="0.3">
      <c r="A215" s="1">
        <v>188810</v>
      </c>
      <c r="B215" s="29">
        <v>5.35</v>
      </c>
      <c r="C215" s="2">
        <v>0.23330000000000001</v>
      </c>
      <c r="D215" s="2">
        <f t="shared" si="6"/>
        <v>3.1117515982877038</v>
      </c>
      <c r="E215" s="2"/>
      <c r="F215" s="2"/>
      <c r="G215" s="2"/>
      <c r="H215" s="2"/>
      <c r="I215" s="2">
        <f t="shared" si="7"/>
        <v>-7.2340425531913777E-3</v>
      </c>
      <c r="J215" s="2"/>
      <c r="K215" s="2"/>
      <c r="L215" s="3">
        <v>0.2767</v>
      </c>
      <c r="M215" s="13" t="s">
        <v>4</v>
      </c>
      <c r="N215" s="2" t="s">
        <v>4</v>
      </c>
      <c r="O215" s="2" t="s">
        <v>4</v>
      </c>
      <c r="P215" s="2" t="s">
        <v>4</v>
      </c>
      <c r="Q215" s="2" t="s">
        <v>4</v>
      </c>
      <c r="R215" s="13" t="s">
        <v>4</v>
      </c>
      <c r="S215" s="17">
        <v>3.3751686179041601E-3</v>
      </c>
      <c r="T215" s="13" t="s">
        <v>4</v>
      </c>
      <c r="U215" s="1" t="s">
        <v>4</v>
      </c>
      <c r="V215" s="1" t="s">
        <v>4</v>
      </c>
      <c r="W215" s="13">
        <v>7.0849456871000004E-4</v>
      </c>
      <c r="X215" s="13" t="s">
        <v>4</v>
      </c>
      <c r="Y215" s="31" t="s">
        <v>4</v>
      </c>
      <c r="Z215" s="31" t="s">
        <v>4</v>
      </c>
    </row>
    <row r="216" spans="1:26" x14ac:dyDescent="0.3">
      <c r="A216" s="1">
        <v>188811</v>
      </c>
      <c r="B216" s="29">
        <v>5.24</v>
      </c>
      <c r="C216" s="2">
        <v>0.23169999999999999</v>
      </c>
      <c r="D216" s="2">
        <f t="shared" si="6"/>
        <v>3.0993649270108801</v>
      </c>
      <c r="E216" s="2"/>
      <c r="F216" s="2"/>
      <c r="G216" s="2"/>
      <c r="H216" s="2"/>
      <c r="I216" s="2">
        <f t="shared" si="7"/>
        <v>-6.8581225889413622E-3</v>
      </c>
      <c r="J216" s="2"/>
      <c r="K216" s="2"/>
      <c r="L216" s="3">
        <v>0.26829999999999998</v>
      </c>
      <c r="M216" s="13" t="s">
        <v>4</v>
      </c>
      <c r="N216" s="2" t="s">
        <v>4</v>
      </c>
      <c r="O216" s="2" t="s">
        <v>4</v>
      </c>
      <c r="P216" s="2" t="s">
        <v>4</v>
      </c>
      <c r="Q216" s="2" t="s">
        <v>4</v>
      </c>
      <c r="R216" s="13" t="s">
        <v>4</v>
      </c>
      <c r="S216" s="17">
        <v>3.1397988272759449E-3</v>
      </c>
      <c r="T216" s="13" t="s">
        <v>4</v>
      </c>
      <c r="U216" s="1" t="s">
        <v>4</v>
      </c>
      <c r="V216" s="1" t="s">
        <v>4</v>
      </c>
      <c r="W216" s="13">
        <v>9.3632291355000004E-4</v>
      </c>
      <c r="X216" s="13" t="s">
        <v>4</v>
      </c>
      <c r="Y216" s="31" t="s">
        <v>4</v>
      </c>
      <c r="Z216" s="31" t="s">
        <v>4</v>
      </c>
    </row>
    <row r="217" spans="1:26" x14ac:dyDescent="0.3">
      <c r="A217" s="1">
        <v>188812</v>
      </c>
      <c r="B217" s="29">
        <v>5.14</v>
      </c>
      <c r="C217" s="2">
        <v>0.23</v>
      </c>
      <c r="D217" s="2">
        <f t="shared" si="6"/>
        <v>3.1259974683918927</v>
      </c>
      <c r="E217" s="2"/>
      <c r="F217" s="2"/>
      <c r="G217" s="2"/>
      <c r="H217" s="2"/>
      <c r="I217" s="2">
        <f t="shared" si="7"/>
        <v>-7.3370738023305071E-3</v>
      </c>
      <c r="J217" s="2"/>
      <c r="K217" s="2"/>
      <c r="L217" s="3">
        <v>0.26</v>
      </c>
      <c r="M217" s="13" t="s">
        <v>4</v>
      </c>
      <c r="N217" s="2" t="s">
        <v>4</v>
      </c>
      <c r="O217" s="2" t="s">
        <v>4</v>
      </c>
      <c r="P217" s="2" t="s">
        <v>4</v>
      </c>
      <c r="Q217" s="2" t="s">
        <v>4</v>
      </c>
      <c r="R217" s="13" t="s">
        <v>4</v>
      </c>
      <c r="S217" s="17">
        <v>3.3016215092157154E-3</v>
      </c>
      <c r="T217" s="13" t="s">
        <v>4</v>
      </c>
      <c r="U217" s="1" t="s">
        <v>4</v>
      </c>
      <c r="V217" s="1" t="s">
        <v>4</v>
      </c>
      <c r="W217" s="13">
        <v>1.4531408948100003E-3</v>
      </c>
      <c r="X217" s="13" t="s">
        <v>4</v>
      </c>
      <c r="Y217" s="31" t="s">
        <v>4</v>
      </c>
      <c r="Z217" s="31" t="s">
        <v>4</v>
      </c>
    </row>
    <row r="218" spans="1:26" x14ac:dyDescent="0.3">
      <c r="A218" s="1">
        <v>188901</v>
      </c>
      <c r="B218" s="29">
        <v>5.24</v>
      </c>
      <c r="C218" s="2">
        <v>0.22919999999999999</v>
      </c>
      <c r="D218" s="2">
        <f t="shared" si="6"/>
        <v>3.1408671146996285</v>
      </c>
      <c r="E218" s="2"/>
      <c r="F218" s="2"/>
      <c r="G218" s="2"/>
      <c r="H218" s="2"/>
      <c r="I218" s="2">
        <f t="shared" si="7"/>
        <v>-3.4782608695652639E-3</v>
      </c>
      <c r="J218" s="2"/>
      <c r="K218" s="2"/>
      <c r="L218" s="3">
        <v>0.26329999999999998</v>
      </c>
      <c r="M218" s="13" t="s">
        <v>4</v>
      </c>
      <c r="N218" s="2" t="s">
        <v>4</v>
      </c>
      <c r="O218" s="2" t="s">
        <v>4</v>
      </c>
      <c r="P218" s="2" t="s">
        <v>4</v>
      </c>
      <c r="Q218" s="2" t="s">
        <v>4</v>
      </c>
      <c r="R218" s="13" t="s">
        <v>4</v>
      </c>
      <c r="S218" s="17">
        <v>3.066234405145511E-3</v>
      </c>
      <c r="T218" s="13" t="s">
        <v>4</v>
      </c>
      <c r="U218" s="1" t="s">
        <v>4</v>
      </c>
      <c r="V218" s="1" t="s">
        <v>4</v>
      </c>
      <c r="W218" s="13">
        <v>4.6829985238999998E-4</v>
      </c>
      <c r="X218" s="13" t="s">
        <v>4</v>
      </c>
      <c r="Y218" s="31" t="s">
        <v>4</v>
      </c>
      <c r="Z218" s="31" t="s">
        <v>4</v>
      </c>
    </row>
    <row r="219" spans="1:26" x14ac:dyDescent="0.3">
      <c r="A219" s="1">
        <v>188902</v>
      </c>
      <c r="B219" s="29">
        <v>5.3</v>
      </c>
      <c r="C219" s="2">
        <v>0.2283</v>
      </c>
      <c r="D219" s="2">
        <f t="shared" si="6"/>
        <v>3.1238284226241846</v>
      </c>
      <c r="E219" s="2"/>
      <c r="F219" s="2"/>
      <c r="G219" s="2"/>
      <c r="H219" s="2"/>
      <c r="I219" s="2">
        <f t="shared" si="7"/>
        <v>-3.9267015706805353E-3</v>
      </c>
      <c r="J219" s="2"/>
      <c r="K219" s="2"/>
      <c r="L219" s="3">
        <v>0.26669999999999999</v>
      </c>
      <c r="M219" s="13" t="s">
        <v>4</v>
      </c>
      <c r="N219" s="2" t="s">
        <v>4</v>
      </c>
      <c r="O219" s="2" t="s">
        <v>4</v>
      </c>
      <c r="P219" s="2" t="s">
        <v>4</v>
      </c>
      <c r="Q219" s="2" t="s">
        <v>4</v>
      </c>
      <c r="R219" s="13" t="s">
        <v>4</v>
      </c>
      <c r="S219" s="17">
        <v>2.7719225874356978E-3</v>
      </c>
      <c r="T219" s="13" t="s">
        <v>4</v>
      </c>
      <c r="U219" s="1" t="s">
        <v>4</v>
      </c>
      <c r="V219" s="1" t="s">
        <v>4</v>
      </c>
      <c r="W219" s="13">
        <v>3.9789155199000003E-4</v>
      </c>
      <c r="X219" s="13" t="s">
        <v>4</v>
      </c>
      <c r="Y219" s="31" t="s">
        <v>4</v>
      </c>
      <c r="Z219" s="31" t="s">
        <v>4</v>
      </c>
    </row>
    <row r="220" spans="1:26" x14ac:dyDescent="0.3">
      <c r="A220" s="1">
        <v>188903</v>
      </c>
      <c r="B220" s="29">
        <v>5.19</v>
      </c>
      <c r="C220" s="2">
        <v>0.22750000000000001</v>
      </c>
      <c r="D220" s="2">
        <f t="shared" si="6"/>
        <v>3.1254100968625238</v>
      </c>
      <c r="E220" s="2"/>
      <c r="F220" s="2"/>
      <c r="G220" s="2"/>
      <c r="H220" s="2"/>
      <c r="I220" s="2">
        <f t="shared" si="7"/>
        <v>-3.5041611914148341E-3</v>
      </c>
      <c r="J220" s="2"/>
      <c r="K220" s="2"/>
      <c r="L220" s="3">
        <v>0.27</v>
      </c>
      <c r="M220" s="13" t="s">
        <v>4</v>
      </c>
      <c r="N220" s="2" t="s">
        <v>4</v>
      </c>
      <c r="O220" s="2" t="s">
        <v>4</v>
      </c>
      <c r="P220" s="2" t="s">
        <v>4</v>
      </c>
      <c r="Q220" s="2" t="s">
        <v>4</v>
      </c>
      <c r="R220" s="13" t="s">
        <v>4</v>
      </c>
      <c r="S220" s="17">
        <v>2.9558776239717059E-3</v>
      </c>
      <c r="T220" s="13" t="s">
        <v>4</v>
      </c>
      <c r="U220" s="1" t="s">
        <v>4</v>
      </c>
      <c r="V220" s="1" t="s">
        <v>4</v>
      </c>
      <c r="W220" s="13">
        <v>8.3284901693000003E-4</v>
      </c>
      <c r="X220" s="13" t="s">
        <v>4</v>
      </c>
      <c r="Y220" s="31" t="s">
        <v>4</v>
      </c>
      <c r="Z220" s="31" t="s">
        <v>4</v>
      </c>
    </row>
    <row r="221" spans="1:26" x14ac:dyDescent="0.3">
      <c r="A221" s="1">
        <v>188904</v>
      </c>
      <c r="B221" s="29">
        <v>5.18</v>
      </c>
      <c r="C221" s="2">
        <v>0.22670000000000001</v>
      </c>
      <c r="D221" s="2">
        <f t="shared" si="6"/>
        <v>3.1556010248222068</v>
      </c>
      <c r="E221" s="2"/>
      <c r="F221" s="2"/>
      <c r="G221" s="2"/>
      <c r="H221" s="2"/>
      <c r="I221" s="2">
        <f t="shared" si="7"/>
        <v>-3.5164835164834818E-3</v>
      </c>
      <c r="J221" s="2"/>
      <c r="K221" s="2"/>
      <c r="L221" s="3">
        <v>0.27329999999999999</v>
      </c>
      <c r="M221" s="13" t="s">
        <v>4</v>
      </c>
      <c r="N221" s="2" t="s">
        <v>4</v>
      </c>
      <c r="O221" s="2" t="s">
        <v>4</v>
      </c>
      <c r="P221" s="2" t="s">
        <v>4</v>
      </c>
      <c r="Q221" s="2" t="s">
        <v>4</v>
      </c>
      <c r="R221" s="13" t="s">
        <v>4</v>
      </c>
      <c r="S221" s="17">
        <v>2.8013576673878364E-3</v>
      </c>
      <c r="T221" s="13" t="s">
        <v>4</v>
      </c>
      <c r="U221" s="1" t="s">
        <v>4</v>
      </c>
      <c r="V221" s="1" t="s">
        <v>4</v>
      </c>
      <c r="W221" s="13">
        <v>4.2655150621999995E-4</v>
      </c>
      <c r="X221" s="13" t="s">
        <v>4</v>
      </c>
      <c r="Y221" s="31" t="s">
        <v>4</v>
      </c>
      <c r="Z221" s="31" t="s">
        <v>4</v>
      </c>
    </row>
    <row r="222" spans="1:26" x14ac:dyDescent="0.3">
      <c r="A222" s="1">
        <v>188905</v>
      </c>
      <c r="B222" s="29">
        <v>5.32</v>
      </c>
      <c r="C222" s="2">
        <v>0.2258</v>
      </c>
      <c r="D222" s="2">
        <f t="shared" si="6"/>
        <v>3.1763547201249658</v>
      </c>
      <c r="E222" s="2"/>
      <c r="F222" s="2"/>
      <c r="G222" s="2"/>
      <c r="H222" s="2"/>
      <c r="I222" s="2">
        <f t="shared" si="7"/>
        <v>-3.9700044111160571E-3</v>
      </c>
      <c r="J222" s="2"/>
      <c r="K222" s="2"/>
      <c r="L222" s="3">
        <v>0.2767</v>
      </c>
      <c r="M222" s="13" t="s">
        <v>4</v>
      </c>
      <c r="N222" s="2" t="s">
        <v>4</v>
      </c>
      <c r="O222" s="2" t="s">
        <v>4</v>
      </c>
      <c r="P222" s="2" t="s">
        <v>4</v>
      </c>
      <c r="Q222" s="2" t="s">
        <v>4</v>
      </c>
      <c r="R222" s="13" t="s">
        <v>4</v>
      </c>
      <c r="S222" s="17">
        <v>2.4775241247785833E-3</v>
      </c>
      <c r="T222" s="13" t="s">
        <v>4</v>
      </c>
      <c r="U222" s="1" t="s">
        <v>4</v>
      </c>
      <c r="V222" s="1" t="s">
        <v>4</v>
      </c>
      <c r="W222" s="13">
        <v>3.5649112656999999E-4</v>
      </c>
      <c r="X222" s="13" t="s">
        <v>4</v>
      </c>
      <c r="Y222" s="31" t="s">
        <v>4</v>
      </c>
      <c r="Z222" s="31" t="s">
        <v>4</v>
      </c>
    </row>
    <row r="223" spans="1:26" x14ac:dyDescent="0.3">
      <c r="A223" s="1">
        <v>188906</v>
      </c>
      <c r="B223" s="29">
        <v>5.41</v>
      </c>
      <c r="C223" s="2">
        <v>0.22500000000000001</v>
      </c>
      <c r="D223" s="2">
        <f t="shared" si="6"/>
        <v>3.1593616973357928</v>
      </c>
      <c r="E223" s="2"/>
      <c r="F223" s="2"/>
      <c r="G223" s="2"/>
      <c r="H223" s="2"/>
      <c r="I223" s="2">
        <f t="shared" si="7"/>
        <v>-3.5429583702391021E-3</v>
      </c>
      <c r="J223" s="2"/>
      <c r="K223" s="2"/>
      <c r="L223" s="3">
        <v>0.28000000000000003</v>
      </c>
      <c r="M223" s="13" t="s">
        <v>4</v>
      </c>
      <c r="N223" s="2" t="s">
        <v>4</v>
      </c>
      <c r="O223" s="2" t="s">
        <v>4</v>
      </c>
      <c r="P223" s="2" t="s">
        <v>4</v>
      </c>
      <c r="Q223" s="2" t="s">
        <v>4</v>
      </c>
      <c r="R223" s="13" t="s">
        <v>4</v>
      </c>
      <c r="S223" s="17">
        <v>2.4996070161100023E-3</v>
      </c>
      <c r="T223" s="13" t="s">
        <v>4</v>
      </c>
      <c r="U223" s="1" t="s">
        <v>4</v>
      </c>
      <c r="V223" s="1" t="s">
        <v>4</v>
      </c>
      <c r="W223" s="13">
        <v>2.4672067651999998E-4</v>
      </c>
      <c r="X223" s="13" t="s">
        <v>4</v>
      </c>
      <c r="Y223" s="31" t="s">
        <v>4</v>
      </c>
      <c r="Z223" s="31" t="s">
        <v>4</v>
      </c>
    </row>
    <row r="224" spans="1:26" x14ac:dyDescent="0.3">
      <c r="A224" s="1">
        <v>188907</v>
      </c>
      <c r="B224" s="29">
        <v>5.3</v>
      </c>
      <c r="C224" s="2">
        <v>0.22420000000000001</v>
      </c>
      <c r="D224" s="2">
        <f t="shared" si="6"/>
        <v>3.1760446768648509</v>
      </c>
      <c r="E224" s="2"/>
      <c r="F224" s="2"/>
      <c r="G224" s="2"/>
      <c r="H224" s="2"/>
      <c r="I224" s="2">
        <f t="shared" si="7"/>
        <v>-3.555555555555534E-3</v>
      </c>
      <c r="J224" s="2"/>
      <c r="K224" s="2"/>
      <c r="L224" s="3">
        <v>0.2833</v>
      </c>
      <c r="M224" s="13" t="s">
        <v>4</v>
      </c>
      <c r="N224" s="2" t="s">
        <v>4</v>
      </c>
      <c r="O224" s="2" t="s">
        <v>4</v>
      </c>
      <c r="P224" s="2" t="s">
        <v>4</v>
      </c>
      <c r="Q224" s="2" t="s">
        <v>4</v>
      </c>
      <c r="R224" s="13" t="s">
        <v>4</v>
      </c>
      <c r="S224" s="17">
        <v>2.8822996700421095E-3</v>
      </c>
      <c r="T224" s="13" t="s">
        <v>4</v>
      </c>
      <c r="U224" s="1" t="s">
        <v>4</v>
      </c>
      <c r="V224" s="1" t="s">
        <v>4</v>
      </c>
      <c r="W224" s="13">
        <v>7.9615974111000025E-4</v>
      </c>
      <c r="X224" s="13" t="s">
        <v>4</v>
      </c>
      <c r="Y224" s="31" t="s">
        <v>4</v>
      </c>
      <c r="Z224" s="31" t="s">
        <v>4</v>
      </c>
    </row>
    <row r="225" spans="1:26" x14ac:dyDescent="0.3">
      <c r="A225" s="1">
        <v>188908</v>
      </c>
      <c r="B225" s="29">
        <v>5.37</v>
      </c>
      <c r="C225" s="2">
        <v>0.2233</v>
      </c>
      <c r="D225" s="2">
        <f t="shared" si="6"/>
        <v>3.2039872123744502</v>
      </c>
      <c r="E225" s="2"/>
      <c r="F225" s="2"/>
      <c r="G225" s="2"/>
      <c r="H225" s="2"/>
      <c r="I225" s="2">
        <f t="shared" si="7"/>
        <v>-4.014272970562005E-3</v>
      </c>
      <c r="J225" s="2"/>
      <c r="K225" s="2"/>
      <c r="L225" s="3">
        <v>0.28670000000000001</v>
      </c>
      <c r="M225" s="13" t="s">
        <v>4</v>
      </c>
      <c r="N225" s="2" t="s">
        <v>4</v>
      </c>
      <c r="O225" s="2" t="s">
        <v>4</v>
      </c>
      <c r="P225" s="2" t="s">
        <v>4</v>
      </c>
      <c r="Q225" s="2" t="s">
        <v>4</v>
      </c>
      <c r="R225" s="13" t="s">
        <v>4</v>
      </c>
      <c r="S225" s="17">
        <v>3.4413563911949228E-3</v>
      </c>
      <c r="T225" s="13" t="s">
        <v>4</v>
      </c>
      <c r="U225" s="1" t="s">
        <v>4</v>
      </c>
      <c r="V225" s="1" t="s">
        <v>4</v>
      </c>
      <c r="W225" s="13">
        <v>5.3559289952999985E-4</v>
      </c>
      <c r="X225" s="13" t="s">
        <v>4</v>
      </c>
      <c r="Y225" s="31" t="s">
        <v>4</v>
      </c>
      <c r="Z225" s="31" t="s">
        <v>4</v>
      </c>
    </row>
    <row r="226" spans="1:26" x14ac:dyDescent="0.3">
      <c r="A226" s="1">
        <v>188909</v>
      </c>
      <c r="B226" s="29">
        <v>5.5</v>
      </c>
      <c r="C226" s="2">
        <v>0.2225</v>
      </c>
      <c r="D226" s="2">
        <f t="shared" si="6"/>
        <v>3.1892271309460711</v>
      </c>
      <c r="E226" s="2"/>
      <c r="F226" s="2"/>
      <c r="G226" s="2"/>
      <c r="H226" s="2"/>
      <c r="I226" s="2">
        <f t="shared" si="7"/>
        <v>-3.5826242722793999E-3</v>
      </c>
      <c r="J226" s="2"/>
      <c r="K226" s="2"/>
      <c r="L226" s="3">
        <v>0.28999999999999998</v>
      </c>
      <c r="M226" s="13" t="s">
        <v>4</v>
      </c>
      <c r="N226" s="2" t="s">
        <v>4</v>
      </c>
      <c r="O226" s="2" t="s">
        <v>4</v>
      </c>
      <c r="P226" s="2" t="s">
        <v>4</v>
      </c>
      <c r="Q226" s="2" t="s">
        <v>4</v>
      </c>
      <c r="R226" s="13" t="s">
        <v>4</v>
      </c>
      <c r="S226" s="17">
        <v>3.5295999415227972E-3</v>
      </c>
      <c r="T226" s="13" t="s">
        <v>4</v>
      </c>
      <c r="U226" s="1" t="s">
        <v>4</v>
      </c>
      <c r="V226" s="1" t="s">
        <v>4</v>
      </c>
      <c r="W226" s="13">
        <v>4.3711401509999998E-4</v>
      </c>
      <c r="X226" s="13" t="s">
        <v>4</v>
      </c>
      <c r="Y226" s="31" t="s">
        <v>4</v>
      </c>
      <c r="Z226" s="31" t="s">
        <v>4</v>
      </c>
    </row>
    <row r="227" spans="1:26" x14ac:dyDescent="0.3">
      <c r="A227" s="1">
        <v>188910</v>
      </c>
      <c r="B227" s="29">
        <v>5.4</v>
      </c>
      <c r="C227" s="2">
        <v>0.22170000000000001</v>
      </c>
      <c r="D227" s="2">
        <f t="shared" si="6"/>
        <v>3.1835267232677862</v>
      </c>
      <c r="E227" s="2"/>
      <c r="F227" s="2"/>
      <c r="G227" s="2"/>
      <c r="H227" s="2"/>
      <c r="I227" s="2">
        <f t="shared" si="7"/>
        <v>-3.5955056179775013E-3</v>
      </c>
      <c r="J227" s="2"/>
      <c r="K227" s="2"/>
      <c r="L227" s="3">
        <v>0.29330000000000001</v>
      </c>
      <c r="M227" s="13" t="s">
        <v>4</v>
      </c>
      <c r="N227" s="2" t="s">
        <v>4</v>
      </c>
      <c r="O227" s="2" t="s">
        <v>4</v>
      </c>
      <c r="P227" s="2" t="s">
        <v>4</v>
      </c>
      <c r="Q227" s="2" t="s">
        <v>4</v>
      </c>
      <c r="R227" s="13" t="s">
        <v>4</v>
      </c>
      <c r="S227" s="17">
        <v>4.0588977805855958E-3</v>
      </c>
      <c r="T227" s="13" t="s">
        <v>4</v>
      </c>
      <c r="U227" s="1" t="s">
        <v>4</v>
      </c>
      <c r="V227" s="1" t="s">
        <v>4</v>
      </c>
      <c r="W227" s="13">
        <v>8.2174093336000002E-4</v>
      </c>
      <c r="X227" s="13" t="s">
        <v>4</v>
      </c>
      <c r="Y227" s="31" t="s">
        <v>4</v>
      </c>
      <c r="Z227" s="31" t="s">
        <v>4</v>
      </c>
    </row>
    <row r="228" spans="1:26" x14ac:dyDescent="0.3">
      <c r="A228" s="1">
        <v>188911</v>
      </c>
      <c r="B228" s="29">
        <v>5.35</v>
      </c>
      <c r="C228" s="2">
        <v>0.2208</v>
      </c>
      <c r="D228" s="2">
        <f t="shared" si="6"/>
        <v>3.1819712679327501</v>
      </c>
      <c r="E228" s="2"/>
      <c r="F228" s="2"/>
      <c r="G228" s="2"/>
      <c r="H228" s="2"/>
      <c r="I228" s="2">
        <f t="shared" si="7"/>
        <v>-4.0595399188092518E-3</v>
      </c>
      <c r="J228" s="2"/>
      <c r="K228" s="2"/>
      <c r="L228" s="3">
        <v>0.29670000000000002</v>
      </c>
      <c r="M228" s="13" t="s">
        <v>4</v>
      </c>
      <c r="N228" s="2" t="s">
        <v>4</v>
      </c>
      <c r="O228" s="2" t="s">
        <v>4</v>
      </c>
      <c r="P228" s="2" t="s">
        <v>4</v>
      </c>
      <c r="Q228" s="2" t="s">
        <v>4</v>
      </c>
      <c r="R228" s="13" t="s">
        <v>4</v>
      </c>
      <c r="S228" s="17">
        <v>4.0588977805855958E-3</v>
      </c>
      <c r="T228" s="13" t="s">
        <v>4</v>
      </c>
      <c r="U228" s="1" t="s">
        <v>4</v>
      </c>
      <c r="V228" s="1" t="s">
        <v>4</v>
      </c>
      <c r="W228" s="13">
        <v>8.2815861495999987E-4</v>
      </c>
      <c r="X228" s="13" t="s">
        <v>4</v>
      </c>
      <c r="Y228" s="31" t="s">
        <v>4</v>
      </c>
      <c r="Z228" s="31" t="s">
        <v>4</v>
      </c>
    </row>
    <row r="229" spans="1:26" x14ac:dyDescent="0.3">
      <c r="A229" s="1">
        <v>188912</v>
      </c>
      <c r="B229" s="29">
        <v>5.32</v>
      </c>
      <c r="C229" s="2">
        <v>0.22</v>
      </c>
      <c r="D229" s="2">
        <f t="shared" si="6"/>
        <v>3.1968161068034684</v>
      </c>
      <c r="E229" s="2"/>
      <c r="F229" s="2"/>
      <c r="G229" s="2"/>
      <c r="H229" s="2"/>
      <c r="I229" s="2">
        <f t="shared" si="7"/>
        <v>-3.6231884057971175E-3</v>
      </c>
      <c r="J229" s="2"/>
      <c r="K229" s="2"/>
      <c r="L229" s="3">
        <v>0.3</v>
      </c>
      <c r="M229" s="13" t="s">
        <v>4</v>
      </c>
      <c r="N229" s="2" t="s">
        <v>4</v>
      </c>
      <c r="O229" s="2" t="s">
        <v>4</v>
      </c>
      <c r="P229" s="2" t="s">
        <v>4</v>
      </c>
      <c r="Q229" s="2" t="s">
        <v>4</v>
      </c>
      <c r="R229" s="13" t="s">
        <v>4</v>
      </c>
      <c r="S229" s="17">
        <v>4.125040316329015E-3</v>
      </c>
      <c r="T229" s="13" t="s">
        <v>4</v>
      </c>
      <c r="U229" s="1" t="s">
        <v>4</v>
      </c>
      <c r="V229" s="1" t="s">
        <v>4</v>
      </c>
      <c r="W229" s="13">
        <v>7.2646759042999999E-4</v>
      </c>
      <c r="X229" s="13" t="s">
        <v>4</v>
      </c>
      <c r="Y229" s="31" t="s">
        <v>4</v>
      </c>
      <c r="Z229" s="31" t="s">
        <v>4</v>
      </c>
    </row>
    <row r="230" spans="1:26" x14ac:dyDescent="0.3">
      <c r="A230" s="1">
        <v>189001</v>
      </c>
      <c r="B230" s="29">
        <v>5.38</v>
      </c>
      <c r="C230" s="2">
        <v>0.22</v>
      </c>
      <c r="D230" s="2">
        <f t="shared" si="6"/>
        <v>3.1856010359833284</v>
      </c>
      <c r="E230" s="2"/>
      <c r="F230" s="2"/>
      <c r="G230" s="2"/>
      <c r="H230" s="2"/>
      <c r="I230" s="2">
        <f t="shared" si="7"/>
        <v>0</v>
      </c>
      <c r="J230" s="2"/>
      <c r="K230" s="2"/>
      <c r="L230" s="3">
        <v>0.29920000000000002</v>
      </c>
      <c r="M230" s="13" t="s">
        <v>4</v>
      </c>
      <c r="N230" s="2" t="s">
        <v>4</v>
      </c>
      <c r="O230" s="2" t="s">
        <v>4</v>
      </c>
      <c r="P230" s="2" t="s">
        <v>4</v>
      </c>
      <c r="Q230" s="2" t="s">
        <v>4</v>
      </c>
      <c r="R230" s="13" t="s">
        <v>4</v>
      </c>
      <c r="S230" s="17">
        <v>3.5810717500651375E-3</v>
      </c>
      <c r="T230" s="13" t="s">
        <v>4</v>
      </c>
      <c r="U230" s="1" t="s">
        <v>4</v>
      </c>
      <c r="V230" s="1" t="s">
        <v>4</v>
      </c>
      <c r="W230" s="13">
        <v>3.1253112735999999E-4</v>
      </c>
      <c r="X230" s="13" t="s">
        <v>4</v>
      </c>
      <c r="Y230" s="31" t="s">
        <v>4</v>
      </c>
      <c r="Z230" s="31" t="s">
        <v>4</v>
      </c>
    </row>
    <row r="231" spans="1:26" x14ac:dyDescent="0.3">
      <c r="A231" s="1">
        <v>189002</v>
      </c>
      <c r="B231" s="29">
        <v>5.32</v>
      </c>
      <c r="C231" s="2">
        <v>0.22</v>
      </c>
      <c r="D231" s="2">
        <f t="shared" si="6"/>
        <v>3.1780538303479458</v>
      </c>
      <c r="E231" s="2"/>
      <c r="F231" s="2"/>
      <c r="G231" s="2"/>
      <c r="H231" s="2"/>
      <c r="I231" s="2">
        <f t="shared" si="7"/>
        <v>0</v>
      </c>
      <c r="J231" s="2"/>
      <c r="K231" s="2"/>
      <c r="L231" s="3">
        <v>0.29830000000000001</v>
      </c>
      <c r="M231" s="13" t="s">
        <v>4</v>
      </c>
      <c r="N231" s="2" t="s">
        <v>4</v>
      </c>
      <c r="O231" s="2" t="s">
        <v>4</v>
      </c>
      <c r="P231" s="2" t="s">
        <v>4</v>
      </c>
      <c r="Q231" s="2" t="s">
        <v>4</v>
      </c>
      <c r="R231" s="13" t="s">
        <v>4</v>
      </c>
      <c r="S231" s="17">
        <v>3.3457504235268631E-3</v>
      </c>
      <c r="T231" s="13" t="s">
        <v>4</v>
      </c>
      <c r="U231" s="1" t="s">
        <v>4</v>
      </c>
      <c r="V231" s="1" t="s">
        <v>4</v>
      </c>
      <c r="W231" s="13">
        <v>2.3740718781999995E-4</v>
      </c>
      <c r="X231" s="13" t="s">
        <v>4</v>
      </c>
      <c r="Y231" s="31" t="s">
        <v>4</v>
      </c>
      <c r="Z231" s="31" t="s">
        <v>4</v>
      </c>
    </row>
    <row r="232" spans="1:26" x14ac:dyDescent="0.3">
      <c r="A232" s="1">
        <v>189003</v>
      </c>
      <c r="B232" s="29">
        <v>5.28</v>
      </c>
      <c r="C232" s="2">
        <v>0.22</v>
      </c>
      <c r="D232" s="2">
        <f t="shared" si="6"/>
        <v>3.1986731175506811</v>
      </c>
      <c r="E232" s="2"/>
      <c r="F232" s="2"/>
      <c r="G232" s="2"/>
      <c r="H232" s="2"/>
      <c r="I232" s="2">
        <f t="shared" si="7"/>
        <v>0</v>
      </c>
      <c r="J232" s="2"/>
      <c r="K232" s="2"/>
      <c r="L232" s="3">
        <v>0.29749999999999999</v>
      </c>
      <c r="M232" s="13" t="s">
        <v>4</v>
      </c>
      <c r="N232" s="2" t="s">
        <v>4</v>
      </c>
      <c r="O232" s="2" t="s">
        <v>4</v>
      </c>
      <c r="P232" s="2" t="s">
        <v>4</v>
      </c>
      <c r="Q232" s="2" t="s">
        <v>4</v>
      </c>
      <c r="R232" s="13" t="s">
        <v>4</v>
      </c>
      <c r="S232" s="17">
        <v>3.691359562193827E-3</v>
      </c>
      <c r="T232" s="13" t="s">
        <v>4</v>
      </c>
      <c r="U232" s="1" t="s">
        <v>4</v>
      </c>
      <c r="V232" s="1" t="s">
        <v>4</v>
      </c>
      <c r="W232" s="13">
        <v>2.7285767455999997E-4</v>
      </c>
      <c r="X232" s="13" t="s">
        <v>4</v>
      </c>
      <c r="Y232" s="31" t="s">
        <v>4</v>
      </c>
      <c r="Z232" s="31" t="s">
        <v>4</v>
      </c>
    </row>
    <row r="233" spans="1:26" x14ac:dyDescent="0.3">
      <c r="A233" s="1">
        <v>189004</v>
      </c>
      <c r="B233" s="29">
        <v>5.39</v>
      </c>
      <c r="C233" s="2">
        <v>0.22</v>
      </c>
      <c r="D233" s="2">
        <f t="shared" si="6"/>
        <v>3.2404593965353752</v>
      </c>
      <c r="E233" s="2"/>
      <c r="F233" s="2"/>
      <c r="G233" s="2"/>
      <c r="H233" s="2"/>
      <c r="I233" s="2">
        <f t="shared" si="7"/>
        <v>0</v>
      </c>
      <c r="J233" s="2"/>
      <c r="K233" s="2"/>
      <c r="L233" s="3">
        <v>0.29670000000000002</v>
      </c>
      <c r="M233" s="13" t="s">
        <v>4</v>
      </c>
      <c r="N233" s="2" t="s">
        <v>4</v>
      </c>
      <c r="O233" s="2" t="s">
        <v>4</v>
      </c>
      <c r="P233" s="2" t="s">
        <v>4</v>
      </c>
      <c r="Q233" s="2" t="s">
        <v>4</v>
      </c>
      <c r="R233" s="13" t="s">
        <v>4</v>
      </c>
      <c r="S233" s="17">
        <v>3.4045859468769765E-3</v>
      </c>
      <c r="T233" s="13" t="s">
        <v>4</v>
      </c>
      <c r="U233" s="1" t="s">
        <v>4</v>
      </c>
      <c r="V233" s="1" t="s">
        <v>4</v>
      </c>
      <c r="W233" s="13">
        <v>4.1254761549000004E-4</v>
      </c>
      <c r="X233" s="13" t="s">
        <v>4</v>
      </c>
      <c r="Y233" s="31" t="s">
        <v>4</v>
      </c>
      <c r="Z233" s="31" t="s">
        <v>4</v>
      </c>
    </row>
    <row r="234" spans="1:26" x14ac:dyDescent="0.3">
      <c r="A234" s="1">
        <v>189005</v>
      </c>
      <c r="B234" s="29">
        <v>5.62</v>
      </c>
      <c r="C234" s="2">
        <v>0.22</v>
      </c>
      <c r="D234" s="2">
        <f t="shared" si="6"/>
        <v>3.2333165090229952</v>
      </c>
      <c r="E234" s="2"/>
      <c r="F234" s="2"/>
      <c r="G234" s="2"/>
      <c r="H234" s="2"/>
      <c r="I234" s="2">
        <f t="shared" si="7"/>
        <v>0</v>
      </c>
      <c r="J234" s="2"/>
      <c r="K234" s="2"/>
      <c r="L234" s="3">
        <v>0.29580000000000001</v>
      </c>
      <c r="M234" s="13" t="s">
        <v>4</v>
      </c>
      <c r="N234" s="2" t="s">
        <v>4</v>
      </c>
      <c r="O234" s="2" t="s">
        <v>4</v>
      </c>
      <c r="P234" s="2" t="s">
        <v>4</v>
      </c>
      <c r="Q234" s="2" t="s">
        <v>4</v>
      </c>
      <c r="R234" s="13" t="s">
        <v>4</v>
      </c>
      <c r="S234" s="17">
        <v>3.3678141504435155E-3</v>
      </c>
      <c r="T234" s="13" t="s">
        <v>4</v>
      </c>
      <c r="U234" s="1" t="s">
        <v>4</v>
      </c>
      <c r="V234" s="1" t="s">
        <v>4</v>
      </c>
      <c r="W234" s="13">
        <v>7.4820204711000004E-4</v>
      </c>
      <c r="X234" s="13" t="s">
        <v>4</v>
      </c>
      <c r="Y234" s="31" t="s">
        <v>4</v>
      </c>
      <c r="Z234" s="31" t="s">
        <v>4</v>
      </c>
    </row>
    <row r="235" spans="1:26" x14ac:dyDescent="0.3">
      <c r="A235" s="1">
        <v>189006</v>
      </c>
      <c r="B235" s="29">
        <v>5.58</v>
      </c>
      <c r="C235" s="2">
        <v>0.22</v>
      </c>
      <c r="D235" s="2">
        <f t="shared" si="6"/>
        <v>3.2261222333889679</v>
      </c>
      <c r="E235" s="2"/>
      <c r="F235" s="2"/>
      <c r="G235" s="2"/>
      <c r="H235" s="2"/>
      <c r="I235" s="2">
        <f t="shared" si="7"/>
        <v>0</v>
      </c>
      <c r="J235" s="2"/>
      <c r="K235" s="2"/>
      <c r="L235" s="3">
        <v>0.29499999999999998</v>
      </c>
      <c r="M235" s="13" t="s">
        <v>4</v>
      </c>
      <c r="N235" s="2" t="s">
        <v>4</v>
      </c>
      <c r="O235" s="2" t="s">
        <v>4</v>
      </c>
      <c r="P235" s="2" t="s">
        <v>4</v>
      </c>
      <c r="Q235" s="2" t="s">
        <v>4</v>
      </c>
      <c r="R235" s="13" t="s">
        <v>4</v>
      </c>
      <c r="S235" s="17">
        <v>3.323686209791424E-3</v>
      </c>
      <c r="T235" s="13" t="s">
        <v>4</v>
      </c>
      <c r="U235" s="1" t="s">
        <v>4</v>
      </c>
      <c r="V235" s="1" t="s">
        <v>4</v>
      </c>
      <c r="W235" s="13">
        <v>8.752802386799999E-4</v>
      </c>
      <c r="X235" s="13" t="s">
        <v>4</v>
      </c>
      <c r="Y235" s="31" t="s">
        <v>4</v>
      </c>
      <c r="Z235" s="31" t="s">
        <v>4</v>
      </c>
    </row>
    <row r="236" spans="1:26" x14ac:dyDescent="0.3">
      <c r="A236" s="1">
        <v>189007</v>
      </c>
      <c r="B236" s="29">
        <v>5.54</v>
      </c>
      <c r="C236" s="2">
        <v>0.22</v>
      </c>
      <c r="D236" s="2">
        <f t="shared" si="6"/>
        <v>3.2023768254881655</v>
      </c>
      <c r="E236" s="2"/>
      <c r="F236" s="2"/>
      <c r="G236" s="2"/>
      <c r="H236" s="2"/>
      <c r="I236" s="2">
        <f t="shared" si="7"/>
        <v>0</v>
      </c>
      <c r="J236" s="2"/>
      <c r="K236" s="2"/>
      <c r="L236" s="3">
        <v>0.29420000000000002</v>
      </c>
      <c r="M236" s="13" t="s">
        <v>4</v>
      </c>
      <c r="N236" s="2" t="s">
        <v>4</v>
      </c>
      <c r="O236" s="2" t="s">
        <v>4</v>
      </c>
      <c r="P236" s="2" t="s">
        <v>4</v>
      </c>
      <c r="Q236" s="2" t="s">
        <v>4</v>
      </c>
      <c r="R236" s="13" t="s">
        <v>4</v>
      </c>
      <c r="S236" s="17">
        <v>3.3604596288942814E-3</v>
      </c>
      <c r="T236" s="13" t="s">
        <v>4</v>
      </c>
      <c r="U236" s="1" t="s">
        <v>4</v>
      </c>
      <c r="V236" s="1" t="s">
        <v>4</v>
      </c>
      <c r="W236" s="13">
        <v>4.3609680860000002E-4</v>
      </c>
      <c r="X236" s="13" t="s">
        <v>4</v>
      </c>
      <c r="Y236" s="31" t="s">
        <v>4</v>
      </c>
      <c r="Z236" s="31" t="s">
        <v>4</v>
      </c>
    </row>
    <row r="237" spans="1:26" x14ac:dyDescent="0.3">
      <c r="A237" s="1">
        <v>189008</v>
      </c>
      <c r="B237" s="29">
        <v>5.41</v>
      </c>
      <c r="C237" s="2">
        <v>0.22</v>
      </c>
      <c r="D237" s="2">
        <f t="shared" si="6"/>
        <v>3.1856010359833284</v>
      </c>
      <c r="E237" s="2"/>
      <c r="F237" s="2"/>
      <c r="G237" s="2"/>
      <c r="H237" s="2"/>
      <c r="I237" s="2">
        <f t="shared" si="7"/>
        <v>0</v>
      </c>
      <c r="J237" s="2"/>
      <c r="K237" s="2"/>
      <c r="L237" s="3">
        <v>0.29330000000000001</v>
      </c>
      <c r="M237" s="13" t="s">
        <v>4</v>
      </c>
      <c r="N237" s="2" t="s">
        <v>4</v>
      </c>
      <c r="O237" s="2" t="s">
        <v>4</v>
      </c>
      <c r="P237" s="2" t="s">
        <v>4</v>
      </c>
      <c r="Q237" s="2" t="s">
        <v>4</v>
      </c>
      <c r="R237" s="13" t="s">
        <v>4</v>
      </c>
      <c r="S237" s="17">
        <v>3.7575264115103455E-3</v>
      </c>
      <c r="T237" s="13" t="s">
        <v>4</v>
      </c>
      <c r="U237" s="1" t="s">
        <v>4</v>
      </c>
      <c r="V237" s="1" t="s">
        <v>4</v>
      </c>
      <c r="W237" s="13">
        <v>1.9591990101100001E-3</v>
      </c>
      <c r="X237" s="13" t="s">
        <v>4</v>
      </c>
      <c r="Y237" s="31" t="s">
        <v>4</v>
      </c>
      <c r="Z237" s="31" t="s">
        <v>4</v>
      </c>
    </row>
    <row r="238" spans="1:26" x14ac:dyDescent="0.3">
      <c r="A238" s="1">
        <v>189009</v>
      </c>
      <c r="B238" s="29">
        <v>5.32</v>
      </c>
      <c r="C238" s="2">
        <v>0.22</v>
      </c>
      <c r="D238" s="2">
        <f t="shared" si="6"/>
        <v>3.1394389942201659</v>
      </c>
      <c r="E238" s="2"/>
      <c r="F238" s="2"/>
      <c r="G238" s="2"/>
      <c r="H238" s="2"/>
      <c r="I238" s="2">
        <f t="shared" si="7"/>
        <v>0</v>
      </c>
      <c r="J238" s="2"/>
      <c r="K238" s="2"/>
      <c r="L238" s="3">
        <v>0.29249999999999998</v>
      </c>
      <c r="M238" s="13" t="s">
        <v>4</v>
      </c>
      <c r="N238" s="2" t="s">
        <v>4</v>
      </c>
      <c r="O238" s="2" t="s">
        <v>4</v>
      </c>
      <c r="P238" s="2" t="s">
        <v>4</v>
      </c>
      <c r="Q238" s="2" t="s">
        <v>4</v>
      </c>
      <c r="R238" s="13" t="s">
        <v>4</v>
      </c>
      <c r="S238" s="17">
        <v>3.8751455569324741E-3</v>
      </c>
      <c r="T238" s="13" t="s">
        <v>4</v>
      </c>
      <c r="U238" s="1" t="s">
        <v>4</v>
      </c>
      <c r="V238" s="1" t="s">
        <v>4</v>
      </c>
      <c r="W238" s="13">
        <v>1.02159000374E-3</v>
      </c>
      <c r="X238" s="13" t="s">
        <v>4</v>
      </c>
      <c r="Y238" s="31" t="s">
        <v>4</v>
      </c>
      <c r="Z238" s="31" t="s">
        <v>4</v>
      </c>
    </row>
    <row r="239" spans="1:26" x14ac:dyDescent="0.3">
      <c r="A239" s="1">
        <v>189010</v>
      </c>
      <c r="B239" s="29">
        <v>5.08</v>
      </c>
      <c r="C239" s="2">
        <v>0.22</v>
      </c>
      <c r="D239" s="2">
        <f t="shared" si="6"/>
        <v>3.0638156406581016</v>
      </c>
      <c r="E239" s="2"/>
      <c r="F239" s="2"/>
      <c r="G239" s="2"/>
      <c r="H239" s="2"/>
      <c r="I239" s="2">
        <f t="shared" si="7"/>
        <v>0</v>
      </c>
      <c r="J239" s="2"/>
      <c r="K239" s="2"/>
      <c r="L239" s="3">
        <v>0.29170000000000001</v>
      </c>
      <c r="M239" s="13" t="s">
        <v>4</v>
      </c>
      <c r="N239" s="2" t="s">
        <v>4</v>
      </c>
      <c r="O239" s="2" t="s">
        <v>4</v>
      </c>
      <c r="P239" s="2" t="s">
        <v>4</v>
      </c>
      <c r="Q239" s="2" t="s">
        <v>4</v>
      </c>
      <c r="R239" s="13" t="s">
        <v>4</v>
      </c>
      <c r="S239" s="17">
        <v>3.9854009428603593E-3</v>
      </c>
      <c r="T239" s="13" t="s">
        <v>4</v>
      </c>
      <c r="U239" s="1" t="s">
        <v>4</v>
      </c>
      <c r="V239" s="1" t="s">
        <v>4</v>
      </c>
      <c r="W239" s="13">
        <v>1.8990477396500004E-3</v>
      </c>
      <c r="X239" s="13" t="s">
        <v>4</v>
      </c>
      <c r="Y239" s="31" t="s">
        <v>4</v>
      </c>
      <c r="Z239" s="31" t="s">
        <v>4</v>
      </c>
    </row>
    <row r="240" spans="1:26" x14ac:dyDescent="0.3">
      <c r="A240" s="1">
        <v>189011</v>
      </c>
      <c r="B240" s="29">
        <v>4.71</v>
      </c>
      <c r="C240" s="2">
        <v>0.22</v>
      </c>
      <c r="D240" s="2">
        <f t="shared" si="6"/>
        <v>3.0401840361248249</v>
      </c>
      <c r="E240" s="2"/>
      <c r="F240" s="2"/>
      <c r="G240" s="2"/>
      <c r="H240" s="2"/>
      <c r="I240" s="2">
        <f t="shared" si="7"/>
        <v>0</v>
      </c>
      <c r="J240" s="2"/>
      <c r="K240" s="2"/>
      <c r="L240" s="3">
        <v>0.2908</v>
      </c>
      <c r="M240" s="13" t="s">
        <v>4</v>
      </c>
      <c r="N240" s="2" t="s">
        <v>4</v>
      </c>
      <c r="O240" s="2" t="s">
        <v>4</v>
      </c>
      <c r="P240" s="2" t="s">
        <v>4</v>
      </c>
      <c r="Q240" s="2" t="s">
        <v>4</v>
      </c>
      <c r="R240" s="13" t="s">
        <v>4</v>
      </c>
      <c r="S240" s="17">
        <v>4.6099519490870504E-3</v>
      </c>
      <c r="T240" s="13" t="s">
        <v>4</v>
      </c>
      <c r="U240" s="1" t="s">
        <v>4</v>
      </c>
      <c r="V240" s="1" t="s">
        <v>4</v>
      </c>
      <c r="W240" s="13">
        <v>8.5015896233200001E-3</v>
      </c>
      <c r="X240" s="13" t="s">
        <v>4</v>
      </c>
      <c r="Y240" s="31" t="s">
        <v>4</v>
      </c>
      <c r="Z240" s="31" t="s">
        <v>4</v>
      </c>
    </row>
    <row r="241" spans="1:26" x14ac:dyDescent="0.3">
      <c r="A241" s="1">
        <v>189012</v>
      </c>
      <c r="B241" s="29">
        <v>4.5999999999999996</v>
      </c>
      <c r="C241" s="2">
        <v>0.22</v>
      </c>
      <c r="D241" s="2">
        <f t="shared" si="6"/>
        <v>3.0910424533583156</v>
      </c>
      <c r="E241" s="2"/>
      <c r="F241" s="2"/>
      <c r="G241" s="2"/>
      <c r="H241" s="2"/>
      <c r="I241" s="2">
        <f t="shared" si="7"/>
        <v>0</v>
      </c>
      <c r="J241" s="2"/>
      <c r="K241" s="2"/>
      <c r="L241" s="3">
        <v>0.28999999999999998</v>
      </c>
      <c r="M241" s="13" t="s">
        <v>4</v>
      </c>
      <c r="N241" s="2" t="s">
        <v>4</v>
      </c>
      <c r="O241" s="2" t="s">
        <v>4</v>
      </c>
      <c r="P241" s="2" t="s">
        <v>4</v>
      </c>
      <c r="Q241" s="2" t="s">
        <v>4</v>
      </c>
      <c r="R241" s="13" t="s">
        <v>4</v>
      </c>
      <c r="S241" s="17">
        <v>5.0358923866477461E-3</v>
      </c>
      <c r="T241" s="13" t="s">
        <v>4</v>
      </c>
      <c r="U241" s="1" t="s">
        <v>4</v>
      </c>
      <c r="V241" s="1" t="s">
        <v>4</v>
      </c>
      <c r="W241" s="13">
        <v>5.9447097853200003E-3</v>
      </c>
      <c r="X241" s="13" t="s">
        <v>4</v>
      </c>
      <c r="Y241" s="31" t="s">
        <v>4</v>
      </c>
      <c r="Z241" s="31" t="s">
        <v>4</v>
      </c>
    </row>
    <row r="242" spans="1:26" x14ac:dyDescent="0.3">
      <c r="A242" s="1">
        <v>189101</v>
      </c>
      <c r="B242" s="29">
        <v>4.84</v>
      </c>
      <c r="C242" s="2">
        <v>0.22</v>
      </c>
      <c r="D242" s="2">
        <f t="shared" si="6"/>
        <v>3.1033629377463563</v>
      </c>
      <c r="E242" s="2"/>
      <c r="F242" s="2"/>
      <c r="G242" s="2"/>
      <c r="H242" s="2"/>
      <c r="I242" s="2">
        <f t="shared" si="7"/>
        <v>0</v>
      </c>
      <c r="J242" s="2"/>
      <c r="K242" s="2"/>
      <c r="L242" s="3">
        <v>0.29420000000000002</v>
      </c>
      <c r="M242" s="13" t="s">
        <v>4</v>
      </c>
      <c r="N242" s="2" t="s">
        <v>4</v>
      </c>
      <c r="O242" s="2" t="s">
        <v>4</v>
      </c>
      <c r="P242" s="2" t="s">
        <v>4</v>
      </c>
      <c r="Q242" s="2" t="s">
        <v>4</v>
      </c>
      <c r="R242" s="13" t="s">
        <v>4</v>
      </c>
      <c r="S242" s="17">
        <v>3.9339499422013143E-3</v>
      </c>
      <c r="T242" s="13" t="s">
        <v>4</v>
      </c>
      <c r="U242" s="1" t="s">
        <v>4</v>
      </c>
      <c r="V242" s="1" t="s">
        <v>4</v>
      </c>
      <c r="W242" s="13">
        <v>1.6956909908800001E-3</v>
      </c>
      <c r="X242" s="13" t="s">
        <v>4</v>
      </c>
      <c r="Y242" s="31" t="s">
        <v>4</v>
      </c>
      <c r="Z242" s="31" t="s">
        <v>4</v>
      </c>
    </row>
    <row r="243" spans="1:26" x14ac:dyDescent="0.3">
      <c r="A243" s="1">
        <v>189102</v>
      </c>
      <c r="B243" s="29">
        <v>4.9000000000000004</v>
      </c>
      <c r="C243" s="2">
        <v>0.22</v>
      </c>
      <c r="D243" s="2">
        <f t="shared" si="6"/>
        <v>3.0848248167474455</v>
      </c>
      <c r="E243" s="2"/>
      <c r="F243" s="2"/>
      <c r="G243" s="2"/>
      <c r="H243" s="2"/>
      <c r="I243" s="2">
        <f t="shared" si="7"/>
        <v>0</v>
      </c>
      <c r="J243" s="2"/>
      <c r="K243" s="2"/>
      <c r="L243" s="3">
        <v>0.29830000000000001</v>
      </c>
      <c r="M243" s="13" t="s">
        <v>4</v>
      </c>
      <c r="N243" s="2" t="s">
        <v>4</v>
      </c>
      <c r="O243" s="2" t="s">
        <v>4</v>
      </c>
      <c r="P243" s="2" t="s">
        <v>4</v>
      </c>
      <c r="Q243" s="2" t="s">
        <v>4</v>
      </c>
      <c r="R243" s="13" t="s">
        <v>4</v>
      </c>
      <c r="S243" s="17">
        <v>3.323686209791424E-3</v>
      </c>
      <c r="T243" s="13" t="s">
        <v>4</v>
      </c>
      <c r="U243" s="1" t="s">
        <v>4</v>
      </c>
      <c r="V243" s="1" t="s">
        <v>4</v>
      </c>
      <c r="W243" s="13">
        <v>8.0549416817999968E-4</v>
      </c>
      <c r="X243" s="13" t="s">
        <v>4</v>
      </c>
      <c r="Y243" s="31" t="s">
        <v>4</v>
      </c>
      <c r="Z243" s="31" t="s">
        <v>4</v>
      </c>
    </row>
    <row r="244" spans="1:26" x14ac:dyDescent="0.3">
      <c r="A244" s="1">
        <v>189103</v>
      </c>
      <c r="B244" s="29">
        <v>4.8099999999999996</v>
      </c>
      <c r="C244" s="2">
        <v>0.22</v>
      </c>
      <c r="D244" s="2">
        <f t="shared" si="6"/>
        <v>3.1175475727383128</v>
      </c>
      <c r="E244" s="2"/>
      <c r="F244" s="2"/>
      <c r="G244" s="2"/>
      <c r="H244" s="2"/>
      <c r="I244" s="2">
        <f t="shared" si="7"/>
        <v>0</v>
      </c>
      <c r="J244" s="2"/>
      <c r="K244" s="2"/>
      <c r="L244" s="3">
        <v>0.30249999999999999</v>
      </c>
      <c r="M244" s="13" t="s">
        <v>4</v>
      </c>
      <c r="N244" s="2" t="s">
        <v>4</v>
      </c>
      <c r="O244" s="2" t="s">
        <v>4</v>
      </c>
      <c r="P244" s="2" t="s">
        <v>4</v>
      </c>
      <c r="Q244" s="2" t="s">
        <v>4</v>
      </c>
      <c r="R244" s="13" t="s">
        <v>4</v>
      </c>
      <c r="S244" s="17">
        <v>3.5075397839542887E-3</v>
      </c>
      <c r="T244" s="13" t="s">
        <v>4</v>
      </c>
      <c r="U244" s="1" t="s">
        <v>4</v>
      </c>
      <c r="V244" s="1" t="s">
        <v>4</v>
      </c>
      <c r="W244" s="13">
        <v>1.0066134610700001E-3</v>
      </c>
      <c r="X244" s="13" t="s">
        <v>4</v>
      </c>
      <c r="Y244" s="31" t="s">
        <v>4</v>
      </c>
      <c r="Z244" s="31" t="s">
        <v>4</v>
      </c>
    </row>
    <row r="245" spans="1:26" x14ac:dyDescent="0.3">
      <c r="A245" s="1">
        <v>189104</v>
      </c>
      <c r="B245" s="29">
        <v>4.97</v>
      </c>
      <c r="C245" s="2">
        <v>0.22</v>
      </c>
      <c r="D245" s="2">
        <f t="shared" si="6"/>
        <v>3.1135153092103742</v>
      </c>
      <c r="E245" s="2"/>
      <c r="F245" s="2"/>
      <c r="G245" s="2"/>
      <c r="H245" s="2"/>
      <c r="I245" s="2">
        <f t="shared" si="7"/>
        <v>0</v>
      </c>
      <c r="J245" s="2"/>
      <c r="K245" s="2"/>
      <c r="L245" s="3">
        <v>0.30669999999999997</v>
      </c>
      <c r="M245" s="13" t="s">
        <v>4</v>
      </c>
      <c r="N245" s="2" t="s">
        <v>4</v>
      </c>
      <c r="O245" s="2" t="s">
        <v>4</v>
      </c>
      <c r="P245" s="2" t="s">
        <v>4</v>
      </c>
      <c r="Q245" s="2" t="s">
        <v>4</v>
      </c>
      <c r="R245" s="13" t="s">
        <v>4</v>
      </c>
      <c r="S245" s="17">
        <v>3.3825230312772318E-3</v>
      </c>
      <c r="T245" s="13" t="s">
        <v>4</v>
      </c>
      <c r="U245" s="1" t="s">
        <v>4</v>
      </c>
      <c r="V245" s="1" t="s">
        <v>4</v>
      </c>
      <c r="W245" s="13">
        <v>1.35693891499E-3</v>
      </c>
      <c r="X245" s="13" t="s">
        <v>4</v>
      </c>
      <c r="Y245" s="31" t="s">
        <v>4</v>
      </c>
      <c r="Z245" s="31" t="s">
        <v>4</v>
      </c>
    </row>
    <row r="246" spans="1:26" x14ac:dyDescent="0.3">
      <c r="A246" s="1">
        <v>189105</v>
      </c>
      <c r="B246" s="29">
        <v>4.95</v>
      </c>
      <c r="C246" s="2">
        <v>0.22</v>
      </c>
      <c r="D246" s="2">
        <f t="shared" si="6"/>
        <v>3.0931064375791673</v>
      </c>
      <c r="E246" s="2"/>
      <c r="F246" s="2"/>
      <c r="G246" s="2"/>
      <c r="H246" s="2"/>
      <c r="I246" s="2">
        <f t="shared" si="7"/>
        <v>0</v>
      </c>
      <c r="J246" s="2"/>
      <c r="K246" s="2"/>
      <c r="L246" s="3">
        <v>0.31080000000000002</v>
      </c>
      <c r="M246" s="13" t="s">
        <v>4</v>
      </c>
      <c r="N246" s="2" t="s">
        <v>4</v>
      </c>
      <c r="O246" s="2" t="s">
        <v>4</v>
      </c>
      <c r="P246" s="2" t="s">
        <v>4</v>
      </c>
      <c r="Q246" s="2" t="s">
        <v>4</v>
      </c>
      <c r="R246" s="13" t="s">
        <v>4</v>
      </c>
      <c r="S246" s="17">
        <v>3.6031302855844155E-3</v>
      </c>
      <c r="T246" s="13" t="s">
        <v>4</v>
      </c>
      <c r="U246" s="1" t="s">
        <v>4</v>
      </c>
      <c r="V246" s="1" t="s">
        <v>4</v>
      </c>
      <c r="W246" s="13">
        <v>1.9748725754999996E-3</v>
      </c>
      <c r="X246" s="13" t="s">
        <v>4</v>
      </c>
      <c r="Y246" s="31" t="s">
        <v>4</v>
      </c>
      <c r="Z246" s="31" t="s">
        <v>4</v>
      </c>
    </row>
    <row r="247" spans="1:26" x14ac:dyDescent="0.3">
      <c r="A247" s="1">
        <v>189106</v>
      </c>
      <c r="B247" s="29">
        <v>4.8499999999999996</v>
      </c>
      <c r="C247" s="2">
        <v>0.22</v>
      </c>
      <c r="D247" s="2">
        <f t="shared" si="6"/>
        <v>3.076474037530025</v>
      </c>
      <c r="E247" s="2"/>
      <c r="F247" s="2"/>
      <c r="G247" s="2"/>
      <c r="H247" s="2"/>
      <c r="I247" s="2">
        <f t="shared" si="7"/>
        <v>0</v>
      </c>
      <c r="J247" s="2"/>
      <c r="K247" s="2"/>
      <c r="L247" s="3">
        <v>0.315</v>
      </c>
      <c r="M247" s="13" t="s">
        <v>4</v>
      </c>
      <c r="N247" s="2" t="s">
        <v>4</v>
      </c>
      <c r="O247" s="2" t="s">
        <v>4</v>
      </c>
      <c r="P247" s="2" t="s">
        <v>4</v>
      </c>
      <c r="Q247" s="2" t="s">
        <v>4</v>
      </c>
      <c r="R247" s="13" t="s">
        <v>4</v>
      </c>
      <c r="S247" s="17">
        <v>3.691359562193827E-3</v>
      </c>
      <c r="T247" s="13" t="s">
        <v>4</v>
      </c>
      <c r="U247" s="1" t="s">
        <v>4</v>
      </c>
      <c r="V247" s="1" t="s">
        <v>4</v>
      </c>
      <c r="W247" s="13">
        <v>9.9157056343999995E-4</v>
      </c>
      <c r="X247" s="13" t="s">
        <v>4</v>
      </c>
      <c r="Y247" s="31" t="s">
        <v>4</v>
      </c>
      <c r="Z247" s="31" t="s">
        <v>4</v>
      </c>
    </row>
    <row r="248" spans="1:26" x14ac:dyDescent="0.3">
      <c r="A248" s="1">
        <v>189107</v>
      </c>
      <c r="B248" s="29">
        <v>4.7699999999999996</v>
      </c>
      <c r="C248" s="2">
        <v>0.22</v>
      </c>
      <c r="D248" s="2">
        <f t="shared" si="6"/>
        <v>3.1094667206843742</v>
      </c>
      <c r="E248" s="2"/>
      <c r="F248" s="2"/>
      <c r="G248" s="2"/>
      <c r="H248" s="2"/>
      <c r="I248" s="2">
        <f t="shared" si="7"/>
        <v>0</v>
      </c>
      <c r="J248" s="2"/>
      <c r="K248" s="2"/>
      <c r="L248" s="3">
        <v>0.31919999999999998</v>
      </c>
      <c r="M248" s="13" t="s">
        <v>4</v>
      </c>
      <c r="N248" s="2" t="s">
        <v>4</v>
      </c>
      <c r="O248" s="2" t="s">
        <v>4</v>
      </c>
      <c r="P248" s="2" t="s">
        <v>4</v>
      </c>
      <c r="Q248" s="2" t="s">
        <v>4</v>
      </c>
      <c r="R248" s="13" t="s">
        <v>4</v>
      </c>
      <c r="S248" s="17">
        <v>3.7648780134137898E-3</v>
      </c>
      <c r="T248" s="13" t="s">
        <v>4</v>
      </c>
      <c r="U248" s="1" t="s">
        <v>4</v>
      </c>
      <c r="V248" s="1" t="s">
        <v>4</v>
      </c>
      <c r="W248" s="13">
        <v>7.8497700986000015E-4</v>
      </c>
      <c r="X248" s="13" t="s">
        <v>4</v>
      </c>
      <c r="Y248" s="31" t="s">
        <v>4</v>
      </c>
      <c r="Z248" s="31" t="s">
        <v>4</v>
      </c>
    </row>
    <row r="249" spans="1:26" x14ac:dyDescent="0.3">
      <c r="A249" s="1">
        <v>189108</v>
      </c>
      <c r="B249" s="29">
        <v>4.93</v>
      </c>
      <c r="C249" s="2">
        <v>0.22</v>
      </c>
      <c r="D249" s="2">
        <f t="shared" si="6"/>
        <v>3.1874789708075286</v>
      </c>
      <c r="E249" s="2"/>
      <c r="F249" s="2"/>
      <c r="G249" s="2"/>
      <c r="H249" s="2"/>
      <c r="I249" s="2">
        <f t="shared" si="7"/>
        <v>0</v>
      </c>
      <c r="J249" s="2"/>
      <c r="K249" s="2"/>
      <c r="L249" s="3">
        <v>0.32329999999999998</v>
      </c>
      <c r="M249" s="13" t="s">
        <v>4</v>
      </c>
      <c r="N249" s="2" t="s">
        <v>4</v>
      </c>
      <c r="O249" s="2" t="s">
        <v>4</v>
      </c>
      <c r="P249" s="2" t="s">
        <v>4</v>
      </c>
      <c r="Q249" s="2" t="s">
        <v>4</v>
      </c>
      <c r="R249" s="13" t="s">
        <v>4</v>
      </c>
      <c r="S249" s="17">
        <v>3.8751455569324741E-3</v>
      </c>
      <c r="T249" s="13" t="s">
        <v>4</v>
      </c>
      <c r="U249" s="1" t="s">
        <v>4</v>
      </c>
      <c r="V249" s="1" t="s">
        <v>4</v>
      </c>
      <c r="W249" s="13">
        <v>1.7710528431600001E-3</v>
      </c>
      <c r="X249" s="13" t="s">
        <v>4</v>
      </c>
      <c r="Y249" s="31" t="s">
        <v>4</v>
      </c>
      <c r="Z249" s="31" t="s">
        <v>4</v>
      </c>
    </row>
    <row r="250" spans="1:26" x14ac:dyDescent="0.3">
      <c r="A250" s="1">
        <v>189109</v>
      </c>
      <c r="B250" s="29">
        <v>5.33</v>
      </c>
      <c r="C250" s="2">
        <v>0.22</v>
      </c>
      <c r="D250" s="2">
        <f t="shared" si="6"/>
        <v>3.1874789708075286</v>
      </c>
      <c r="E250" s="2"/>
      <c r="F250" s="2"/>
      <c r="G250" s="2"/>
      <c r="H250" s="2"/>
      <c r="I250" s="2">
        <f t="shared" si="7"/>
        <v>0</v>
      </c>
      <c r="J250" s="2"/>
      <c r="K250" s="2"/>
      <c r="L250" s="3">
        <v>0.32750000000000001</v>
      </c>
      <c r="M250" s="13" t="s">
        <v>4</v>
      </c>
      <c r="N250" s="2" t="s">
        <v>4</v>
      </c>
      <c r="O250" s="2" t="s">
        <v>4</v>
      </c>
      <c r="P250" s="2" t="s">
        <v>4</v>
      </c>
      <c r="Q250" s="2" t="s">
        <v>4</v>
      </c>
      <c r="R250" s="13" t="s">
        <v>4</v>
      </c>
      <c r="S250" s="17">
        <v>3.8971976066394616E-3</v>
      </c>
      <c r="T250" s="13" t="s">
        <v>4</v>
      </c>
      <c r="U250" s="1" t="s">
        <v>4</v>
      </c>
      <c r="V250" s="1" t="s">
        <v>4</v>
      </c>
      <c r="W250" s="13">
        <v>2.1104052649299999E-3</v>
      </c>
      <c r="X250" s="13" t="s">
        <v>4</v>
      </c>
      <c r="Y250" s="31" t="s">
        <v>4</v>
      </c>
      <c r="Z250" s="31" t="s">
        <v>4</v>
      </c>
    </row>
    <row r="251" spans="1:26" x14ac:dyDescent="0.3">
      <c r="A251" s="1">
        <v>189110</v>
      </c>
      <c r="B251" s="29">
        <v>5.33</v>
      </c>
      <c r="C251" s="2">
        <v>0.22</v>
      </c>
      <c r="D251" s="2">
        <f t="shared" si="6"/>
        <v>3.172355809233308</v>
      </c>
      <c r="E251" s="2"/>
      <c r="F251" s="2"/>
      <c r="G251" s="2"/>
      <c r="H251" s="2"/>
      <c r="I251" s="2">
        <f t="shared" si="7"/>
        <v>0</v>
      </c>
      <c r="J251" s="2"/>
      <c r="K251" s="2"/>
      <c r="L251" s="3">
        <v>0.33169999999999999</v>
      </c>
      <c r="M251" s="13" t="s">
        <v>4</v>
      </c>
      <c r="N251" s="2" t="s">
        <v>4</v>
      </c>
      <c r="O251" s="2" t="s">
        <v>4</v>
      </c>
      <c r="P251" s="2" t="s">
        <v>4</v>
      </c>
      <c r="Q251" s="2" t="s">
        <v>4</v>
      </c>
      <c r="R251" s="13" t="s">
        <v>4</v>
      </c>
      <c r="S251" s="17">
        <v>3.750174755560453E-3</v>
      </c>
      <c r="T251" s="13" t="s">
        <v>4</v>
      </c>
      <c r="U251" s="1" t="s">
        <v>4</v>
      </c>
      <c r="V251" s="1" t="s">
        <v>4</v>
      </c>
      <c r="W251" s="13">
        <v>1.6616208021099999E-3</v>
      </c>
      <c r="X251" s="13" t="s">
        <v>4</v>
      </c>
      <c r="Y251" s="31" t="s">
        <v>4</v>
      </c>
      <c r="Z251" s="31" t="s">
        <v>4</v>
      </c>
    </row>
    <row r="252" spans="1:26" x14ac:dyDescent="0.3">
      <c r="A252" s="1">
        <v>189111</v>
      </c>
      <c r="B252" s="29">
        <v>5.25</v>
      </c>
      <c r="C252" s="2">
        <v>0.22</v>
      </c>
      <c r="D252" s="2">
        <f t="shared" si="6"/>
        <v>3.2023768254881655</v>
      </c>
      <c r="E252" s="2"/>
      <c r="F252" s="2"/>
      <c r="G252" s="2"/>
      <c r="H252" s="2"/>
      <c r="I252" s="2">
        <f t="shared" si="7"/>
        <v>0</v>
      </c>
      <c r="J252" s="2"/>
      <c r="K252" s="2"/>
      <c r="L252" s="3">
        <v>0.33579999999999999</v>
      </c>
      <c r="M252" s="13" t="s">
        <v>4</v>
      </c>
      <c r="N252" s="2" t="s">
        <v>4</v>
      </c>
      <c r="O252" s="2" t="s">
        <v>4</v>
      </c>
      <c r="P252" s="2" t="s">
        <v>4</v>
      </c>
      <c r="Q252" s="2" t="s">
        <v>4</v>
      </c>
      <c r="R252" s="13" t="s">
        <v>4</v>
      </c>
      <c r="S252" s="17">
        <v>3.3678141504435155E-3</v>
      </c>
      <c r="T252" s="13" t="s">
        <v>4</v>
      </c>
      <c r="U252" s="1" t="s">
        <v>4</v>
      </c>
      <c r="V252" s="1" t="s">
        <v>4</v>
      </c>
      <c r="W252" s="13">
        <v>1.4091129198699997E-3</v>
      </c>
      <c r="X252" s="13" t="s">
        <v>4</v>
      </c>
      <c r="Y252" s="31" t="s">
        <v>4</v>
      </c>
      <c r="Z252" s="31" t="s">
        <v>4</v>
      </c>
    </row>
    <row r="253" spans="1:26" x14ac:dyDescent="0.3">
      <c r="A253" s="1">
        <v>189112</v>
      </c>
      <c r="B253" s="29">
        <v>5.41</v>
      </c>
      <c r="C253" s="2">
        <v>0.22</v>
      </c>
      <c r="D253" s="2">
        <f t="shared" si="6"/>
        <v>3.2206923557945988</v>
      </c>
      <c r="E253" s="2"/>
      <c r="F253" s="2"/>
      <c r="G253" s="2"/>
      <c r="H253" s="2"/>
      <c r="I253" s="2">
        <f t="shared" si="7"/>
        <v>0</v>
      </c>
      <c r="J253" s="2"/>
      <c r="K253" s="2"/>
      <c r="L253" s="3">
        <v>0.34</v>
      </c>
      <c r="M253" s="13" t="s">
        <v>4</v>
      </c>
      <c r="N253" s="2" t="s">
        <v>4</v>
      </c>
      <c r="O253" s="2" t="s">
        <v>4</v>
      </c>
      <c r="P253" s="2" t="s">
        <v>4</v>
      </c>
      <c r="Q253" s="2" t="s">
        <v>4</v>
      </c>
      <c r="R253" s="13" t="s">
        <v>4</v>
      </c>
      <c r="S253" s="17">
        <v>3.198646468787314E-3</v>
      </c>
      <c r="T253" s="13" t="s">
        <v>4</v>
      </c>
      <c r="U253" s="1" t="s">
        <v>4</v>
      </c>
      <c r="V253" s="1" t="s">
        <v>4</v>
      </c>
      <c r="W253" s="13">
        <v>5.5518218627999998E-4</v>
      </c>
      <c r="X253" s="13" t="s">
        <v>4</v>
      </c>
      <c r="Y253" s="31" t="s">
        <v>4</v>
      </c>
      <c r="Z253" s="31" t="s">
        <v>4</v>
      </c>
    </row>
    <row r="254" spans="1:26" x14ac:dyDescent="0.3">
      <c r="A254" s="1">
        <v>189201</v>
      </c>
      <c r="B254" s="29">
        <v>5.51</v>
      </c>
      <c r="C254" s="2">
        <v>0.22170000000000001</v>
      </c>
      <c r="D254" s="2">
        <f t="shared" si="6"/>
        <v>3.2148080226488753</v>
      </c>
      <c r="E254" s="2"/>
      <c r="F254" s="2"/>
      <c r="G254" s="2"/>
      <c r="H254" s="2"/>
      <c r="I254" s="2">
        <f t="shared" si="7"/>
        <v>7.7272727272728048E-3</v>
      </c>
      <c r="J254" s="2"/>
      <c r="K254" s="2"/>
      <c r="L254" s="3">
        <v>0.34250000000000003</v>
      </c>
      <c r="M254" s="13" t="s">
        <v>4</v>
      </c>
      <c r="N254" s="2" t="s">
        <v>4</v>
      </c>
      <c r="O254" s="2" t="s">
        <v>4</v>
      </c>
      <c r="P254" s="2" t="s">
        <v>4</v>
      </c>
      <c r="Q254" s="2" t="s">
        <v>4</v>
      </c>
      <c r="R254" s="13" t="s">
        <v>4</v>
      </c>
      <c r="S254" s="17">
        <v>2.7056904895104215E-3</v>
      </c>
      <c r="T254" s="13" t="s">
        <v>4</v>
      </c>
      <c r="U254" s="1" t="s">
        <v>4</v>
      </c>
      <c r="V254" s="1" t="s">
        <v>4</v>
      </c>
      <c r="W254" s="13">
        <v>1.5107813068E-3</v>
      </c>
      <c r="X254" s="13" t="s">
        <v>4</v>
      </c>
      <c r="Y254" s="31" t="s">
        <v>4</v>
      </c>
      <c r="Z254" s="31" t="s">
        <v>4</v>
      </c>
    </row>
    <row r="255" spans="1:26" x14ac:dyDescent="0.3">
      <c r="A255" s="1">
        <v>189202</v>
      </c>
      <c r="B255" s="29">
        <v>5.52</v>
      </c>
      <c r="C255" s="2">
        <v>0.2233</v>
      </c>
      <c r="D255" s="2">
        <f t="shared" si="6"/>
        <v>3.2184278965292443</v>
      </c>
      <c r="E255" s="2"/>
      <c r="F255" s="2"/>
      <c r="G255" s="2"/>
      <c r="H255" s="2"/>
      <c r="I255" s="2">
        <f t="shared" si="7"/>
        <v>7.2169598556608427E-3</v>
      </c>
      <c r="J255" s="2"/>
      <c r="K255" s="2"/>
      <c r="L255" s="3">
        <v>0.34499999999999997</v>
      </c>
      <c r="M255" s="13" t="s">
        <v>4</v>
      </c>
      <c r="N255" s="2" t="s">
        <v>4</v>
      </c>
      <c r="O255" s="2" t="s">
        <v>4</v>
      </c>
      <c r="P255" s="2" t="s">
        <v>4</v>
      </c>
      <c r="Q255" s="2" t="s">
        <v>4</v>
      </c>
      <c r="R255" s="13" t="s">
        <v>4</v>
      </c>
      <c r="S255" s="17">
        <v>2.3597404677010406E-3</v>
      </c>
      <c r="T255" s="13" t="s">
        <v>4</v>
      </c>
      <c r="U255" s="1" t="s">
        <v>4</v>
      </c>
      <c r="V255" s="1" t="s">
        <v>4</v>
      </c>
      <c r="W255" s="13">
        <v>1.3500143837099998E-3</v>
      </c>
      <c r="X255" s="13" t="s">
        <v>4</v>
      </c>
      <c r="Y255" s="31" t="s">
        <v>4</v>
      </c>
      <c r="Z255" s="31" t="s">
        <v>4</v>
      </c>
    </row>
    <row r="256" spans="1:26" x14ac:dyDescent="0.3">
      <c r="A256" s="1">
        <v>189203</v>
      </c>
      <c r="B256" s="29">
        <v>5.58</v>
      </c>
      <c r="C256" s="2">
        <v>0.22500000000000001</v>
      </c>
      <c r="D256" s="2">
        <f t="shared" si="6"/>
        <v>3.2090499307169096</v>
      </c>
      <c r="E256" s="2"/>
      <c r="F256" s="2"/>
      <c r="G256" s="2"/>
      <c r="H256" s="2"/>
      <c r="I256" s="2">
        <f t="shared" si="7"/>
        <v>7.6130765785937804E-3</v>
      </c>
      <c r="J256" s="2"/>
      <c r="K256" s="2"/>
      <c r="L256" s="3">
        <v>0.34749999999999998</v>
      </c>
      <c r="M256" s="13" t="s">
        <v>4</v>
      </c>
      <c r="N256" s="2" t="s">
        <v>4</v>
      </c>
      <c r="O256" s="2" t="s">
        <v>4</v>
      </c>
      <c r="P256" s="2" t="s">
        <v>4</v>
      </c>
      <c r="Q256" s="2" t="s">
        <v>4</v>
      </c>
      <c r="R256" s="13" t="s">
        <v>4</v>
      </c>
      <c r="S256" s="17">
        <v>2.5732131321341625E-3</v>
      </c>
      <c r="T256" s="13" t="s">
        <v>4</v>
      </c>
      <c r="U256" s="1" t="s">
        <v>4</v>
      </c>
      <c r="V256" s="1" t="s">
        <v>4</v>
      </c>
      <c r="W256" s="13">
        <v>1.0302215641900001E-3</v>
      </c>
      <c r="X256" s="13" t="s">
        <v>4</v>
      </c>
      <c r="Y256" s="31" t="s">
        <v>4</v>
      </c>
      <c r="Z256" s="31" t="s">
        <v>4</v>
      </c>
    </row>
    <row r="257" spans="1:26" x14ac:dyDescent="0.3">
      <c r="A257" s="1">
        <v>189204</v>
      </c>
      <c r="B257" s="29">
        <v>5.57</v>
      </c>
      <c r="C257" s="2">
        <v>0.22670000000000001</v>
      </c>
      <c r="D257" s="2">
        <f t="shared" si="6"/>
        <v>3.2015227754078466</v>
      </c>
      <c r="E257" s="2"/>
      <c r="F257" s="2"/>
      <c r="G257" s="2"/>
      <c r="H257" s="2"/>
      <c r="I257" s="2">
        <f t="shared" si="7"/>
        <v>7.5555555555555376E-3</v>
      </c>
      <c r="J257" s="2"/>
      <c r="K257" s="2"/>
      <c r="L257" s="3">
        <v>0.35</v>
      </c>
      <c r="M257" s="13" t="s">
        <v>4</v>
      </c>
      <c r="N257" s="2" t="s">
        <v>4</v>
      </c>
      <c r="O257" s="2" t="s">
        <v>4</v>
      </c>
      <c r="P257" s="2" t="s">
        <v>4</v>
      </c>
      <c r="Q257" s="2" t="s">
        <v>4</v>
      </c>
      <c r="R257" s="13" t="s">
        <v>4</v>
      </c>
      <c r="S257" s="17">
        <v>2.1977652838924186E-3</v>
      </c>
      <c r="T257" s="13" t="s">
        <v>4</v>
      </c>
      <c r="U257" s="1" t="s">
        <v>4</v>
      </c>
      <c r="V257" s="1" t="s">
        <v>4</v>
      </c>
      <c r="W257" s="13">
        <v>7.0600765534999999E-4</v>
      </c>
      <c r="X257" s="13" t="s">
        <v>4</v>
      </c>
      <c r="Y257" s="31" t="s">
        <v>4</v>
      </c>
      <c r="Z257" s="31" t="s">
        <v>4</v>
      </c>
    </row>
    <row r="258" spans="1:26" x14ac:dyDescent="0.3">
      <c r="A258" s="1">
        <v>189205</v>
      </c>
      <c r="B258" s="29">
        <v>5.57</v>
      </c>
      <c r="C258" s="2">
        <v>0.2283</v>
      </c>
      <c r="D258" s="2">
        <f t="shared" si="6"/>
        <v>3.1890892262055797</v>
      </c>
      <c r="E258" s="2"/>
      <c r="F258" s="2"/>
      <c r="G258" s="2"/>
      <c r="H258" s="2"/>
      <c r="I258" s="2">
        <f t="shared" si="7"/>
        <v>7.0577856197617805E-3</v>
      </c>
      <c r="J258" s="2"/>
      <c r="K258" s="2"/>
      <c r="L258" s="3">
        <v>0.35249999999999998</v>
      </c>
      <c r="M258" s="13" t="s">
        <v>4</v>
      </c>
      <c r="N258" s="2" t="s">
        <v>4</v>
      </c>
      <c r="O258" s="2" t="s">
        <v>4</v>
      </c>
      <c r="P258" s="2" t="s">
        <v>4</v>
      </c>
      <c r="Q258" s="2" t="s">
        <v>4</v>
      </c>
      <c r="R258" s="13" t="s">
        <v>4</v>
      </c>
      <c r="S258" s="17">
        <v>1.9694829850436537E-3</v>
      </c>
      <c r="T258" s="13" t="s">
        <v>4</v>
      </c>
      <c r="U258" s="1" t="s">
        <v>4</v>
      </c>
      <c r="V258" s="1" t="s">
        <v>4</v>
      </c>
      <c r="W258" s="13">
        <v>7.1005264923000003E-4</v>
      </c>
      <c r="X258" s="13" t="s">
        <v>4</v>
      </c>
      <c r="Y258" s="31" t="s">
        <v>4</v>
      </c>
      <c r="Z258" s="31" t="s">
        <v>4</v>
      </c>
    </row>
    <row r="259" spans="1:26" x14ac:dyDescent="0.3">
      <c r="A259" s="1">
        <v>189206</v>
      </c>
      <c r="B259" s="29">
        <v>5.54</v>
      </c>
      <c r="C259" s="2">
        <v>0.23</v>
      </c>
      <c r="D259" s="2">
        <f t="shared" ref="D259:D322" si="8">-LN(C259/B260)</f>
        <v>3.1816704708181343</v>
      </c>
      <c r="E259" s="2"/>
      <c r="F259" s="2"/>
      <c r="G259" s="2"/>
      <c r="H259" s="2"/>
      <c r="I259" s="2">
        <f t="shared" si="7"/>
        <v>7.4463425317565779E-3</v>
      </c>
      <c r="J259" s="2"/>
      <c r="K259" s="2"/>
      <c r="L259" s="3">
        <v>0.35499999999999998</v>
      </c>
      <c r="M259" s="13" t="s">
        <v>4</v>
      </c>
      <c r="N259" s="2" t="s">
        <v>4</v>
      </c>
      <c r="O259" s="2" t="s">
        <v>4</v>
      </c>
      <c r="P259" s="2" t="s">
        <v>4</v>
      </c>
      <c r="Q259" s="2" t="s">
        <v>4</v>
      </c>
      <c r="R259" s="13" t="s">
        <v>4</v>
      </c>
      <c r="S259" s="17">
        <v>1.8148105238122484E-3</v>
      </c>
      <c r="T259" s="13" t="s">
        <v>4</v>
      </c>
      <c r="U259" s="1" t="s">
        <v>4</v>
      </c>
      <c r="V259" s="1" t="s">
        <v>4</v>
      </c>
      <c r="W259" s="13">
        <v>7.0114369790000004E-4</v>
      </c>
      <c r="X259" s="13" t="s">
        <v>4</v>
      </c>
      <c r="Y259" s="31" t="s">
        <v>4</v>
      </c>
      <c r="Z259" s="31" t="s">
        <v>4</v>
      </c>
    </row>
    <row r="260" spans="1:26" x14ac:dyDescent="0.3">
      <c r="A260" s="1">
        <v>189207</v>
      </c>
      <c r="B260" s="29">
        <v>5.54</v>
      </c>
      <c r="C260" s="2">
        <v>0.23169999999999999</v>
      </c>
      <c r="D260" s="2">
        <f t="shared" si="8"/>
        <v>3.1886435114494063</v>
      </c>
      <c r="E260" s="2"/>
      <c r="F260" s="2"/>
      <c r="G260" s="2"/>
      <c r="H260" s="2"/>
      <c r="I260" s="2">
        <f t="shared" ref="I260:I323" si="9">C260/C259-1</f>
        <v>7.3913043478259777E-3</v>
      </c>
      <c r="J260" s="2"/>
      <c r="K260" s="2"/>
      <c r="L260" s="3">
        <v>0.35749999999999998</v>
      </c>
      <c r="M260" s="13" t="s">
        <v>4</v>
      </c>
      <c r="N260" s="2" t="s">
        <v>4</v>
      </c>
      <c r="O260" s="2" t="s">
        <v>4</v>
      </c>
      <c r="P260" s="2" t="s">
        <v>4</v>
      </c>
      <c r="Q260" s="2" t="s">
        <v>4</v>
      </c>
      <c r="R260" s="13" t="s">
        <v>4</v>
      </c>
      <c r="S260" s="17">
        <v>2.1977652838924186E-3</v>
      </c>
      <c r="T260" s="13" t="s">
        <v>4</v>
      </c>
      <c r="U260" s="1" t="s">
        <v>4</v>
      </c>
      <c r="V260" s="1" t="s">
        <v>4</v>
      </c>
      <c r="W260" s="13">
        <v>8.2788461763000007E-4</v>
      </c>
      <c r="X260" s="13" t="s">
        <v>4</v>
      </c>
      <c r="Y260" s="31" t="s">
        <v>4</v>
      </c>
      <c r="Z260" s="31" t="s">
        <v>4</v>
      </c>
    </row>
    <row r="261" spans="1:26" x14ac:dyDescent="0.3">
      <c r="A261" s="1">
        <v>189208</v>
      </c>
      <c r="B261" s="29">
        <v>5.62</v>
      </c>
      <c r="C261" s="2">
        <v>0.23330000000000001</v>
      </c>
      <c r="D261" s="2">
        <f t="shared" si="8"/>
        <v>3.1565352009146772</v>
      </c>
      <c r="E261" s="2"/>
      <c r="F261" s="2"/>
      <c r="G261" s="2"/>
      <c r="H261" s="2"/>
      <c r="I261" s="2">
        <f t="shared" si="9"/>
        <v>6.9054812257229869E-3</v>
      </c>
      <c r="J261" s="2"/>
      <c r="K261" s="2"/>
      <c r="L261" s="3">
        <v>0.36</v>
      </c>
      <c r="M261" s="13" t="s">
        <v>4</v>
      </c>
      <c r="N261" s="2" t="s">
        <v>4</v>
      </c>
      <c r="O261" s="2" t="s">
        <v>4</v>
      </c>
      <c r="P261" s="2" t="s">
        <v>4</v>
      </c>
      <c r="Q261" s="2" t="s">
        <v>4</v>
      </c>
      <c r="R261" s="13" t="s">
        <v>4</v>
      </c>
      <c r="S261" s="17">
        <v>2.5584923423518195E-3</v>
      </c>
      <c r="T261" s="13" t="s">
        <v>4</v>
      </c>
      <c r="U261" s="1" t="s">
        <v>4</v>
      </c>
      <c r="V261" s="1" t="s">
        <v>4</v>
      </c>
      <c r="W261" s="13">
        <v>9.3153473380000007E-4</v>
      </c>
      <c r="X261" s="13" t="s">
        <v>4</v>
      </c>
      <c r="Y261" s="31" t="s">
        <v>4</v>
      </c>
      <c r="Z261" s="31" t="s">
        <v>4</v>
      </c>
    </row>
    <row r="262" spans="1:26" x14ac:dyDescent="0.3">
      <c r="A262" s="1">
        <v>189209</v>
      </c>
      <c r="B262" s="29">
        <v>5.48</v>
      </c>
      <c r="C262" s="2">
        <v>0.23499999999999999</v>
      </c>
      <c r="D262" s="2">
        <f t="shared" si="8"/>
        <v>3.1691490520049861</v>
      </c>
      <c r="E262" s="2"/>
      <c r="F262" s="2"/>
      <c r="G262" s="2"/>
      <c r="H262" s="2"/>
      <c r="I262" s="2">
        <f t="shared" si="9"/>
        <v>7.2867552507500655E-3</v>
      </c>
      <c r="J262" s="2"/>
      <c r="K262" s="2"/>
      <c r="L262" s="3">
        <v>0.36249999999999999</v>
      </c>
      <c r="M262" s="13" t="s">
        <v>4</v>
      </c>
      <c r="N262" s="2" t="s">
        <v>4</v>
      </c>
      <c r="O262" s="2" t="s">
        <v>4</v>
      </c>
      <c r="P262" s="2" t="s">
        <v>4</v>
      </c>
      <c r="Q262" s="2" t="s">
        <v>4</v>
      </c>
      <c r="R262" s="13" t="s">
        <v>4</v>
      </c>
      <c r="S262" s="17">
        <v>3.1103737078275791E-3</v>
      </c>
      <c r="T262" s="13" t="s">
        <v>4</v>
      </c>
      <c r="U262" s="1" t="s">
        <v>4</v>
      </c>
      <c r="V262" s="1" t="s">
        <v>4</v>
      </c>
      <c r="W262" s="13">
        <v>1.02379904271E-3</v>
      </c>
      <c r="X262" s="13" t="s">
        <v>4</v>
      </c>
      <c r="Y262" s="31" t="s">
        <v>4</v>
      </c>
      <c r="Z262" s="31" t="s">
        <v>4</v>
      </c>
    </row>
    <row r="263" spans="1:26" x14ac:dyDescent="0.3">
      <c r="A263" s="1">
        <v>189210</v>
      </c>
      <c r="B263" s="29">
        <v>5.59</v>
      </c>
      <c r="C263" s="2">
        <v>0.23669999999999999</v>
      </c>
      <c r="D263" s="2">
        <f t="shared" si="8"/>
        <v>3.1583568164013913</v>
      </c>
      <c r="E263" s="2"/>
      <c r="F263" s="2"/>
      <c r="G263" s="2"/>
      <c r="H263" s="2"/>
      <c r="I263" s="2">
        <f t="shared" si="9"/>
        <v>7.2340425531915997E-3</v>
      </c>
      <c r="J263" s="2"/>
      <c r="K263" s="2"/>
      <c r="L263" s="3">
        <v>0.36499999999999999</v>
      </c>
      <c r="M263" s="13" t="s">
        <v>4</v>
      </c>
      <c r="N263" s="2" t="s">
        <v>4</v>
      </c>
      <c r="O263" s="2" t="s">
        <v>4</v>
      </c>
      <c r="P263" s="2" t="s">
        <v>4</v>
      </c>
      <c r="Q263" s="2" t="s">
        <v>4</v>
      </c>
      <c r="R263" s="13" t="s">
        <v>4</v>
      </c>
      <c r="S263" s="17">
        <v>3.4413563911949228E-3</v>
      </c>
      <c r="T263" s="13" t="s">
        <v>4</v>
      </c>
      <c r="U263" s="1" t="s">
        <v>4</v>
      </c>
      <c r="V263" s="1" t="s">
        <v>4</v>
      </c>
      <c r="W263" s="13">
        <v>3.5982150817000003E-4</v>
      </c>
      <c r="X263" s="13" t="s">
        <v>4</v>
      </c>
      <c r="Y263" s="31" t="s">
        <v>4</v>
      </c>
      <c r="Z263" s="31" t="s">
        <v>4</v>
      </c>
    </row>
    <row r="264" spans="1:26" x14ac:dyDescent="0.3">
      <c r="A264" s="1">
        <v>189211</v>
      </c>
      <c r="B264" s="29">
        <v>5.57</v>
      </c>
      <c r="C264" s="2">
        <v>0.23830000000000001</v>
      </c>
      <c r="D264" s="2">
        <f t="shared" si="8"/>
        <v>3.1407895180422636</v>
      </c>
      <c r="E264" s="2"/>
      <c r="F264" s="2"/>
      <c r="G264" s="2"/>
      <c r="H264" s="2"/>
      <c r="I264" s="2">
        <f t="shared" si="9"/>
        <v>6.7596113223491461E-3</v>
      </c>
      <c r="J264" s="2"/>
      <c r="K264" s="2"/>
      <c r="L264" s="3">
        <v>0.36749999999999999</v>
      </c>
      <c r="M264" s="13" t="s">
        <v>4</v>
      </c>
      <c r="N264" s="2" t="s">
        <v>4</v>
      </c>
      <c r="O264" s="2" t="s">
        <v>4</v>
      </c>
      <c r="P264" s="2" t="s">
        <v>4</v>
      </c>
      <c r="Q264" s="2" t="s">
        <v>4</v>
      </c>
      <c r="R264" s="13" t="s">
        <v>4</v>
      </c>
      <c r="S264" s="17">
        <v>3.4266483757152155E-3</v>
      </c>
      <c r="T264" s="13" t="s">
        <v>4</v>
      </c>
      <c r="U264" s="1" t="s">
        <v>4</v>
      </c>
      <c r="V264" s="1" t="s">
        <v>4</v>
      </c>
      <c r="W264" s="13">
        <v>7.783807987400001E-4</v>
      </c>
      <c r="X264" s="13" t="s">
        <v>4</v>
      </c>
      <c r="Y264" s="31" t="s">
        <v>4</v>
      </c>
      <c r="Z264" s="31" t="s">
        <v>4</v>
      </c>
    </row>
    <row r="265" spans="1:26" x14ac:dyDescent="0.3">
      <c r="A265" s="1">
        <v>189212</v>
      </c>
      <c r="B265" s="29">
        <v>5.51</v>
      </c>
      <c r="C265" s="2">
        <v>0.24</v>
      </c>
      <c r="D265" s="2">
        <f t="shared" si="8"/>
        <v>3.1516670751747506</v>
      </c>
      <c r="E265" s="2"/>
      <c r="F265" s="2"/>
      <c r="G265" s="2"/>
      <c r="H265" s="2"/>
      <c r="I265" s="2">
        <f t="shared" si="9"/>
        <v>7.133864876206486E-3</v>
      </c>
      <c r="J265" s="2"/>
      <c r="K265" s="2"/>
      <c r="L265" s="3">
        <v>0.37</v>
      </c>
      <c r="M265" s="13" t="s">
        <v>4</v>
      </c>
      <c r="N265" s="2" t="s">
        <v>4</v>
      </c>
      <c r="O265" s="2" t="s">
        <v>4</v>
      </c>
      <c r="P265" s="2" t="s">
        <v>4</v>
      </c>
      <c r="Q265" s="2" t="s">
        <v>4</v>
      </c>
      <c r="R265" s="13" t="s">
        <v>4</v>
      </c>
      <c r="S265" s="17">
        <v>3.691359562193827E-3</v>
      </c>
      <c r="T265" s="13" t="s">
        <v>4</v>
      </c>
      <c r="U265" s="1" t="s">
        <v>4</v>
      </c>
      <c r="V265" s="1" t="s">
        <v>4</v>
      </c>
      <c r="W265" s="13">
        <v>9.5651779940000023E-4</v>
      </c>
      <c r="X265" s="13" t="s">
        <v>4</v>
      </c>
      <c r="Y265" s="31" t="s">
        <v>4</v>
      </c>
      <c r="Z265" s="31" t="s">
        <v>4</v>
      </c>
    </row>
    <row r="266" spans="1:26" x14ac:dyDescent="0.3">
      <c r="A266" s="1">
        <v>189301</v>
      </c>
      <c r="B266" s="29">
        <v>5.61</v>
      </c>
      <c r="C266" s="2">
        <v>0.24079999999999999</v>
      </c>
      <c r="D266" s="2">
        <f t="shared" si="8"/>
        <v>3.1303531887122942</v>
      </c>
      <c r="E266" s="2"/>
      <c r="F266" s="2"/>
      <c r="G266" s="2"/>
      <c r="H266" s="2"/>
      <c r="I266" s="2">
        <f t="shared" si="9"/>
        <v>3.3333333333334103E-3</v>
      </c>
      <c r="J266" s="2"/>
      <c r="K266" s="2"/>
      <c r="L266" s="3">
        <v>0.36080000000000001</v>
      </c>
      <c r="M266" s="13" t="s">
        <v>4</v>
      </c>
      <c r="N266" s="2" t="s">
        <v>4</v>
      </c>
      <c r="O266" s="2" t="s">
        <v>4</v>
      </c>
      <c r="P266" s="2" t="s">
        <v>4</v>
      </c>
      <c r="Q266" s="2" t="s">
        <v>4</v>
      </c>
      <c r="R266" s="13" t="s">
        <v>4</v>
      </c>
      <c r="S266" s="17">
        <v>3.397231695762734E-3</v>
      </c>
      <c r="T266" s="13" t="s">
        <v>4</v>
      </c>
      <c r="U266" s="1" t="s">
        <v>4</v>
      </c>
      <c r="V266" s="1" t="s">
        <v>4</v>
      </c>
      <c r="W266" s="13">
        <v>9.0231873421999995E-4</v>
      </c>
      <c r="X266" s="13" t="s">
        <v>4</v>
      </c>
      <c r="Y266" s="31" t="s">
        <v>4</v>
      </c>
      <c r="Z266" s="31" t="s">
        <v>4</v>
      </c>
    </row>
    <row r="267" spans="1:26" x14ac:dyDescent="0.3">
      <c r="A267" s="1">
        <v>189302</v>
      </c>
      <c r="B267" s="29">
        <v>5.51</v>
      </c>
      <c r="C267" s="2">
        <v>0.2417</v>
      </c>
      <c r="D267" s="2">
        <f t="shared" si="8"/>
        <v>3.0896498265265473</v>
      </c>
      <c r="E267" s="2"/>
      <c r="F267" s="2"/>
      <c r="G267" s="2"/>
      <c r="H267" s="2"/>
      <c r="I267" s="2">
        <f t="shared" si="9"/>
        <v>3.737541528239241E-3</v>
      </c>
      <c r="J267" s="2"/>
      <c r="K267" s="2"/>
      <c r="L267" s="3">
        <v>0.35170000000000001</v>
      </c>
      <c r="M267" s="13" t="s">
        <v>4</v>
      </c>
      <c r="N267" s="2" t="s">
        <v>4</v>
      </c>
      <c r="O267" s="2" t="s">
        <v>4</v>
      </c>
      <c r="P267" s="2" t="s">
        <v>4</v>
      </c>
      <c r="Q267" s="2" t="s">
        <v>4</v>
      </c>
      <c r="R267" s="13" t="s">
        <v>4</v>
      </c>
      <c r="S267" s="17">
        <v>3.3016215092157154E-3</v>
      </c>
      <c r="T267" s="13" t="s">
        <v>4</v>
      </c>
      <c r="U267" s="1" t="s">
        <v>4</v>
      </c>
      <c r="V267" s="1" t="s">
        <v>4</v>
      </c>
      <c r="W267" s="13">
        <v>1.7157775737399997E-3</v>
      </c>
      <c r="X267" s="13" t="s">
        <v>4</v>
      </c>
      <c r="Y267" s="31" t="s">
        <v>4</v>
      </c>
      <c r="Z267" s="31" t="s">
        <v>4</v>
      </c>
    </row>
    <row r="268" spans="1:26" x14ac:dyDescent="0.3">
      <c r="A268" s="1">
        <v>189303</v>
      </c>
      <c r="B268" s="29">
        <v>5.31</v>
      </c>
      <c r="C268" s="2">
        <v>0.24249999999999999</v>
      </c>
      <c r="D268" s="2">
        <f t="shared" si="8"/>
        <v>3.0863454038584464</v>
      </c>
      <c r="E268" s="2"/>
      <c r="F268" s="2"/>
      <c r="G268" s="2"/>
      <c r="H268" s="2"/>
      <c r="I268" s="2">
        <f t="shared" si="9"/>
        <v>3.3098882912701022E-3</v>
      </c>
      <c r="J268" s="2"/>
      <c r="K268" s="2"/>
      <c r="L268" s="3">
        <v>0.34250000000000003</v>
      </c>
      <c r="M268" s="13" t="s">
        <v>4</v>
      </c>
      <c r="N268" s="2" t="s">
        <v>4</v>
      </c>
      <c r="O268" s="2" t="s">
        <v>4</v>
      </c>
      <c r="P268" s="2" t="s">
        <v>4</v>
      </c>
      <c r="Q268" s="2" t="s">
        <v>4</v>
      </c>
      <c r="R268" s="13" t="s">
        <v>4</v>
      </c>
      <c r="S268" s="17">
        <v>4.6466780990764281E-3</v>
      </c>
      <c r="T268" s="13" t="s">
        <v>4</v>
      </c>
      <c r="U268" s="1" t="s">
        <v>4</v>
      </c>
      <c r="V268" s="1" t="s">
        <v>4</v>
      </c>
      <c r="W268" s="13">
        <v>1.2405728899900002E-3</v>
      </c>
      <c r="X268" s="13" t="s">
        <v>4</v>
      </c>
      <c r="Y268" s="31" t="s">
        <v>4</v>
      </c>
      <c r="Z268" s="31" t="s">
        <v>4</v>
      </c>
    </row>
    <row r="269" spans="1:26" x14ac:dyDescent="0.3">
      <c r="A269" s="1">
        <v>189304</v>
      </c>
      <c r="B269" s="29">
        <v>5.31</v>
      </c>
      <c r="C269" s="2">
        <v>0.24329999999999999</v>
      </c>
      <c r="D269" s="2">
        <f t="shared" si="8"/>
        <v>2.9903747499212003</v>
      </c>
      <c r="E269" s="2"/>
      <c r="F269" s="2"/>
      <c r="G269" s="2"/>
      <c r="H269" s="2"/>
      <c r="I269" s="2">
        <f t="shared" si="9"/>
        <v>3.2989690721649811E-3</v>
      </c>
      <c r="J269" s="2"/>
      <c r="K269" s="2"/>
      <c r="L269" s="3">
        <v>0.33329999999999999</v>
      </c>
      <c r="M269" s="13" t="s">
        <v>4</v>
      </c>
      <c r="N269" s="2" t="s">
        <v>4</v>
      </c>
      <c r="O269" s="2" t="s">
        <v>4</v>
      </c>
      <c r="P269" s="2" t="s">
        <v>4</v>
      </c>
      <c r="Q269" s="2" t="s">
        <v>4</v>
      </c>
      <c r="R269" s="13" t="s">
        <v>4</v>
      </c>
      <c r="S269" s="17">
        <v>3.8751455569324741E-3</v>
      </c>
      <c r="T269" s="13" t="s">
        <v>4</v>
      </c>
      <c r="U269" s="1" t="s">
        <v>4</v>
      </c>
      <c r="V269" s="1" t="s">
        <v>4</v>
      </c>
      <c r="W269" s="13">
        <v>1.6310348374E-3</v>
      </c>
      <c r="X269" s="13" t="s">
        <v>4</v>
      </c>
      <c r="Y269" s="31" t="s">
        <v>4</v>
      </c>
      <c r="Z269" s="31" t="s">
        <v>4</v>
      </c>
    </row>
    <row r="270" spans="1:26" x14ac:dyDescent="0.3">
      <c r="A270" s="1">
        <v>189305</v>
      </c>
      <c r="B270" s="29">
        <v>4.84</v>
      </c>
      <c r="C270" s="2">
        <v>0.2442</v>
      </c>
      <c r="D270" s="2">
        <f t="shared" si="8"/>
        <v>2.93799557431409</v>
      </c>
      <c r="E270" s="2"/>
      <c r="F270" s="2"/>
      <c r="G270" s="2"/>
      <c r="H270" s="2"/>
      <c r="I270" s="2">
        <f t="shared" si="9"/>
        <v>3.6991368680641123E-3</v>
      </c>
      <c r="J270" s="2"/>
      <c r="K270" s="2"/>
      <c r="L270" s="3">
        <v>0.32419999999999999</v>
      </c>
      <c r="M270" s="13" t="s">
        <v>4</v>
      </c>
      <c r="N270" s="2" t="s">
        <v>4</v>
      </c>
      <c r="O270" s="2" t="s">
        <v>4</v>
      </c>
      <c r="P270" s="2" t="s">
        <v>4</v>
      </c>
      <c r="Q270" s="2" t="s">
        <v>4</v>
      </c>
      <c r="R270" s="13" t="s">
        <v>4</v>
      </c>
      <c r="S270" s="17">
        <v>4.5658787885966296E-3</v>
      </c>
      <c r="T270" s="13" t="s">
        <v>4</v>
      </c>
      <c r="U270" s="1" t="s">
        <v>4</v>
      </c>
      <c r="V270" s="1" t="s">
        <v>4</v>
      </c>
      <c r="W270" s="13">
        <v>6.0655018024200003E-3</v>
      </c>
      <c r="X270" s="13" t="s">
        <v>4</v>
      </c>
      <c r="Y270" s="31" t="s">
        <v>4</v>
      </c>
      <c r="Z270" s="31" t="s">
        <v>4</v>
      </c>
    </row>
    <row r="271" spans="1:26" x14ac:dyDescent="0.3">
      <c r="A271" s="1">
        <v>189306</v>
      </c>
      <c r="B271" s="29">
        <v>4.6100000000000003</v>
      </c>
      <c r="C271" s="2">
        <v>0.245</v>
      </c>
      <c r="D271" s="2">
        <f t="shared" si="8"/>
        <v>2.8368083149740748</v>
      </c>
      <c r="E271" s="2"/>
      <c r="F271" s="2"/>
      <c r="G271" s="2"/>
      <c r="H271" s="2"/>
      <c r="I271" s="2">
        <f t="shared" si="9"/>
        <v>3.2760032760033031E-3</v>
      </c>
      <c r="J271" s="2"/>
      <c r="K271" s="2"/>
      <c r="L271" s="3">
        <v>0.315</v>
      </c>
      <c r="M271" s="13" t="s">
        <v>4</v>
      </c>
      <c r="N271" s="2" t="s">
        <v>4</v>
      </c>
      <c r="O271" s="2" t="s">
        <v>4</v>
      </c>
      <c r="P271" s="2" t="s">
        <v>4</v>
      </c>
      <c r="Q271" s="2" t="s">
        <v>4</v>
      </c>
      <c r="R271" s="13" t="s">
        <v>4</v>
      </c>
      <c r="S271" s="17">
        <v>5.8725572868407513E-3</v>
      </c>
      <c r="T271" s="13" t="s">
        <v>4</v>
      </c>
      <c r="U271" s="1" t="s">
        <v>4</v>
      </c>
      <c r="V271" s="1" t="s">
        <v>4</v>
      </c>
      <c r="W271" s="13">
        <v>2.9707873066799999E-3</v>
      </c>
      <c r="X271" s="13" t="s">
        <v>4</v>
      </c>
      <c r="Y271" s="31" t="s">
        <v>4</v>
      </c>
      <c r="Z271" s="31" t="s">
        <v>4</v>
      </c>
    </row>
    <row r="272" spans="1:26" x14ac:dyDescent="0.3">
      <c r="A272" s="1">
        <v>189307</v>
      </c>
      <c r="B272" s="29">
        <v>4.18</v>
      </c>
      <c r="C272" s="2">
        <v>0.24579999999999999</v>
      </c>
      <c r="D272" s="2">
        <f t="shared" si="8"/>
        <v>2.809334070266273</v>
      </c>
      <c r="E272" s="2"/>
      <c r="F272" s="2"/>
      <c r="G272" s="2"/>
      <c r="H272" s="2"/>
      <c r="I272" s="2">
        <f t="shared" si="9"/>
        <v>3.2653061224490187E-3</v>
      </c>
      <c r="J272" s="2"/>
      <c r="K272" s="2"/>
      <c r="L272" s="3">
        <v>0.30580000000000002</v>
      </c>
      <c r="M272" s="13" t="s">
        <v>4</v>
      </c>
      <c r="N272" s="2" t="s">
        <v>4</v>
      </c>
      <c r="O272" s="2" t="s">
        <v>4</v>
      </c>
      <c r="P272" s="2" t="s">
        <v>4</v>
      </c>
      <c r="Q272" s="2" t="s">
        <v>4</v>
      </c>
      <c r="R272" s="13" t="s">
        <v>4</v>
      </c>
      <c r="S272" s="17">
        <v>7.63899545697582E-3</v>
      </c>
      <c r="T272" s="13" t="s">
        <v>4</v>
      </c>
      <c r="U272" s="1" t="s">
        <v>4</v>
      </c>
      <c r="V272" s="1" t="s">
        <v>4</v>
      </c>
      <c r="W272" s="13">
        <v>1.7438716553730003E-2</v>
      </c>
      <c r="X272" s="13" t="s">
        <v>4</v>
      </c>
      <c r="Y272" s="31" t="s">
        <v>4</v>
      </c>
      <c r="Z272" s="31" t="s">
        <v>4</v>
      </c>
    </row>
    <row r="273" spans="1:26" x14ac:dyDescent="0.3">
      <c r="A273" s="1">
        <v>189308</v>
      </c>
      <c r="B273" s="29">
        <v>4.08</v>
      </c>
      <c r="C273" s="2">
        <v>0.2467</v>
      </c>
      <c r="D273" s="2">
        <f t="shared" si="8"/>
        <v>2.874345264554325</v>
      </c>
      <c r="E273" s="2"/>
      <c r="F273" s="2"/>
      <c r="G273" s="2"/>
      <c r="H273" s="2"/>
      <c r="I273" s="2">
        <f t="shared" si="9"/>
        <v>3.6615134255493231E-3</v>
      </c>
      <c r="J273" s="2"/>
      <c r="K273" s="2"/>
      <c r="L273" s="3">
        <v>0.29670000000000002</v>
      </c>
      <c r="M273" s="13" t="s">
        <v>4</v>
      </c>
      <c r="N273" s="2" t="s">
        <v>4</v>
      </c>
      <c r="O273" s="2" t="s">
        <v>4</v>
      </c>
      <c r="P273" s="2" t="s">
        <v>4</v>
      </c>
      <c r="Q273" s="2" t="s">
        <v>4</v>
      </c>
      <c r="R273" s="13" t="s">
        <v>4</v>
      </c>
      <c r="S273" s="17">
        <v>7.4339262565339412E-3</v>
      </c>
      <c r="T273" s="13" t="s">
        <v>4</v>
      </c>
      <c r="U273" s="1" t="s">
        <v>4</v>
      </c>
      <c r="V273" s="1" t="s">
        <v>4</v>
      </c>
      <c r="W273" s="13">
        <v>9.6775585946200036E-3</v>
      </c>
      <c r="X273" s="13" t="s">
        <v>4</v>
      </c>
      <c r="Y273" s="31" t="s">
        <v>4</v>
      </c>
      <c r="Z273" s="31" t="s">
        <v>4</v>
      </c>
    </row>
    <row r="274" spans="1:26" x14ac:dyDescent="0.3">
      <c r="A274" s="1">
        <v>189309</v>
      </c>
      <c r="B274" s="29">
        <v>4.37</v>
      </c>
      <c r="C274" s="2">
        <v>0.2475</v>
      </c>
      <c r="D274" s="2">
        <f t="shared" si="8"/>
        <v>2.9004220937496661</v>
      </c>
      <c r="E274" s="2"/>
      <c r="F274" s="2"/>
      <c r="G274" s="2"/>
      <c r="H274" s="2"/>
      <c r="I274" s="2">
        <f t="shared" si="9"/>
        <v>3.2428050263477726E-3</v>
      </c>
      <c r="J274" s="2"/>
      <c r="K274" s="2"/>
      <c r="L274" s="3">
        <v>0.28749999999999998</v>
      </c>
      <c r="M274" s="13" t="s">
        <v>4</v>
      </c>
      <c r="N274" s="2" t="s">
        <v>4</v>
      </c>
      <c r="O274" s="2" t="s">
        <v>4</v>
      </c>
      <c r="P274" s="2" t="s">
        <v>4</v>
      </c>
      <c r="Q274" s="2" t="s">
        <v>4</v>
      </c>
      <c r="R274" s="13" t="s">
        <v>4</v>
      </c>
      <c r="S274" s="17">
        <v>5.733161739448424E-3</v>
      </c>
      <c r="T274" s="13" t="s">
        <v>4</v>
      </c>
      <c r="U274" s="1" t="s">
        <v>4</v>
      </c>
      <c r="V274" s="1" t="s">
        <v>4</v>
      </c>
      <c r="W274" s="13">
        <v>4.4530379823599997E-3</v>
      </c>
      <c r="X274" s="13" t="s">
        <v>4</v>
      </c>
      <c r="Y274" s="31" t="s">
        <v>4</v>
      </c>
      <c r="Z274" s="31" t="s">
        <v>4</v>
      </c>
    </row>
    <row r="275" spans="1:26" x14ac:dyDescent="0.3">
      <c r="A275" s="1">
        <v>189310</v>
      </c>
      <c r="B275" s="29">
        <v>4.5</v>
      </c>
      <c r="C275" s="2">
        <v>0.24829999999999999</v>
      </c>
      <c r="D275" s="2">
        <f t="shared" si="8"/>
        <v>2.9126307913741294</v>
      </c>
      <c r="E275" s="2"/>
      <c r="F275" s="2"/>
      <c r="G275" s="2"/>
      <c r="H275" s="2"/>
      <c r="I275" s="2">
        <f t="shared" si="9"/>
        <v>3.2323232323232531E-3</v>
      </c>
      <c r="J275" s="2"/>
      <c r="K275" s="2"/>
      <c r="L275" s="3">
        <v>0.27829999999999999</v>
      </c>
      <c r="M275" s="13" t="s">
        <v>4</v>
      </c>
      <c r="N275" s="2" t="s">
        <v>4</v>
      </c>
      <c r="O275" s="2" t="s">
        <v>4</v>
      </c>
      <c r="P275" s="2" t="s">
        <v>4</v>
      </c>
      <c r="Q275" s="2" t="s">
        <v>4</v>
      </c>
      <c r="R275" s="13" t="s">
        <v>4</v>
      </c>
      <c r="S275" s="17">
        <v>3.9927508697179788E-3</v>
      </c>
      <c r="T275" s="13" t="s">
        <v>4</v>
      </c>
      <c r="U275" s="1" t="s">
        <v>4</v>
      </c>
      <c r="V275" s="1" t="s">
        <v>4</v>
      </c>
      <c r="W275" s="13">
        <v>4.5942153743500002E-3</v>
      </c>
      <c r="X275" s="13" t="s">
        <v>4</v>
      </c>
      <c r="Y275" s="31" t="s">
        <v>4</v>
      </c>
      <c r="Z275" s="31" t="s">
        <v>4</v>
      </c>
    </row>
    <row r="276" spans="1:26" x14ac:dyDescent="0.3">
      <c r="A276" s="1">
        <v>189311</v>
      </c>
      <c r="B276" s="29">
        <v>4.57</v>
      </c>
      <c r="C276" s="2">
        <v>0.2492</v>
      </c>
      <c r="D276" s="2">
        <f t="shared" si="8"/>
        <v>2.8733741815275935</v>
      </c>
      <c r="E276" s="2"/>
      <c r="F276" s="2"/>
      <c r="G276" s="2"/>
      <c r="H276" s="2"/>
      <c r="I276" s="2">
        <f t="shared" si="9"/>
        <v>3.6246476037051778E-3</v>
      </c>
      <c r="J276" s="2"/>
      <c r="K276" s="2"/>
      <c r="L276" s="3">
        <v>0.26919999999999999</v>
      </c>
      <c r="M276" s="13" t="s">
        <v>4</v>
      </c>
      <c r="N276" s="2" t="s">
        <v>4</v>
      </c>
      <c r="O276" s="2" t="s">
        <v>4</v>
      </c>
      <c r="P276" s="2" t="s">
        <v>4</v>
      </c>
      <c r="Q276" s="2" t="s">
        <v>4</v>
      </c>
      <c r="R276" s="13" t="s">
        <v>4</v>
      </c>
      <c r="S276" s="17">
        <v>2.8675834295880912E-3</v>
      </c>
      <c r="T276" s="13" t="s">
        <v>4</v>
      </c>
      <c r="U276" s="1" t="s">
        <v>4</v>
      </c>
      <c r="V276" s="1" t="s">
        <v>4</v>
      </c>
      <c r="W276" s="13">
        <v>2.2244476630900001E-3</v>
      </c>
      <c r="X276" s="13" t="s">
        <v>4</v>
      </c>
      <c r="Y276" s="31" t="s">
        <v>4</v>
      </c>
      <c r="Z276" s="31" t="s">
        <v>4</v>
      </c>
    </row>
    <row r="277" spans="1:26" x14ac:dyDescent="0.3">
      <c r="A277" s="1">
        <v>189312</v>
      </c>
      <c r="B277" s="29">
        <v>4.41</v>
      </c>
      <c r="C277" s="2">
        <v>0.25</v>
      </c>
      <c r="D277" s="2">
        <f t="shared" si="8"/>
        <v>2.8495497633759097</v>
      </c>
      <c r="E277" s="2"/>
      <c r="F277" s="2"/>
      <c r="G277" s="2"/>
      <c r="H277" s="2"/>
      <c r="I277" s="2">
        <f t="shared" si="9"/>
        <v>3.2102728731941976E-3</v>
      </c>
      <c r="J277" s="2"/>
      <c r="K277" s="2"/>
      <c r="L277" s="3">
        <v>0.26</v>
      </c>
      <c r="M277" s="13" t="s">
        <v>4</v>
      </c>
      <c r="N277" s="2" t="s">
        <v>4</v>
      </c>
      <c r="O277" s="2" t="s">
        <v>4</v>
      </c>
      <c r="P277" s="2" t="s">
        <v>4</v>
      </c>
      <c r="Q277" s="2" t="s">
        <v>4</v>
      </c>
      <c r="R277" s="13" t="s">
        <v>4</v>
      </c>
      <c r="S277" s="17">
        <v>2.3376544874617114E-3</v>
      </c>
      <c r="T277" s="13" t="s">
        <v>4</v>
      </c>
      <c r="U277" s="1" t="s">
        <v>4</v>
      </c>
      <c r="V277" s="1" t="s">
        <v>4</v>
      </c>
      <c r="W277" s="13">
        <v>1.6704210653700001E-3</v>
      </c>
      <c r="X277" s="13" t="s">
        <v>4</v>
      </c>
      <c r="Y277" s="31" t="s">
        <v>4</v>
      </c>
      <c r="Z277" s="31" t="s">
        <v>4</v>
      </c>
    </row>
    <row r="278" spans="1:26" x14ac:dyDescent="0.3">
      <c r="A278" s="1">
        <v>189401</v>
      </c>
      <c r="B278" s="29">
        <v>4.32</v>
      </c>
      <c r="C278" s="2">
        <v>0.2467</v>
      </c>
      <c r="D278" s="2">
        <f t="shared" si="8"/>
        <v>2.876630979835181</v>
      </c>
      <c r="E278" s="2"/>
      <c r="F278" s="2"/>
      <c r="G278" s="2"/>
      <c r="H278" s="2"/>
      <c r="I278" s="2">
        <f t="shared" si="9"/>
        <v>-1.319999999999999E-2</v>
      </c>
      <c r="J278" s="2"/>
      <c r="K278" s="2"/>
      <c r="L278" s="3">
        <v>0.25169999999999998</v>
      </c>
      <c r="M278" s="13" t="s">
        <v>4</v>
      </c>
      <c r="N278" s="2" t="s">
        <v>4</v>
      </c>
      <c r="O278" s="2" t="s">
        <v>4</v>
      </c>
      <c r="P278" s="2" t="s">
        <v>4</v>
      </c>
      <c r="Q278" s="2" t="s">
        <v>4</v>
      </c>
      <c r="R278" s="13" t="s">
        <v>4</v>
      </c>
      <c r="S278" s="17">
        <v>2.2051283614438308E-3</v>
      </c>
      <c r="T278" s="13" t="s">
        <v>4</v>
      </c>
      <c r="U278" s="1" t="s">
        <v>4</v>
      </c>
      <c r="V278" s="1" t="s">
        <v>4</v>
      </c>
      <c r="W278" s="13">
        <v>3.06115464023E-3</v>
      </c>
      <c r="X278" s="13" t="s">
        <v>4</v>
      </c>
      <c r="Y278" s="31" t="s">
        <v>4</v>
      </c>
      <c r="Z278" s="31" t="s">
        <v>4</v>
      </c>
    </row>
    <row r="279" spans="1:26" x14ac:dyDescent="0.3">
      <c r="A279" s="1">
        <v>189402</v>
      </c>
      <c r="B279" s="29">
        <v>4.38</v>
      </c>
      <c r="C279" s="2">
        <v>0.24329999999999999</v>
      </c>
      <c r="D279" s="2">
        <f t="shared" si="8"/>
        <v>2.9197571827072473</v>
      </c>
      <c r="E279" s="2"/>
      <c r="F279" s="2"/>
      <c r="G279" s="2"/>
      <c r="H279" s="2"/>
      <c r="I279" s="2">
        <f t="shared" si="9"/>
        <v>-1.37819213619782E-2</v>
      </c>
      <c r="J279" s="2"/>
      <c r="K279" s="2"/>
      <c r="L279" s="3">
        <v>0.24329999999999999</v>
      </c>
      <c r="M279" s="13" t="s">
        <v>4</v>
      </c>
      <c r="N279" s="2" t="s">
        <v>4</v>
      </c>
      <c r="O279" s="2" t="s">
        <v>4</v>
      </c>
      <c r="P279" s="2" t="s">
        <v>4</v>
      </c>
      <c r="Q279" s="2" t="s">
        <v>4</v>
      </c>
      <c r="R279" s="13" t="s">
        <v>4</v>
      </c>
      <c r="S279" s="17">
        <v>2.0725846699241809E-3</v>
      </c>
      <c r="T279" s="13" t="s">
        <v>4</v>
      </c>
      <c r="U279" s="1" t="s">
        <v>4</v>
      </c>
      <c r="V279" s="1" t="s">
        <v>4</v>
      </c>
      <c r="W279" s="13">
        <v>4.6876292897999992E-4</v>
      </c>
      <c r="X279" s="13" t="s">
        <v>4</v>
      </c>
      <c r="Y279" s="31" t="s">
        <v>4</v>
      </c>
      <c r="Z279" s="31" t="s">
        <v>4</v>
      </c>
    </row>
    <row r="280" spans="1:26" x14ac:dyDescent="0.3">
      <c r="A280" s="1">
        <v>189403</v>
      </c>
      <c r="B280" s="29">
        <v>4.51</v>
      </c>
      <c r="C280" s="2">
        <v>0.24</v>
      </c>
      <c r="D280" s="2">
        <f t="shared" si="8"/>
        <v>2.9466295605462589</v>
      </c>
      <c r="E280" s="2"/>
      <c r="F280" s="2"/>
      <c r="G280" s="2"/>
      <c r="H280" s="2"/>
      <c r="I280" s="2">
        <f t="shared" si="9"/>
        <v>-1.3563501849568449E-2</v>
      </c>
      <c r="J280" s="2"/>
      <c r="K280" s="2"/>
      <c r="L280" s="3">
        <v>0.23499999999999999</v>
      </c>
      <c r="M280" s="13" t="s">
        <v>4</v>
      </c>
      <c r="N280" s="2" t="s">
        <v>4</v>
      </c>
      <c r="O280" s="2" t="s">
        <v>4</v>
      </c>
      <c r="P280" s="2" t="s">
        <v>4</v>
      </c>
      <c r="Q280" s="2" t="s">
        <v>4</v>
      </c>
      <c r="R280" s="13" t="s">
        <v>4</v>
      </c>
      <c r="S280" s="17">
        <v>1.8737361871406456E-3</v>
      </c>
      <c r="T280" s="13" t="s">
        <v>4</v>
      </c>
      <c r="U280" s="1" t="s">
        <v>4</v>
      </c>
      <c r="V280" s="1" t="s">
        <v>4</v>
      </c>
      <c r="W280" s="13">
        <v>1.1852547163700002E-3</v>
      </c>
      <c r="X280" s="13" t="s">
        <v>4</v>
      </c>
      <c r="Y280" s="31" t="s">
        <v>4</v>
      </c>
      <c r="Z280" s="31" t="s">
        <v>4</v>
      </c>
    </row>
    <row r="281" spans="1:26" x14ac:dyDescent="0.3">
      <c r="A281" s="1">
        <v>189404</v>
      </c>
      <c r="B281" s="29">
        <v>4.57</v>
      </c>
      <c r="C281" s="2">
        <v>0.23669999999999999</v>
      </c>
      <c r="D281" s="2">
        <f t="shared" si="8"/>
        <v>2.9225663033864144</v>
      </c>
      <c r="E281" s="2"/>
      <c r="F281" s="2"/>
      <c r="G281" s="2"/>
      <c r="H281" s="2"/>
      <c r="I281" s="2">
        <f t="shared" si="9"/>
        <v>-1.375000000000004E-2</v>
      </c>
      <c r="J281" s="2"/>
      <c r="K281" s="2"/>
      <c r="L281" s="3">
        <v>0.22670000000000001</v>
      </c>
      <c r="M281" s="13" t="s">
        <v>4</v>
      </c>
      <c r="N281" s="2" t="s">
        <v>4</v>
      </c>
      <c r="O281" s="2" t="s">
        <v>4</v>
      </c>
      <c r="P281" s="2" t="s">
        <v>4</v>
      </c>
      <c r="Q281" s="2" t="s">
        <v>4</v>
      </c>
      <c r="R281" s="13" t="s">
        <v>4</v>
      </c>
      <c r="S281" s="17">
        <v>1.9252932943900761E-3</v>
      </c>
      <c r="T281" s="13" t="s">
        <v>4</v>
      </c>
      <c r="U281" s="1" t="s">
        <v>4</v>
      </c>
      <c r="V281" s="1" t="s">
        <v>4</v>
      </c>
      <c r="W281" s="13">
        <v>7.0726817663999977E-4</v>
      </c>
      <c r="X281" s="13" t="s">
        <v>4</v>
      </c>
      <c r="Y281" s="31" t="s">
        <v>4</v>
      </c>
      <c r="Z281" s="31" t="s">
        <v>4</v>
      </c>
    </row>
    <row r="282" spans="1:26" x14ac:dyDescent="0.3">
      <c r="A282" s="1">
        <v>189405</v>
      </c>
      <c r="B282" s="29">
        <v>4.4000000000000004</v>
      </c>
      <c r="C282" s="2">
        <v>0.23330000000000001</v>
      </c>
      <c r="D282" s="2">
        <f t="shared" si="8"/>
        <v>2.923304448067066</v>
      </c>
      <c r="E282" s="2"/>
      <c r="F282" s="2"/>
      <c r="G282" s="2"/>
      <c r="H282" s="2"/>
      <c r="I282" s="2">
        <f t="shared" si="9"/>
        <v>-1.4364174059991464E-2</v>
      </c>
      <c r="J282" s="2"/>
      <c r="K282" s="2"/>
      <c r="L282" s="3">
        <v>0.21829999999999999</v>
      </c>
      <c r="M282" s="13" t="s">
        <v>4</v>
      </c>
      <c r="N282" s="2" t="s">
        <v>4</v>
      </c>
      <c r="O282" s="2" t="s">
        <v>4</v>
      </c>
      <c r="P282" s="2" t="s">
        <v>4</v>
      </c>
      <c r="Q282" s="2" t="s">
        <v>4</v>
      </c>
      <c r="R282" s="13" t="s">
        <v>4</v>
      </c>
      <c r="S282" s="17">
        <v>1.8000785654276883E-3</v>
      </c>
      <c r="T282" s="13" t="s">
        <v>4</v>
      </c>
      <c r="U282" s="1" t="s">
        <v>4</v>
      </c>
      <c r="V282" s="1" t="s">
        <v>4</v>
      </c>
      <c r="W282" s="13">
        <v>1.6138179001000002E-3</v>
      </c>
      <c r="X282" s="13" t="s">
        <v>4</v>
      </c>
      <c r="Y282" s="31" t="s">
        <v>4</v>
      </c>
      <c r="Z282" s="31" t="s">
        <v>4</v>
      </c>
    </row>
    <row r="283" spans="1:26" x14ac:dyDescent="0.3">
      <c r="A283" s="1">
        <v>189406</v>
      </c>
      <c r="B283" s="29">
        <v>4.34</v>
      </c>
      <c r="C283" s="2">
        <v>0.23</v>
      </c>
      <c r="D283" s="2">
        <f t="shared" si="8"/>
        <v>2.9165949529952671</v>
      </c>
      <c r="E283" s="2"/>
      <c r="F283" s="2"/>
      <c r="G283" s="2"/>
      <c r="H283" s="2"/>
      <c r="I283" s="2">
        <f t="shared" si="9"/>
        <v>-1.4144877839691428E-2</v>
      </c>
      <c r="J283" s="2"/>
      <c r="K283" s="2"/>
      <c r="L283" s="3">
        <v>0.21</v>
      </c>
      <c r="M283" s="13" t="s">
        <v>4</v>
      </c>
      <c r="N283" s="2" t="s">
        <v>4</v>
      </c>
      <c r="O283" s="2" t="s">
        <v>4</v>
      </c>
      <c r="P283" s="2" t="s">
        <v>4</v>
      </c>
      <c r="Q283" s="2" t="s">
        <v>4</v>
      </c>
      <c r="R283" s="13" t="s">
        <v>4</v>
      </c>
      <c r="S283" s="17">
        <v>1.7853463900093331E-3</v>
      </c>
      <c r="T283" s="13" t="s">
        <v>4</v>
      </c>
      <c r="U283" s="1" t="s">
        <v>4</v>
      </c>
      <c r="V283" s="1" t="s">
        <v>4</v>
      </c>
      <c r="W283" s="13">
        <v>1.0679601930600002E-3</v>
      </c>
      <c r="X283" s="13" t="s">
        <v>4</v>
      </c>
      <c r="Y283" s="31" t="s">
        <v>4</v>
      </c>
      <c r="Z283" s="31" t="s">
        <v>4</v>
      </c>
    </row>
    <row r="284" spans="1:26" x14ac:dyDescent="0.3">
      <c r="A284" s="1">
        <v>189407</v>
      </c>
      <c r="B284" s="29">
        <v>4.25</v>
      </c>
      <c r="C284" s="2">
        <v>0.22670000000000001</v>
      </c>
      <c r="D284" s="2">
        <f t="shared" si="8"/>
        <v>2.9680024109274084</v>
      </c>
      <c r="E284" s="2"/>
      <c r="F284" s="2"/>
      <c r="G284" s="2"/>
      <c r="H284" s="2"/>
      <c r="I284" s="2">
        <f t="shared" si="9"/>
        <v>-1.4347826086956506E-2</v>
      </c>
      <c r="J284" s="2"/>
      <c r="K284" s="2"/>
      <c r="L284" s="3">
        <v>0.20169999999999999</v>
      </c>
      <c r="M284" s="13" t="s">
        <v>4</v>
      </c>
      <c r="N284" s="2" t="s">
        <v>4</v>
      </c>
      <c r="O284" s="2" t="s">
        <v>4</v>
      </c>
      <c r="P284" s="2" t="s">
        <v>4</v>
      </c>
      <c r="Q284" s="2" t="s">
        <v>4</v>
      </c>
      <c r="R284" s="13" t="s">
        <v>4</v>
      </c>
      <c r="S284" s="17">
        <v>1.8516394702929799E-3</v>
      </c>
      <c r="T284" s="13" t="s">
        <v>4</v>
      </c>
      <c r="U284" s="1" t="s">
        <v>4</v>
      </c>
      <c r="V284" s="1" t="s">
        <v>4</v>
      </c>
      <c r="W284" s="13">
        <v>6.0236038709999998E-4</v>
      </c>
      <c r="X284" s="13" t="s">
        <v>4</v>
      </c>
      <c r="Y284" s="31" t="s">
        <v>4</v>
      </c>
      <c r="Z284" s="31" t="s">
        <v>4</v>
      </c>
    </row>
    <row r="285" spans="1:26" x14ac:dyDescent="0.3">
      <c r="A285" s="1">
        <v>189408</v>
      </c>
      <c r="B285" s="29">
        <v>4.41</v>
      </c>
      <c r="C285" s="2">
        <v>0.2233</v>
      </c>
      <c r="D285" s="2">
        <f t="shared" si="8"/>
        <v>2.9988621665629189</v>
      </c>
      <c r="E285" s="2"/>
      <c r="F285" s="2"/>
      <c r="G285" s="2"/>
      <c r="H285" s="2"/>
      <c r="I285" s="2">
        <f t="shared" si="9"/>
        <v>-1.4997794441993895E-2</v>
      </c>
      <c r="J285" s="2"/>
      <c r="K285" s="2"/>
      <c r="L285" s="3">
        <v>0.1933</v>
      </c>
      <c r="M285" s="13" t="s">
        <v>4</v>
      </c>
      <c r="N285" s="2" t="s">
        <v>4</v>
      </c>
      <c r="O285" s="2" t="s">
        <v>4</v>
      </c>
      <c r="P285" s="2" t="s">
        <v>4</v>
      </c>
      <c r="Q285" s="2" t="s">
        <v>4</v>
      </c>
      <c r="R285" s="13" t="s">
        <v>4</v>
      </c>
      <c r="S285" s="17">
        <v>1.9031977167682076E-3</v>
      </c>
      <c r="T285" s="13" t="s">
        <v>4</v>
      </c>
      <c r="U285" s="1" t="s">
        <v>4</v>
      </c>
      <c r="V285" s="1" t="s">
        <v>4</v>
      </c>
      <c r="W285" s="13">
        <v>2.45405041055E-3</v>
      </c>
      <c r="X285" s="13" t="s">
        <v>4</v>
      </c>
      <c r="Y285" s="31" t="s">
        <v>4</v>
      </c>
      <c r="Z285" s="31" t="s">
        <v>4</v>
      </c>
    </row>
    <row r="286" spans="1:26" x14ac:dyDescent="0.3">
      <c r="A286" s="1">
        <v>189409</v>
      </c>
      <c r="B286" s="29">
        <v>4.4800000000000004</v>
      </c>
      <c r="C286" s="2">
        <v>0.22</v>
      </c>
      <c r="D286" s="2">
        <f t="shared" si="8"/>
        <v>2.9820020807420891</v>
      </c>
      <c r="E286" s="2"/>
      <c r="F286" s="2"/>
      <c r="G286" s="2"/>
      <c r="H286" s="2"/>
      <c r="I286" s="2">
        <f t="shared" si="9"/>
        <v>-1.4778325123152691E-2</v>
      </c>
      <c r="J286" s="2"/>
      <c r="K286" s="2"/>
      <c r="L286" s="3">
        <v>0.185</v>
      </c>
      <c r="M286" s="13" t="s">
        <v>4</v>
      </c>
      <c r="N286" s="2" t="s">
        <v>4</v>
      </c>
      <c r="O286" s="2" t="s">
        <v>4</v>
      </c>
      <c r="P286" s="2" t="s">
        <v>4</v>
      </c>
      <c r="Q286" s="2" t="s">
        <v>4</v>
      </c>
      <c r="R286" s="13" t="s">
        <v>4</v>
      </c>
      <c r="S286" s="17">
        <v>2.0578565085961668E-3</v>
      </c>
      <c r="T286" s="13" t="s">
        <v>4</v>
      </c>
      <c r="U286" s="1" t="s">
        <v>4</v>
      </c>
      <c r="V286" s="1" t="s">
        <v>4</v>
      </c>
      <c r="W286" s="13">
        <v>1.1129513181900002E-3</v>
      </c>
      <c r="X286" s="13" t="s">
        <v>4</v>
      </c>
      <c r="Y286" s="31" t="s">
        <v>4</v>
      </c>
      <c r="Z286" s="31" t="s">
        <v>4</v>
      </c>
    </row>
    <row r="287" spans="1:26" x14ac:dyDescent="0.3">
      <c r="A287" s="1">
        <v>189410</v>
      </c>
      <c r="B287" s="29">
        <v>4.34</v>
      </c>
      <c r="C287" s="2">
        <v>0.2167</v>
      </c>
      <c r="D287" s="2">
        <f t="shared" si="8"/>
        <v>2.9971157185521369</v>
      </c>
      <c r="E287" s="2"/>
      <c r="F287" s="2"/>
      <c r="G287" s="2"/>
      <c r="H287" s="2"/>
      <c r="I287" s="2">
        <f t="shared" si="9"/>
        <v>-1.5000000000000013E-2</v>
      </c>
      <c r="J287" s="2"/>
      <c r="K287" s="2"/>
      <c r="L287" s="3">
        <v>0.1767</v>
      </c>
      <c r="M287" s="13" t="s">
        <v>4</v>
      </c>
      <c r="N287" s="2" t="s">
        <v>4</v>
      </c>
      <c r="O287" s="2" t="s">
        <v>4</v>
      </c>
      <c r="P287" s="2" t="s">
        <v>4</v>
      </c>
      <c r="Q287" s="2" t="s">
        <v>4</v>
      </c>
      <c r="R287" s="13" t="s">
        <v>4</v>
      </c>
      <c r="S287" s="17">
        <v>1.6748481557736989E-3</v>
      </c>
      <c r="T287" s="13" t="s">
        <v>4</v>
      </c>
      <c r="U287" s="1" t="s">
        <v>4</v>
      </c>
      <c r="V287" s="1" t="s">
        <v>4</v>
      </c>
      <c r="W287" s="13">
        <v>1.2013283346999999E-3</v>
      </c>
      <c r="X287" s="13" t="s">
        <v>4</v>
      </c>
      <c r="Y287" s="31" t="s">
        <v>4</v>
      </c>
      <c r="Z287" s="31" t="s">
        <v>4</v>
      </c>
    </row>
    <row r="288" spans="1:26" x14ac:dyDescent="0.3">
      <c r="A288" s="1">
        <v>189411</v>
      </c>
      <c r="B288" s="29">
        <v>4.34</v>
      </c>
      <c r="C288" s="2">
        <v>0.21329999999999999</v>
      </c>
      <c r="D288" s="2">
        <f t="shared" si="8"/>
        <v>3.003670676204349</v>
      </c>
      <c r="E288" s="2"/>
      <c r="F288" s="2"/>
      <c r="G288" s="2"/>
      <c r="H288" s="2"/>
      <c r="I288" s="2">
        <f t="shared" si="9"/>
        <v>-1.5689893862482762E-2</v>
      </c>
      <c r="J288" s="2"/>
      <c r="K288" s="2"/>
      <c r="L288" s="3">
        <v>0.16830000000000001</v>
      </c>
      <c r="M288" s="13" t="s">
        <v>4</v>
      </c>
      <c r="N288" s="2" t="s">
        <v>4</v>
      </c>
      <c r="O288" s="2" t="s">
        <v>4</v>
      </c>
      <c r="P288" s="2" t="s">
        <v>4</v>
      </c>
      <c r="Q288" s="2" t="s">
        <v>4</v>
      </c>
      <c r="R288" s="13" t="s">
        <v>4</v>
      </c>
      <c r="S288" s="17">
        <v>1.6969487794311496E-3</v>
      </c>
      <c r="T288" s="13" t="s">
        <v>4</v>
      </c>
      <c r="U288" s="1" t="s">
        <v>4</v>
      </c>
      <c r="V288" s="1" t="s">
        <v>4</v>
      </c>
      <c r="W288" s="13">
        <v>1.9034742784299996E-3</v>
      </c>
      <c r="X288" s="13" t="s">
        <v>4</v>
      </c>
      <c r="Y288" s="31" t="s">
        <v>4</v>
      </c>
      <c r="Z288" s="31" t="s">
        <v>4</v>
      </c>
    </row>
    <row r="289" spans="1:26" x14ac:dyDescent="0.3">
      <c r="A289" s="1">
        <v>189412</v>
      </c>
      <c r="B289" s="29">
        <v>4.3</v>
      </c>
      <c r="C289" s="2">
        <v>0.21</v>
      </c>
      <c r="D289" s="2">
        <f t="shared" si="8"/>
        <v>3.0075667312009937</v>
      </c>
      <c r="E289" s="2"/>
      <c r="F289" s="2"/>
      <c r="G289" s="2"/>
      <c r="H289" s="2"/>
      <c r="I289" s="2">
        <f t="shared" si="9"/>
        <v>-1.5471167369901506E-2</v>
      </c>
      <c r="J289" s="2"/>
      <c r="K289" s="2"/>
      <c r="L289" s="3">
        <v>0.16</v>
      </c>
      <c r="M289" s="13" t="s">
        <v>4</v>
      </c>
      <c r="N289" s="2" t="s">
        <v>4</v>
      </c>
      <c r="O289" s="2" t="s">
        <v>4</v>
      </c>
      <c r="P289" s="2" t="s">
        <v>4</v>
      </c>
      <c r="Q289" s="2" t="s">
        <v>4</v>
      </c>
      <c r="R289" s="13" t="s">
        <v>4</v>
      </c>
      <c r="S289" s="17">
        <v>1.7632477199294454E-3</v>
      </c>
      <c r="T289" s="13" t="s">
        <v>4</v>
      </c>
      <c r="U289" s="1" t="s">
        <v>4</v>
      </c>
      <c r="V289" s="1" t="s">
        <v>4</v>
      </c>
      <c r="W289" s="13">
        <v>1.3603550609700003E-3</v>
      </c>
      <c r="X289" s="13" t="s">
        <v>4</v>
      </c>
      <c r="Y289" s="31" t="s">
        <v>4</v>
      </c>
      <c r="Z289" s="31" t="s">
        <v>4</v>
      </c>
    </row>
    <row r="290" spans="1:26" x14ac:dyDescent="0.3">
      <c r="A290" s="1">
        <v>189501</v>
      </c>
      <c r="B290" s="29">
        <v>4.25</v>
      </c>
      <c r="C290" s="2">
        <v>0.20830000000000001</v>
      </c>
      <c r="D290" s="2">
        <f t="shared" si="8"/>
        <v>3.0014766646492572</v>
      </c>
      <c r="E290" s="2"/>
      <c r="F290" s="2"/>
      <c r="G290" s="2"/>
      <c r="H290" s="2"/>
      <c r="I290" s="2">
        <f t="shared" si="9"/>
        <v>-8.0952380952380443E-3</v>
      </c>
      <c r="J290" s="2"/>
      <c r="K290" s="2"/>
      <c r="L290" s="3">
        <v>0.16750000000000001</v>
      </c>
      <c r="M290" s="13" t="s">
        <v>4</v>
      </c>
      <c r="N290" s="2" t="s">
        <v>4</v>
      </c>
      <c r="O290" s="2" t="s">
        <v>4</v>
      </c>
      <c r="P290" s="2" t="s">
        <v>4</v>
      </c>
      <c r="Q290" s="2" t="s">
        <v>4</v>
      </c>
      <c r="R290" s="13" t="s">
        <v>4</v>
      </c>
      <c r="S290" s="17">
        <v>1.9252932943900761E-3</v>
      </c>
      <c r="T290" s="13" t="s">
        <v>4</v>
      </c>
      <c r="U290" s="1" t="s">
        <v>4</v>
      </c>
      <c r="V290" s="1" t="s">
        <v>4</v>
      </c>
      <c r="W290" s="13">
        <v>9.261423531399998E-4</v>
      </c>
      <c r="X290" s="13" t="s">
        <v>4</v>
      </c>
      <c r="Y290" s="31" t="s">
        <v>4</v>
      </c>
      <c r="Z290" s="31" t="s">
        <v>4</v>
      </c>
    </row>
    <row r="291" spans="1:26" x14ac:dyDescent="0.3">
      <c r="A291" s="1">
        <v>189502</v>
      </c>
      <c r="B291" s="29">
        <v>4.1900000000000004</v>
      </c>
      <c r="C291" s="2">
        <v>0.20669999999999999</v>
      </c>
      <c r="D291" s="2">
        <f t="shared" si="8"/>
        <v>3.009187546228461</v>
      </c>
      <c r="E291" s="2"/>
      <c r="F291" s="2"/>
      <c r="G291" s="2"/>
      <c r="H291" s="2"/>
      <c r="I291" s="2">
        <f t="shared" si="9"/>
        <v>-7.6812289966395886E-3</v>
      </c>
      <c r="J291" s="2"/>
      <c r="K291" s="2"/>
      <c r="L291" s="3">
        <v>0.17499999999999999</v>
      </c>
      <c r="M291" s="13" t="s">
        <v>4</v>
      </c>
      <c r="N291" s="2" t="s">
        <v>4</v>
      </c>
      <c r="O291" s="2" t="s">
        <v>4</v>
      </c>
      <c r="P291" s="2" t="s">
        <v>4</v>
      </c>
      <c r="Q291" s="2" t="s">
        <v>4</v>
      </c>
      <c r="R291" s="13" t="s">
        <v>4</v>
      </c>
      <c r="S291" s="17">
        <v>2.3082057550033101E-3</v>
      </c>
      <c r="T291" s="13" t="s">
        <v>4</v>
      </c>
      <c r="U291" s="1" t="s">
        <v>4</v>
      </c>
      <c r="V291" s="1" t="s">
        <v>4</v>
      </c>
      <c r="W291" s="13">
        <v>8.9989984001000015E-4</v>
      </c>
      <c r="X291" s="13" t="s">
        <v>4</v>
      </c>
      <c r="Y291" s="31" t="s">
        <v>4</v>
      </c>
      <c r="Z291" s="31" t="s">
        <v>4</v>
      </c>
    </row>
    <row r="292" spans="1:26" x14ac:dyDescent="0.3">
      <c r="A292" s="1">
        <v>189503</v>
      </c>
      <c r="B292" s="29">
        <v>4.1900000000000004</v>
      </c>
      <c r="C292" s="2">
        <v>0.20499999999999999</v>
      </c>
      <c r="D292" s="2">
        <f t="shared" si="8"/>
        <v>3.0595083089512278</v>
      </c>
      <c r="E292" s="2"/>
      <c r="F292" s="2"/>
      <c r="G292" s="2"/>
      <c r="H292" s="2"/>
      <c r="I292" s="2">
        <f t="shared" si="9"/>
        <v>-8.2244799225931198E-3</v>
      </c>
      <c r="J292" s="2"/>
      <c r="K292" s="2"/>
      <c r="L292" s="3">
        <v>0.1825</v>
      </c>
      <c r="M292" s="13" t="s">
        <v>4</v>
      </c>
      <c r="N292" s="2" t="s">
        <v>4</v>
      </c>
      <c r="O292" s="2" t="s">
        <v>4</v>
      </c>
      <c r="P292" s="2" t="s">
        <v>4</v>
      </c>
      <c r="Q292" s="2" t="s">
        <v>4</v>
      </c>
      <c r="R292" s="13" t="s">
        <v>4</v>
      </c>
      <c r="S292" s="17">
        <v>2.5216894197983212E-3</v>
      </c>
      <c r="T292" s="13" t="s">
        <v>4</v>
      </c>
      <c r="U292" s="1" t="s">
        <v>4</v>
      </c>
      <c r="V292" s="1" t="s">
        <v>4</v>
      </c>
      <c r="W292" s="13">
        <v>1.6711344353499999E-3</v>
      </c>
      <c r="X292" s="13" t="s">
        <v>4</v>
      </c>
      <c r="Y292" s="31" t="s">
        <v>4</v>
      </c>
      <c r="Z292" s="31" t="s">
        <v>4</v>
      </c>
    </row>
    <row r="293" spans="1:26" x14ac:dyDescent="0.3">
      <c r="A293" s="1">
        <v>189504</v>
      </c>
      <c r="B293" s="29">
        <v>4.37</v>
      </c>
      <c r="C293" s="2">
        <v>0.20330000000000001</v>
      </c>
      <c r="D293" s="2">
        <f t="shared" si="8"/>
        <v>3.1213004153563935</v>
      </c>
      <c r="E293" s="2"/>
      <c r="F293" s="2"/>
      <c r="G293" s="2"/>
      <c r="H293" s="2"/>
      <c r="I293" s="2">
        <f t="shared" si="9"/>
        <v>-8.2926829268291646E-3</v>
      </c>
      <c r="J293" s="2"/>
      <c r="K293" s="2"/>
      <c r="L293" s="3">
        <v>0.19</v>
      </c>
      <c r="M293" s="13" t="s">
        <v>4</v>
      </c>
      <c r="N293" s="2" t="s">
        <v>4</v>
      </c>
      <c r="O293" s="2" t="s">
        <v>4</v>
      </c>
      <c r="P293" s="2" t="s">
        <v>4</v>
      </c>
      <c r="Q293" s="2" t="s">
        <v>4</v>
      </c>
      <c r="R293" s="13" t="s">
        <v>4</v>
      </c>
      <c r="S293" s="17">
        <v>2.5658527643306972E-3</v>
      </c>
      <c r="T293" s="13" t="s">
        <v>4</v>
      </c>
      <c r="U293" s="1" t="s">
        <v>4</v>
      </c>
      <c r="V293" s="1" t="s">
        <v>4</v>
      </c>
      <c r="W293" s="13">
        <v>8.8474994322999985E-4</v>
      </c>
      <c r="X293" s="13" t="s">
        <v>4</v>
      </c>
      <c r="Y293" s="31" t="s">
        <v>4</v>
      </c>
      <c r="Z293" s="31" t="s">
        <v>4</v>
      </c>
    </row>
    <row r="294" spans="1:26" x14ac:dyDescent="0.3">
      <c r="A294" s="1">
        <v>189505</v>
      </c>
      <c r="B294" s="29">
        <v>4.6100000000000003</v>
      </c>
      <c r="C294" s="2">
        <v>0.20169999999999999</v>
      </c>
      <c r="D294" s="2">
        <f t="shared" si="8"/>
        <v>3.1485363427379842</v>
      </c>
      <c r="E294" s="2"/>
      <c r="F294" s="2"/>
      <c r="G294" s="2"/>
      <c r="H294" s="2"/>
      <c r="I294" s="2">
        <f t="shared" si="9"/>
        <v>-7.870142646335565E-3</v>
      </c>
      <c r="J294" s="2"/>
      <c r="K294" s="2"/>
      <c r="L294" s="3">
        <v>0.19750000000000001</v>
      </c>
      <c r="M294" s="13" t="s">
        <v>4</v>
      </c>
      <c r="N294" s="2" t="s">
        <v>4</v>
      </c>
      <c r="O294" s="2" t="s">
        <v>4</v>
      </c>
      <c r="P294" s="2" t="s">
        <v>4</v>
      </c>
      <c r="Q294" s="2" t="s">
        <v>4</v>
      </c>
      <c r="R294" s="13" t="s">
        <v>4</v>
      </c>
      <c r="S294" s="17">
        <v>1.6822150845971565E-3</v>
      </c>
      <c r="T294" s="13" t="s">
        <v>4</v>
      </c>
      <c r="U294" s="1" t="s">
        <v>4</v>
      </c>
      <c r="V294" s="1" t="s">
        <v>4</v>
      </c>
      <c r="W294" s="13">
        <v>3.01111228207E-3</v>
      </c>
      <c r="X294" s="13" t="s">
        <v>4</v>
      </c>
      <c r="Y294" s="31" t="s">
        <v>4</v>
      </c>
      <c r="Z294" s="31" t="s">
        <v>4</v>
      </c>
    </row>
    <row r="295" spans="1:26" x14ac:dyDescent="0.3">
      <c r="A295" s="1">
        <v>189506</v>
      </c>
      <c r="B295" s="29">
        <v>4.7</v>
      </c>
      <c r="C295" s="2">
        <v>0.2</v>
      </c>
      <c r="D295" s="2">
        <f t="shared" si="8"/>
        <v>3.1612467120315642</v>
      </c>
      <c r="E295" s="2"/>
      <c r="F295" s="2"/>
      <c r="G295" s="2"/>
      <c r="H295" s="2"/>
      <c r="I295" s="2">
        <f t="shared" si="9"/>
        <v>-8.4283589489340116E-3</v>
      </c>
      <c r="J295" s="2"/>
      <c r="K295" s="2"/>
      <c r="L295" s="3">
        <v>0.20499999999999999</v>
      </c>
      <c r="M295" s="13" t="s">
        <v>4</v>
      </c>
      <c r="N295" s="2" t="s">
        <v>4</v>
      </c>
      <c r="O295" s="2" t="s">
        <v>4</v>
      </c>
      <c r="P295" s="2" t="s">
        <v>4</v>
      </c>
      <c r="Q295" s="2" t="s">
        <v>4</v>
      </c>
      <c r="R295" s="13" t="s">
        <v>4</v>
      </c>
      <c r="S295" s="17">
        <v>1.5717054533169962E-3</v>
      </c>
      <c r="T295" s="13" t="s">
        <v>4</v>
      </c>
      <c r="U295" s="1" t="s">
        <v>4</v>
      </c>
      <c r="V295" s="1" t="s">
        <v>4</v>
      </c>
      <c r="W295" s="13">
        <v>9.1371861263999992E-4</v>
      </c>
      <c r="X295" s="13" t="s">
        <v>4</v>
      </c>
      <c r="Y295" s="31" t="s">
        <v>4</v>
      </c>
      <c r="Z295" s="31" t="s">
        <v>4</v>
      </c>
    </row>
    <row r="296" spans="1:26" x14ac:dyDescent="0.3">
      <c r="A296" s="1">
        <v>189507</v>
      </c>
      <c r="B296" s="29">
        <v>4.72</v>
      </c>
      <c r="C296" s="2">
        <v>0.1983</v>
      </c>
      <c r="D296" s="2">
        <f t="shared" si="8"/>
        <v>3.1845046548792109</v>
      </c>
      <c r="E296" s="2"/>
      <c r="F296" s="2"/>
      <c r="G296" s="2"/>
      <c r="H296" s="2"/>
      <c r="I296" s="2">
        <f t="shared" si="9"/>
        <v>-8.5000000000000631E-3</v>
      </c>
      <c r="J296" s="2"/>
      <c r="K296" s="2"/>
      <c r="L296" s="3">
        <v>0.21249999999999999</v>
      </c>
      <c r="M296" s="13" t="s">
        <v>4</v>
      </c>
      <c r="N296" s="2" t="s">
        <v>4</v>
      </c>
      <c r="O296" s="2" t="s">
        <v>4</v>
      </c>
      <c r="P296" s="2" t="s">
        <v>4</v>
      </c>
      <c r="Q296" s="2" t="s">
        <v>4</v>
      </c>
      <c r="R296" s="13" t="s">
        <v>4</v>
      </c>
      <c r="S296" s="17">
        <v>1.8074445717487931E-3</v>
      </c>
      <c r="T296" s="13" t="s">
        <v>4</v>
      </c>
      <c r="U296" s="1" t="s">
        <v>4</v>
      </c>
      <c r="V296" s="1" t="s">
        <v>4</v>
      </c>
      <c r="W296" s="13">
        <v>8.3800140366999988E-4</v>
      </c>
      <c r="X296" s="13" t="s">
        <v>4</v>
      </c>
      <c r="Y296" s="31" t="s">
        <v>4</v>
      </c>
      <c r="Z296" s="31" t="s">
        <v>4</v>
      </c>
    </row>
    <row r="297" spans="1:26" x14ac:dyDescent="0.3">
      <c r="A297" s="1">
        <v>189508</v>
      </c>
      <c r="B297" s="29">
        <v>4.79</v>
      </c>
      <c r="C297" s="2">
        <v>0.19670000000000001</v>
      </c>
      <c r="D297" s="2">
        <f t="shared" si="8"/>
        <v>3.1988494816496327</v>
      </c>
      <c r="E297" s="2"/>
      <c r="F297" s="2"/>
      <c r="G297" s="2"/>
      <c r="H297" s="2"/>
      <c r="I297" s="2">
        <f t="shared" si="9"/>
        <v>-8.0685829551184751E-3</v>
      </c>
      <c r="J297" s="2"/>
      <c r="K297" s="2"/>
      <c r="L297" s="3">
        <v>0.22</v>
      </c>
      <c r="M297" s="13" t="s">
        <v>4</v>
      </c>
      <c r="N297" s="2" t="s">
        <v>4</v>
      </c>
      <c r="O297" s="2" t="s">
        <v>4</v>
      </c>
      <c r="P297" s="2" t="s">
        <v>4</v>
      </c>
      <c r="Q297" s="2" t="s">
        <v>4</v>
      </c>
      <c r="R297" s="13" t="s">
        <v>4</v>
      </c>
      <c r="S297" s="17">
        <v>2.1977652838924186E-3</v>
      </c>
      <c r="T297" s="13" t="s">
        <v>4</v>
      </c>
      <c r="U297" s="1" t="s">
        <v>4</v>
      </c>
      <c r="V297" s="1" t="s">
        <v>4</v>
      </c>
      <c r="W297" s="13">
        <v>5.8099419715999996E-4</v>
      </c>
      <c r="X297" s="13" t="s">
        <v>4</v>
      </c>
      <c r="Y297" s="31" t="s">
        <v>4</v>
      </c>
      <c r="Z297" s="31" t="s">
        <v>4</v>
      </c>
    </row>
    <row r="298" spans="1:26" x14ac:dyDescent="0.3">
      <c r="A298" s="1">
        <v>189509</v>
      </c>
      <c r="B298" s="29">
        <v>4.82</v>
      </c>
      <c r="C298" s="2">
        <v>0.19500000000000001</v>
      </c>
      <c r="D298" s="2">
        <f t="shared" si="8"/>
        <v>3.1929003384649399</v>
      </c>
      <c r="E298" s="2"/>
      <c r="F298" s="2"/>
      <c r="G298" s="2"/>
      <c r="H298" s="2"/>
      <c r="I298" s="2">
        <f t="shared" si="9"/>
        <v>-8.6426029486528222E-3</v>
      </c>
      <c r="J298" s="2"/>
      <c r="K298" s="2"/>
      <c r="L298" s="3">
        <v>0.22750000000000001</v>
      </c>
      <c r="M298" s="13" t="s">
        <v>4</v>
      </c>
      <c r="N298" s="2" t="s">
        <v>4</v>
      </c>
      <c r="O298" s="2" t="s">
        <v>4</v>
      </c>
      <c r="P298" s="2" t="s">
        <v>4</v>
      </c>
      <c r="Q298" s="2" t="s">
        <v>4</v>
      </c>
      <c r="R298" s="13" t="s">
        <v>4</v>
      </c>
      <c r="S298" s="17">
        <v>2.6100141585484265E-3</v>
      </c>
      <c r="T298" s="13" t="s">
        <v>4</v>
      </c>
      <c r="U298" s="1" t="s">
        <v>4</v>
      </c>
      <c r="V298" s="1" t="s">
        <v>4</v>
      </c>
      <c r="W298" s="13">
        <v>2.0191395568599996E-3</v>
      </c>
      <c r="X298" s="13" t="s">
        <v>4</v>
      </c>
      <c r="Y298" s="31" t="s">
        <v>4</v>
      </c>
      <c r="Z298" s="31" t="s">
        <v>4</v>
      </c>
    </row>
    <row r="299" spans="1:26" x14ac:dyDescent="0.3">
      <c r="A299" s="1">
        <v>189510</v>
      </c>
      <c r="B299" s="29">
        <v>4.75</v>
      </c>
      <c r="C299" s="2">
        <v>0.1933</v>
      </c>
      <c r="D299" s="2">
        <f t="shared" si="8"/>
        <v>3.1673919168403057</v>
      </c>
      <c r="E299" s="2"/>
      <c r="F299" s="2"/>
      <c r="G299" s="2"/>
      <c r="H299" s="2"/>
      <c r="I299" s="2">
        <f t="shared" si="9"/>
        <v>-8.7179487179487314E-3</v>
      </c>
      <c r="J299" s="2"/>
      <c r="K299" s="2"/>
      <c r="L299" s="3">
        <v>0.23499999999999999</v>
      </c>
      <c r="M299" s="13" t="s">
        <v>4</v>
      </c>
      <c r="N299" s="2" t="s">
        <v>4</v>
      </c>
      <c r="O299" s="2" t="s">
        <v>4</v>
      </c>
      <c r="P299" s="2" t="s">
        <v>4</v>
      </c>
      <c r="Q299" s="2" t="s">
        <v>4</v>
      </c>
      <c r="R299" s="13" t="s">
        <v>4</v>
      </c>
      <c r="S299" s="17">
        <v>3.161867098670191E-3</v>
      </c>
      <c r="T299" s="13" t="s">
        <v>4</v>
      </c>
      <c r="U299" s="1" t="s">
        <v>4</v>
      </c>
      <c r="V299" s="1" t="s">
        <v>4</v>
      </c>
      <c r="W299" s="13">
        <v>9.0026137977999995E-4</v>
      </c>
      <c r="X299" s="13" t="s">
        <v>4</v>
      </c>
      <c r="Y299" s="31" t="s">
        <v>4</v>
      </c>
      <c r="Z299" s="31" t="s">
        <v>4</v>
      </c>
    </row>
    <row r="300" spans="1:26" x14ac:dyDescent="0.3">
      <c r="A300" s="1">
        <v>189511</v>
      </c>
      <c r="B300" s="29">
        <v>4.59</v>
      </c>
      <c r="C300" s="2">
        <v>0.19170000000000001</v>
      </c>
      <c r="D300" s="2">
        <f t="shared" si="8"/>
        <v>3.115079031186557</v>
      </c>
      <c r="E300" s="2"/>
      <c r="F300" s="2"/>
      <c r="G300" s="2"/>
      <c r="H300" s="2"/>
      <c r="I300" s="2">
        <f t="shared" si="9"/>
        <v>-8.2772891877909149E-3</v>
      </c>
      <c r="J300" s="2"/>
      <c r="K300" s="2"/>
      <c r="L300" s="3">
        <v>0.24249999999999999</v>
      </c>
      <c r="M300" s="13" t="s">
        <v>4</v>
      </c>
      <c r="N300" s="2" t="s">
        <v>4</v>
      </c>
      <c r="O300" s="2" t="s">
        <v>4</v>
      </c>
      <c r="P300" s="2" t="s">
        <v>4</v>
      </c>
      <c r="Q300" s="2" t="s">
        <v>4</v>
      </c>
      <c r="R300" s="13" t="s">
        <v>4</v>
      </c>
      <c r="S300" s="17">
        <v>2.6836121486790605E-3</v>
      </c>
      <c r="T300" s="13" t="s">
        <v>4</v>
      </c>
      <c r="U300" s="1" t="s">
        <v>4</v>
      </c>
      <c r="V300" s="1" t="s">
        <v>4</v>
      </c>
      <c r="W300" s="13">
        <v>1.5394193937999998E-3</v>
      </c>
      <c r="X300" s="13" t="s">
        <v>4</v>
      </c>
      <c r="Y300" s="31" t="s">
        <v>4</v>
      </c>
      <c r="Z300" s="31" t="s">
        <v>4</v>
      </c>
    </row>
    <row r="301" spans="1:26" x14ac:dyDescent="0.3">
      <c r="A301" s="1">
        <v>189512</v>
      </c>
      <c r="B301" s="29">
        <v>4.32</v>
      </c>
      <c r="C301" s="2">
        <v>0.19</v>
      </c>
      <c r="D301" s="2">
        <f t="shared" si="8"/>
        <v>3.1123450340621841</v>
      </c>
      <c r="E301" s="2"/>
      <c r="F301" s="2"/>
      <c r="G301" s="2"/>
      <c r="H301" s="2"/>
      <c r="I301" s="2">
        <f t="shared" si="9"/>
        <v>-8.8680229525300858E-3</v>
      </c>
      <c r="J301" s="2"/>
      <c r="K301" s="2"/>
      <c r="L301" s="3">
        <v>0.25</v>
      </c>
      <c r="M301" s="13" t="s">
        <v>4</v>
      </c>
      <c r="N301" s="2" t="s">
        <v>4</v>
      </c>
      <c r="O301" s="2" t="s">
        <v>4</v>
      </c>
      <c r="P301" s="2" t="s">
        <v>4</v>
      </c>
      <c r="Q301" s="2" t="s">
        <v>4</v>
      </c>
      <c r="R301" s="13" t="s">
        <v>4</v>
      </c>
      <c r="S301" s="17">
        <v>3.1397988272759449E-3</v>
      </c>
      <c r="T301" s="13" t="s">
        <v>4</v>
      </c>
      <c r="U301" s="1" t="s">
        <v>4</v>
      </c>
      <c r="V301" s="1" t="s">
        <v>4</v>
      </c>
      <c r="W301" s="13">
        <v>1.4505132333170001E-2</v>
      </c>
      <c r="X301" s="13" t="s">
        <v>4</v>
      </c>
      <c r="Y301" s="31" t="s">
        <v>4</v>
      </c>
      <c r="Z301" s="31" t="s">
        <v>4</v>
      </c>
    </row>
    <row r="302" spans="1:26" x14ac:dyDescent="0.3">
      <c r="A302" s="1">
        <v>189601</v>
      </c>
      <c r="B302" s="29">
        <v>4.2699999999999996</v>
      </c>
      <c r="C302" s="2">
        <v>0.18920000000000001</v>
      </c>
      <c r="D302" s="2">
        <f t="shared" si="8"/>
        <v>3.1578547185425081</v>
      </c>
      <c r="E302" s="2"/>
      <c r="F302" s="2"/>
      <c r="G302" s="2"/>
      <c r="H302" s="2"/>
      <c r="I302" s="2">
        <f t="shared" si="9"/>
        <v>-4.2105263157894424E-3</v>
      </c>
      <c r="J302" s="2"/>
      <c r="K302" s="2"/>
      <c r="L302" s="3">
        <v>0.2467</v>
      </c>
      <c r="M302" s="13" t="s">
        <v>4</v>
      </c>
      <c r="N302" s="2" t="s">
        <v>4</v>
      </c>
      <c r="O302" s="2" t="s">
        <v>4</v>
      </c>
      <c r="P302" s="2" t="s">
        <v>4</v>
      </c>
      <c r="Q302" s="2" t="s">
        <v>4</v>
      </c>
      <c r="R302" s="13" t="s">
        <v>4</v>
      </c>
      <c r="S302" s="17">
        <v>4.0588977805855958E-3</v>
      </c>
      <c r="T302" s="13" t="s">
        <v>4</v>
      </c>
      <c r="U302" s="1" t="s">
        <v>4</v>
      </c>
      <c r="V302" s="1" t="s">
        <v>4</v>
      </c>
      <c r="W302" s="13">
        <v>3.4854131703400005E-3</v>
      </c>
      <c r="X302" s="13" t="s">
        <v>4</v>
      </c>
      <c r="Y302" s="31" t="s">
        <v>4</v>
      </c>
      <c r="Z302" s="31" t="s">
        <v>4</v>
      </c>
    </row>
    <row r="303" spans="1:26" x14ac:dyDescent="0.3">
      <c r="A303" s="1">
        <v>189602</v>
      </c>
      <c r="B303" s="29">
        <v>4.45</v>
      </c>
      <c r="C303" s="2">
        <v>0.1883</v>
      </c>
      <c r="D303" s="2">
        <f t="shared" si="8"/>
        <v>3.1467675677073852</v>
      </c>
      <c r="E303" s="2"/>
      <c r="F303" s="2"/>
      <c r="G303" s="2"/>
      <c r="H303" s="2"/>
      <c r="I303" s="2">
        <f t="shared" si="9"/>
        <v>-4.7568710359409128E-3</v>
      </c>
      <c r="J303" s="2"/>
      <c r="K303" s="2"/>
      <c r="L303" s="3">
        <v>0.24329999999999999</v>
      </c>
      <c r="M303" s="13" t="s">
        <v>4</v>
      </c>
      <c r="N303" s="2" t="s">
        <v>4</v>
      </c>
      <c r="O303" s="2" t="s">
        <v>4</v>
      </c>
      <c r="P303" s="2" t="s">
        <v>4</v>
      </c>
      <c r="Q303" s="2" t="s">
        <v>4</v>
      </c>
      <c r="R303" s="13" t="s">
        <v>4</v>
      </c>
      <c r="S303" s="17">
        <v>3.9192491700642765E-3</v>
      </c>
      <c r="T303" s="13" t="s">
        <v>4</v>
      </c>
      <c r="U303" s="1" t="s">
        <v>4</v>
      </c>
      <c r="V303" s="1" t="s">
        <v>4</v>
      </c>
      <c r="W303" s="13">
        <v>1.7888724857999998E-3</v>
      </c>
      <c r="X303" s="13" t="s">
        <v>4</v>
      </c>
      <c r="Y303" s="31" t="s">
        <v>4</v>
      </c>
      <c r="Z303" s="31" t="s">
        <v>4</v>
      </c>
    </row>
    <row r="304" spans="1:26" x14ac:dyDescent="0.3">
      <c r="A304" s="1">
        <v>189603</v>
      </c>
      <c r="B304" s="29">
        <v>4.38</v>
      </c>
      <c r="C304" s="2">
        <v>0.1875</v>
      </c>
      <c r="D304" s="2">
        <f t="shared" si="8"/>
        <v>3.1601161296612781</v>
      </c>
      <c r="E304" s="2"/>
      <c r="F304" s="2"/>
      <c r="G304" s="2"/>
      <c r="H304" s="2"/>
      <c r="I304" s="2">
        <f t="shared" si="9"/>
        <v>-4.2485395645246449E-3</v>
      </c>
      <c r="J304" s="2"/>
      <c r="K304" s="2"/>
      <c r="L304" s="3">
        <v>0.24</v>
      </c>
      <c r="M304" s="13" t="s">
        <v>4</v>
      </c>
      <c r="N304" s="2" t="s">
        <v>4</v>
      </c>
      <c r="O304" s="2" t="s">
        <v>4</v>
      </c>
      <c r="P304" s="2" t="s">
        <v>4</v>
      </c>
      <c r="Q304" s="2" t="s">
        <v>4</v>
      </c>
      <c r="R304" s="13" t="s">
        <v>4</v>
      </c>
      <c r="S304" s="17">
        <v>3.4854791397244921E-3</v>
      </c>
      <c r="T304" s="13" t="s">
        <v>4</v>
      </c>
      <c r="U304" s="1" t="s">
        <v>4</v>
      </c>
      <c r="V304" s="1" t="s">
        <v>4</v>
      </c>
      <c r="W304" s="13">
        <v>1.45664339319E-3</v>
      </c>
      <c r="X304" s="13" t="s">
        <v>4</v>
      </c>
      <c r="Y304" s="31" t="s">
        <v>4</v>
      </c>
      <c r="Z304" s="31" t="s">
        <v>4</v>
      </c>
    </row>
    <row r="305" spans="1:26" x14ac:dyDescent="0.3">
      <c r="A305" s="1">
        <v>189604</v>
      </c>
      <c r="B305" s="29">
        <v>4.42</v>
      </c>
      <c r="C305" s="2">
        <v>0.1867</v>
      </c>
      <c r="D305" s="2">
        <f t="shared" si="8"/>
        <v>3.1598567693586754</v>
      </c>
      <c r="E305" s="2"/>
      <c r="F305" s="2"/>
      <c r="G305" s="2"/>
      <c r="H305" s="2"/>
      <c r="I305" s="2">
        <f t="shared" si="9"/>
        <v>-4.2666666666666409E-3</v>
      </c>
      <c r="J305" s="2"/>
      <c r="K305" s="2"/>
      <c r="L305" s="3">
        <v>0.23669999999999999</v>
      </c>
      <c r="M305" s="13" t="s">
        <v>4</v>
      </c>
      <c r="N305" s="2" t="s">
        <v>4</v>
      </c>
      <c r="O305" s="2" t="s">
        <v>4</v>
      </c>
      <c r="P305" s="2" t="s">
        <v>4</v>
      </c>
      <c r="Q305" s="2" t="s">
        <v>4</v>
      </c>
      <c r="R305" s="13" t="s">
        <v>4</v>
      </c>
      <c r="S305" s="17">
        <v>3.5222466097387787E-3</v>
      </c>
      <c r="T305" s="13" t="s">
        <v>4</v>
      </c>
      <c r="U305" s="1" t="s">
        <v>4</v>
      </c>
      <c r="V305" s="1" t="s">
        <v>4</v>
      </c>
      <c r="W305" s="13">
        <v>6.5320044587000004E-4</v>
      </c>
      <c r="X305" s="13" t="s">
        <v>4</v>
      </c>
      <c r="Y305" s="31" t="s">
        <v>4</v>
      </c>
      <c r="Z305" s="31" t="s">
        <v>4</v>
      </c>
    </row>
    <row r="306" spans="1:26" x14ac:dyDescent="0.3">
      <c r="A306" s="1">
        <v>189605</v>
      </c>
      <c r="B306" s="29">
        <v>4.4000000000000004</v>
      </c>
      <c r="C306" s="2">
        <v>0.18579999999999999</v>
      </c>
      <c r="D306" s="2">
        <f t="shared" si="8"/>
        <v>3.1463398548584181</v>
      </c>
      <c r="E306" s="2"/>
      <c r="F306" s="2"/>
      <c r="G306" s="2"/>
      <c r="H306" s="2"/>
      <c r="I306" s="2">
        <f t="shared" si="9"/>
        <v>-4.8205677557580096E-3</v>
      </c>
      <c r="J306" s="2"/>
      <c r="K306" s="2"/>
      <c r="L306" s="3">
        <v>0.23330000000000001</v>
      </c>
      <c r="M306" s="13" t="s">
        <v>4</v>
      </c>
      <c r="N306" s="2" t="s">
        <v>4</v>
      </c>
      <c r="O306" s="2" t="s">
        <v>4</v>
      </c>
      <c r="P306" s="2" t="s">
        <v>4</v>
      </c>
      <c r="Q306" s="2" t="s">
        <v>4</v>
      </c>
      <c r="R306" s="13" t="s">
        <v>4</v>
      </c>
      <c r="S306" s="17">
        <v>2.9779499545174587E-3</v>
      </c>
      <c r="T306" s="13" t="s">
        <v>4</v>
      </c>
      <c r="U306" s="1" t="s">
        <v>4</v>
      </c>
      <c r="V306" s="1" t="s">
        <v>4</v>
      </c>
      <c r="W306" s="13">
        <v>1.0398273912300001E-3</v>
      </c>
      <c r="X306" s="13" t="s">
        <v>4</v>
      </c>
      <c r="Y306" s="31" t="s">
        <v>4</v>
      </c>
      <c r="Z306" s="31" t="s">
        <v>4</v>
      </c>
    </row>
    <row r="307" spans="1:26" x14ac:dyDescent="0.3">
      <c r="A307" s="1">
        <v>189606</v>
      </c>
      <c r="B307" s="29">
        <v>4.32</v>
      </c>
      <c r="C307" s="2">
        <v>0.185</v>
      </c>
      <c r="D307" s="2">
        <f t="shared" si="8"/>
        <v>3.0836441458768711</v>
      </c>
      <c r="E307" s="2"/>
      <c r="F307" s="2"/>
      <c r="G307" s="2"/>
      <c r="H307" s="2"/>
      <c r="I307" s="2">
        <f t="shared" si="9"/>
        <v>-4.3057050592034685E-3</v>
      </c>
      <c r="J307" s="2"/>
      <c r="K307" s="2"/>
      <c r="L307" s="3">
        <v>0.23</v>
      </c>
      <c r="M307" s="13" t="s">
        <v>4</v>
      </c>
      <c r="N307" s="2" t="s">
        <v>4</v>
      </c>
      <c r="O307" s="2" t="s">
        <v>4</v>
      </c>
      <c r="P307" s="2" t="s">
        <v>4</v>
      </c>
      <c r="Q307" s="2" t="s">
        <v>4</v>
      </c>
      <c r="R307" s="13" t="s">
        <v>4</v>
      </c>
      <c r="S307" s="17">
        <v>2.7719225874356978E-3</v>
      </c>
      <c r="T307" s="13" t="s">
        <v>4</v>
      </c>
      <c r="U307" s="1" t="s">
        <v>4</v>
      </c>
      <c r="V307" s="1" t="s">
        <v>4</v>
      </c>
      <c r="W307" s="13">
        <v>4.3587504613700001E-3</v>
      </c>
      <c r="X307" s="13" t="s">
        <v>4</v>
      </c>
      <c r="Y307" s="31" t="s">
        <v>4</v>
      </c>
      <c r="Z307" s="31" t="s">
        <v>4</v>
      </c>
    </row>
    <row r="308" spans="1:26" x14ac:dyDescent="0.3">
      <c r="A308" s="1">
        <v>189607</v>
      </c>
      <c r="B308" s="29">
        <v>4.04</v>
      </c>
      <c r="C308" s="2">
        <v>0.1842</v>
      </c>
      <c r="D308" s="2">
        <f t="shared" si="8"/>
        <v>3.0293623442995403</v>
      </c>
      <c r="E308" s="2"/>
      <c r="F308" s="2"/>
      <c r="G308" s="2"/>
      <c r="H308" s="2"/>
      <c r="I308" s="2">
        <f t="shared" si="9"/>
        <v>-4.3243243243242802E-3</v>
      </c>
      <c r="J308" s="2"/>
      <c r="K308" s="2"/>
      <c r="L308" s="3">
        <v>0.22670000000000001</v>
      </c>
      <c r="M308" s="13" t="s">
        <v>4</v>
      </c>
      <c r="N308" s="2" t="s">
        <v>4</v>
      </c>
      <c r="O308" s="2" t="s">
        <v>4</v>
      </c>
      <c r="P308" s="2" t="s">
        <v>4</v>
      </c>
      <c r="Q308" s="2" t="s">
        <v>4</v>
      </c>
      <c r="R308" s="13" t="s">
        <v>4</v>
      </c>
      <c r="S308" s="17">
        <v>3.3604596288942814E-3</v>
      </c>
      <c r="T308" s="13" t="s">
        <v>4</v>
      </c>
      <c r="U308" s="1" t="s">
        <v>4</v>
      </c>
      <c r="V308" s="1" t="s">
        <v>4</v>
      </c>
      <c r="W308" s="13">
        <v>7.68569378864E-3</v>
      </c>
      <c r="X308" s="13" t="s">
        <v>4</v>
      </c>
      <c r="Y308" s="31" t="s">
        <v>4</v>
      </c>
      <c r="Z308" s="31" t="s">
        <v>4</v>
      </c>
    </row>
    <row r="309" spans="1:26" x14ac:dyDescent="0.3">
      <c r="A309" s="1">
        <v>189608</v>
      </c>
      <c r="B309" s="29">
        <v>3.81</v>
      </c>
      <c r="C309" s="2">
        <v>0.18329999999999999</v>
      </c>
      <c r="D309" s="2">
        <f t="shared" si="8"/>
        <v>3.0854223654549555</v>
      </c>
      <c r="E309" s="2"/>
      <c r="F309" s="2"/>
      <c r="G309" s="2"/>
      <c r="H309" s="2"/>
      <c r="I309" s="2">
        <f t="shared" si="9"/>
        <v>-4.8859934853421327E-3</v>
      </c>
      <c r="J309" s="2"/>
      <c r="K309" s="2"/>
      <c r="L309" s="3">
        <v>0.2233</v>
      </c>
      <c r="M309" s="13" t="s">
        <v>4</v>
      </c>
      <c r="N309" s="2" t="s">
        <v>4</v>
      </c>
      <c r="O309" s="2" t="s">
        <v>4</v>
      </c>
      <c r="P309" s="2" t="s">
        <v>4</v>
      </c>
      <c r="Q309" s="2" t="s">
        <v>4</v>
      </c>
      <c r="R309" s="13" t="s">
        <v>4</v>
      </c>
      <c r="S309" s="17">
        <v>5.388257667931955E-3</v>
      </c>
      <c r="T309" s="13" t="s">
        <v>4</v>
      </c>
      <c r="U309" s="1" t="s">
        <v>4</v>
      </c>
      <c r="V309" s="1" t="s">
        <v>4</v>
      </c>
      <c r="W309" s="13">
        <v>7.9656372720799985E-3</v>
      </c>
      <c r="X309" s="13" t="s">
        <v>4</v>
      </c>
      <c r="Y309" s="31" t="s">
        <v>4</v>
      </c>
      <c r="Z309" s="31" t="s">
        <v>4</v>
      </c>
    </row>
    <row r="310" spans="1:26" x14ac:dyDescent="0.3">
      <c r="A310" s="1">
        <v>189609</v>
      </c>
      <c r="B310" s="29">
        <v>4.01</v>
      </c>
      <c r="C310" s="2">
        <v>0.1825</v>
      </c>
      <c r="D310" s="2">
        <f t="shared" si="8"/>
        <v>3.1119920796698528</v>
      </c>
      <c r="E310" s="2"/>
      <c r="F310" s="2"/>
      <c r="G310" s="2"/>
      <c r="H310" s="2"/>
      <c r="I310" s="2">
        <f t="shared" si="9"/>
        <v>-4.3644298963447792E-3</v>
      </c>
      <c r="J310" s="2"/>
      <c r="K310" s="2"/>
      <c r="L310" s="3">
        <v>0.22</v>
      </c>
      <c r="M310" s="13" t="s">
        <v>4</v>
      </c>
      <c r="N310" s="2" t="s">
        <v>4</v>
      </c>
      <c r="O310" s="2" t="s">
        <v>4</v>
      </c>
      <c r="P310" s="2" t="s">
        <v>4</v>
      </c>
      <c r="Q310" s="2" t="s">
        <v>4</v>
      </c>
      <c r="R310" s="13" t="s">
        <v>4</v>
      </c>
      <c r="S310" s="17">
        <v>5.7478358700357775E-3</v>
      </c>
      <c r="T310" s="13" t="s">
        <v>4</v>
      </c>
      <c r="U310" s="1" t="s">
        <v>4</v>
      </c>
      <c r="V310" s="1" t="s">
        <v>4</v>
      </c>
      <c r="W310" s="13">
        <v>4.3088770294899999E-3</v>
      </c>
      <c r="X310" s="13" t="s">
        <v>4</v>
      </c>
      <c r="Y310" s="31" t="s">
        <v>4</v>
      </c>
      <c r="Z310" s="31" t="s">
        <v>4</v>
      </c>
    </row>
    <row r="311" spans="1:26" x14ac:dyDescent="0.3">
      <c r="A311" s="1">
        <v>189610</v>
      </c>
      <c r="B311" s="29">
        <v>4.0999999999999996</v>
      </c>
      <c r="C311" s="2">
        <v>0.1817</v>
      </c>
      <c r="D311" s="2">
        <f t="shared" si="8"/>
        <v>3.1824470279683665</v>
      </c>
      <c r="E311" s="2"/>
      <c r="F311" s="2"/>
      <c r="G311" s="2"/>
      <c r="H311" s="2"/>
      <c r="I311" s="2">
        <f t="shared" si="9"/>
        <v>-4.3835616438355762E-3</v>
      </c>
      <c r="J311" s="2"/>
      <c r="K311" s="2"/>
      <c r="L311" s="3">
        <v>0.2167</v>
      </c>
      <c r="M311" s="13" t="s">
        <v>4</v>
      </c>
      <c r="N311" s="2" t="s">
        <v>4</v>
      </c>
      <c r="O311" s="2" t="s">
        <v>4</v>
      </c>
      <c r="P311" s="2" t="s">
        <v>4</v>
      </c>
      <c r="Q311" s="2" t="s">
        <v>4</v>
      </c>
      <c r="R311" s="13" t="s">
        <v>4</v>
      </c>
      <c r="S311" s="17">
        <v>5.7918569698614209E-3</v>
      </c>
      <c r="T311" s="13" t="s">
        <v>4</v>
      </c>
      <c r="U311" s="1" t="s">
        <v>4</v>
      </c>
      <c r="V311" s="1" t="s">
        <v>4</v>
      </c>
      <c r="W311" s="13">
        <v>4.5148133468899997E-3</v>
      </c>
      <c r="X311" s="13" t="s">
        <v>4</v>
      </c>
      <c r="Y311" s="31" t="s">
        <v>4</v>
      </c>
      <c r="Z311" s="31" t="s">
        <v>4</v>
      </c>
    </row>
    <row r="312" spans="1:26" x14ac:dyDescent="0.3">
      <c r="A312" s="1">
        <v>189611</v>
      </c>
      <c r="B312" s="29">
        <v>4.38</v>
      </c>
      <c r="C312" s="2">
        <v>0.18079999999999999</v>
      </c>
      <c r="D312" s="2">
        <f t="shared" si="8"/>
        <v>3.1501989590719814</v>
      </c>
      <c r="E312" s="2"/>
      <c r="F312" s="2"/>
      <c r="G312" s="2"/>
      <c r="H312" s="2"/>
      <c r="I312" s="2">
        <f t="shared" si="9"/>
        <v>-4.953219592735314E-3</v>
      </c>
      <c r="J312" s="2"/>
      <c r="K312" s="2"/>
      <c r="L312" s="3">
        <v>0.21329999999999999</v>
      </c>
      <c r="M312" s="13" t="s">
        <v>4</v>
      </c>
      <c r="N312" s="2" t="s">
        <v>4</v>
      </c>
      <c r="O312" s="2" t="s">
        <v>4</v>
      </c>
      <c r="P312" s="2" t="s">
        <v>4</v>
      </c>
      <c r="Q312" s="2" t="s">
        <v>4</v>
      </c>
      <c r="R312" s="13" t="s">
        <v>4</v>
      </c>
      <c r="S312" s="17">
        <v>3.5737187967618345E-3</v>
      </c>
      <c r="T312" s="13" t="s">
        <v>4</v>
      </c>
      <c r="U312" s="1" t="s">
        <v>4</v>
      </c>
      <c r="V312" s="1" t="s">
        <v>4</v>
      </c>
      <c r="W312" s="13">
        <v>4.2137166294300005E-3</v>
      </c>
      <c r="X312" s="13" t="s">
        <v>4</v>
      </c>
      <c r="Y312" s="31" t="s">
        <v>4</v>
      </c>
      <c r="Z312" s="31" t="s">
        <v>4</v>
      </c>
    </row>
    <row r="313" spans="1:26" x14ac:dyDescent="0.3">
      <c r="A313" s="1">
        <v>189612</v>
      </c>
      <c r="B313" s="29">
        <v>4.22</v>
      </c>
      <c r="C313" s="2">
        <v>0.18</v>
      </c>
      <c r="D313" s="2">
        <f t="shared" si="8"/>
        <v>3.1546335561398471</v>
      </c>
      <c r="E313" s="2"/>
      <c r="F313" s="2"/>
      <c r="G313" s="2"/>
      <c r="H313" s="2"/>
      <c r="I313" s="2">
        <f t="shared" si="9"/>
        <v>-4.4247787610619538E-3</v>
      </c>
      <c r="J313" s="2"/>
      <c r="K313" s="2"/>
      <c r="L313" s="3">
        <v>0.21</v>
      </c>
      <c r="M313" s="13" t="s">
        <v>4</v>
      </c>
      <c r="N313" s="2" t="s">
        <v>4</v>
      </c>
      <c r="O313" s="2" t="s">
        <v>4</v>
      </c>
      <c r="P313" s="2" t="s">
        <v>4</v>
      </c>
      <c r="Q313" s="2" t="s">
        <v>4</v>
      </c>
      <c r="R313" s="13" t="s">
        <v>4</v>
      </c>
      <c r="S313" s="17">
        <v>2.3891876825887027E-3</v>
      </c>
      <c r="T313" s="13" t="s">
        <v>4</v>
      </c>
      <c r="U313" s="1" t="s">
        <v>4</v>
      </c>
      <c r="V313" s="1" t="s">
        <v>4</v>
      </c>
      <c r="W313" s="13">
        <v>4.9617890941900016E-3</v>
      </c>
      <c r="X313" s="13" t="s">
        <v>4</v>
      </c>
      <c r="Y313" s="31" t="s">
        <v>4</v>
      </c>
      <c r="Z313" s="31" t="s">
        <v>4</v>
      </c>
    </row>
    <row r="314" spans="1:26" x14ac:dyDescent="0.3">
      <c r="A314" s="1">
        <v>189701</v>
      </c>
      <c r="B314" s="29">
        <v>4.22</v>
      </c>
      <c r="C314" s="2">
        <v>0.18</v>
      </c>
      <c r="D314" s="2">
        <f t="shared" si="8"/>
        <v>3.1451096746285914</v>
      </c>
      <c r="E314" s="2"/>
      <c r="F314" s="2"/>
      <c r="G314" s="2"/>
      <c r="H314" s="2"/>
      <c r="I314" s="2">
        <f t="shared" si="9"/>
        <v>0</v>
      </c>
      <c r="J314" s="2"/>
      <c r="K314" s="2"/>
      <c r="L314" s="3">
        <v>0.21829999999999999</v>
      </c>
      <c r="M314" s="13" t="s">
        <v>4</v>
      </c>
      <c r="N314" s="2" t="s">
        <v>4</v>
      </c>
      <c r="O314" s="2" t="s">
        <v>4</v>
      </c>
      <c r="P314" s="2" t="s">
        <v>4</v>
      </c>
      <c r="Q314" s="2" t="s">
        <v>4</v>
      </c>
      <c r="R314" s="13" t="s">
        <v>4</v>
      </c>
      <c r="S314" s="17">
        <v>2.0799486692444605E-3</v>
      </c>
      <c r="T314" s="13" t="s">
        <v>4</v>
      </c>
      <c r="U314" s="1" t="s">
        <v>4</v>
      </c>
      <c r="V314" s="1" t="s">
        <v>4</v>
      </c>
      <c r="W314" s="13">
        <v>1.4186861679999999E-3</v>
      </c>
      <c r="X314" s="13" t="s">
        <v>4</v>
      </c>
      <c r="Y314" s="31" t="s">
        <v>4</v>
      </c>
      <c r="Z314" s="31" t="s">
        <v>4</v>
      </c>
    </row>
    <row r="315" spans="1:26" x14ac:dyDescent="0.3">
      <c r="A315" s="1">
        <v>189702</v>
      </c>
      <c r="B315" s="29">
        <v>4.18</v>
      </c>
      <c r="C315" s="2">
        <v>0.18</v>
      </c>
      <c r="D315" s="2">
        <f t="shared" si="8"/>
        <v>3.1474991620259729</v>
      </c>
      <c r="E315" s="2"/>
      <c r="F315" s="2"/>
      <c r="G315" s="2"/>
      <c r="H315" s="2"/>
      <c r="I315" s="2">
        <f t="shared" si="9"/>
        <v>0</v>
      </c>
      <c r="J315" s="2"/>
      <c r="K315" s="2"/>
      <c r="L315" s="3">
        <v>0.22670000000000001</v>
      </c>
      <c r="M315" s="13" t="s">
        <v>4</v>
      </c>
      <c r="N315" s="2" t="s">
        <v>4</v>
      </c>
      <c r="O315" s="2" t="s">
        <v>4</v>
      </c>
      <c r="P315" s="2" t="s">
        <v>4</v>
      </c>
      <c r="Q315" s="2" t="s">
        <v>4</v>
      </c>
      <c r="R315" s="13" t="s">
        <v>4</v>
      </c>
      <c r="S315" s="17">
        <v>1.8516394702929799E-3</v>
      </c>
      <c r="T315" s="13" t="s">
        <v>4</v>
      </c>
      <c r="U315" s="1" t="s">
        <v>4</v>
      </c>
      <c r="V315" s="1" t="s">
        <v>4</v>
      </c>
      <c r="W315" s="13">
        <v>1.0347079022399999E-3</v>
      </c>
      <c r="X315" s="13" t="s">
        <v>4</v>
      </c>
      <c r="Y315" s="31" t="s">
        <v>4</v>
      </c>
      <c r="Z315" s="31" t="s">
        <v>4</v>
      </c>
    </row>
    <row r="316" spans="1:26" x14ac:dyDescent="0.3">
      <c r="A316" s="1">
        <v>189703</v>
      </c>
      <c r="B316" s="29">
        <v>4.1900000000000004</v>
      </c>
      <c r="C316" s="2">
        <v>0.18</v>
      </c>
      <c r="D316" s="2">
        <f t="shared" si="8"/>
        <v>3.115981401705568</v>
      </c>
      <c r="E316" s="2"/>
      <c r="F316" s="2"/>
      <c r="G316" s="2"/>
      <c r="H316" s="2"/>
      <c r="I316" s="2">
        <f t="shared" si="9"/>
        <v>0</v>
      </c>
      <c r="J316" s="2"/>
      <c r="K316" s="2"/>
      <c r="L316" s="3">
        <v>0.23499999999999999</v>
      </c>
      <c r="M316" s="13" t="s">
        <v>4</v>
      </c>
      <c r="N316" s="2" t="s">
        <v>4</v>
      </c>
      <c r="O316" s="2" t="s">
        <v>4</v>
      </c>
      <c r="P316" s="2" t="s">
        <v>4</v>
      </c>
      <c r="Q316" s="2" t="s">
        <v>4</v>
      </c>
      <c r="R316" s="13" t="s">
        <v>4</v>
      </c>
      <c r="S316" s="17">
        <v>2.0946765052015587E-3</v>
      </c>
      <c r="T316" s="13" t="s">
        <v>4</v>
      </c>
      <c r="U316" s="1" t="s">
        <v>4</v>
      </c>
      <c r="V316" s="1" t="s">
        <v>4</v>
      </c>
      <c r="W316" s="13">
        <v>1.9187940886100001E-3</v>
      </c>
      <c r="X316" s="13" t="s">
        <v>4</v>
      </c>
      <c r="Y316" s="31" t="s">
        <v>4</v>
      </c>
      <c r="Z316" s="31" t="s">
        <v>4</v>
      </c>
    </row>
    <row r="317" spans="1:26" x14ac:dyDescent="0.3">
      <c r="A317" s="1">
        <v>189704</v>
      </c>
      <c r="B317" s="29">
        <v>4.0599999999999996</v>
      </c>
      <c r="C317" s="2">
        <v>0.18</v>
      </c>
      <c r="D317" s="2">
        <f t="shared" si="8"/>
        <v>3.120895416507997</v>
      </c>
      <c r="E317" s="2"/>
      <c r="F317" s="2"/>
      <c r="G317" s="2"/>
      <c r="H317" s="2"/>
      <c r="I317" s="2">
        <f t="shared" si="9"/>
        <v>0</v>
      </c>
      <c r="J317" s="2"/>
      <c r="K317" s="2"/>
      <c r="L317" s="3">
        <v>0.24329999999999999</v>
      </c>
      <c r="M317" s="13" t="s">
        <v>4</v>
      </c>
      <c r="N317" s="2" t="s">
        <v>4</v>
      </c>
      <c r="O317" s="2" t="s">
        <v>4</v>
      </c>
      <c r="P317" s="2" t="s">
        <v>4</v>
      </c>
      <c r="Q317" s="2" t="s">
        <v>4</v>
      </c>
      <c r="R317" s="13" t="s">
        <v>4</v>
      </c>
      <c r="S317" s="17">
        <v>2.2419429359994028E-3</v>
      </c>
      <c r="T317" s="13" t="s">
        <v>4</v>
      </c>
      <c r="U317" s="1" t="s">
        <v>4</v>
      </c>
      <c r="V317" s="1" t="s">
        <v>4</v>
      </c>
      <c r="W317" s="13">
        <v>2.0920643889600003E-3</v>
      </c>
      <c r="X317" s="13" t="s">
        <v>4</v>
      </c>
      <c r="Y317" s="31" t="s">
        <v>4</v>
      </c>
      <c r="Z317" s="31" t="s">
        <v>4</v>
      </c>
    </row>
    <row r="318" spans="1:26" x14ac:dyDescent="0.3">
      <c r="A318" s="1">
        <v>189705</v>
      </c>
      <c r="B318" s="29">
        <v>4.08</v>
      </c>
      <c r="C318" s="2">
        <v>0.18</v>
      </c>
      <c r="D318" s="2">
        <f t="shared" si="8"/>
        <v>3.1664122553324598</v>
      </c>
      <c r="E318" s="2"/>
      <c r="F318" s="2"/>
      <c r="G318" s="2"/>
      <c r="H318" s="2"/>
      <c r="I318" s="2">
        <f t="shared" si="9"/>
        <v>0</v>
      </c>
      <c r="J318" s="2"/>
      <c r="K318" s="2"/>
      <c r="L318" s="3">
        <v>0.25169999999999998</v>
      </c>
      <c r="M318" s="13" t="s">
        <v>4</v>
      </c>
      <c r="N318" s="2" t="s">
        <v>4</v>
      </c>
      <c r="O318" s="2" t="s">
        <v>4</v>
      </c>
      <c r="P318" s="2" t="s">
        <v>4</v>
      </c>
      <c r="Q318" s="2" t="s">
        <v>4</v>
      </c>
      <c r="R318" s="13" t="s">
        <v>4</v>
      </c>
      <c r="S318" s="17">
        <v>2.2419429359994028E-3</v>
      </c>
      <c r="T318" s="13" t="s">
        <v>4</v>
      </c>
      <c r="U318" s="1" t="s">
        <v>4</v>
      </c>
      <c r="V318" s="1" t="s">
        <v>4</v>
      </c>
      <c r="W318" s="13">
        <v>1.0858079705800001E-3</v>
      </c>
      <c r="X318" s="13" t="s">
        <v>4</v>
      </c>
      <c r="Y318" s="31" t="s">
        <v>4</v>
      </c>
      <c r="Z318" s="31" t="s">
        <v>4</v>
      </c>
    </row>
    <row r="319" spans="1:26" x14ac:dyDescent="0.3">
      <c r="A319" s="1">
        <v>189706</v>
      </c>
      <c r="B319" s="29">
        <v>4.2699999999999996</v>
      </c>
      <c r="C319" s="2">
        <v>0.18</v>
      </c>
      <c r="D319" s="2">
        <f t="shared" si="8"/>
        <v>3.2099471941238993</v>
      </c>
      <c r="E319" s="2"/>
      <c r="F319" s="2"/>
      <c r="G319" s="2"/>
      <c r="H319" s="2"/>
      <c r="I319" s="2">
        <f t="shared" si="9"/>
        <v>0</v>
      </c>
      <c r="J319" s="2"/>
      <c r="K319" s="2"/>
      <c r="L319" s="3">
        <v>0.26</v>
      </c>
      <c r="M319" s="13" t="s">
        <v>4</v>
      </c>
      <c r="N319" s="2" t="s">
        <v>4</v>
      </c>
      <c r="O319" s="2" t="s">
        <v>4</v>
      </c>
      <c r="P319" s="2" t="s">
        <v>4</v>
      </c>
      <c r="Q319" s="2" t="s">
        <v>4</v>
      </c>
      <c r="R319" s="13" t="s">
        <v>4</v>
      </c>
      <c r="S319" s="17">
        <v>1.9400234082455295E-3</v>
      </c>
      <c r="T319" s="13" t="s">
        <v>4</v>
      </c>
      <c r="U319" s="1" t="s">
        <v>4</v>
      </c>
      <c r="V319" s="1" t="s">
        <v>4</v>
      </c>
      <c r="W319" s="13">
        <v>1.16497594726E-3</v>
      </c>
      <c r="X319" s="13" t="s">
        <v>4</v>
      </c>
      <c r="Y319" s="31" t="s">
        <v>4</v>
      </c>
      <c r="Z319" s="31" t="s">
        <v>4</v>
      </c>
    </row>
    <row r="320" spans="1:26" x14ac:dyDescent="0.3">
      <c r="A320" s="1">
        <v>189707</v>
      </c>
      <c r="B320" s="29">
        <v>4.46</v>
      </c>
      <c r="C320" s="2">
        <v>0.18</v>
      </c>
      <c r="D320" s="2">
        <f t="shared" si="8"/>
        <v>3.2729430461384768</v>
      </c>
      <c r="E320" s="2"/>
      <c r="F320" s="2"/>
      <c r="G320" s="2"/>
      <c r="H320" s="2"/>
      <c r="I320" s="2">
        <f t="shared" si="9"/>
        <v>0</v>
      </c>
      <c r="J320" s="2"/>
      <c r="K320" s="2"/>
      <c r="L320" s="3">
        <v>0.26829999999999998</v>
      </c>
      <c r="M320" s="13" t="s">
        <v>4</v>
      </c>
      <c r="N320" s="2" t="s">
        <v>4</v>
      </c>
      <c r="O320" s="2" t="s">
        <v>4</v>
      </c>
      <c r="P320" s="2" t="s">
        <v>4</v>
      </c>
      <c r="Q320" s="2" t="s">
        <v>4</v>
      </c>
      <c r="R320" s="13" t="s">
        <v>4</v>
      </c>
      <c r="S320" s="17">
        <v>2.1462222229591352E-3</v>
      </c>
      <c r="T320" s="13" t="s">
        <v>4</v>
      </c>
      <c r="U320" s="1" t="s">
        <v>4</v>
      </c>
      <c r="V320" s="1" t="s">
        <v>4</v>
      </c>
      <c r="W320" s="13">
        <v>9.9829650323000007E-4</v>
      </c>
      <c r="X320" s="13" t="s">
        <v>4</v>
      </c>
      <c r="Y320" s="31" t="s">
        <v>4</v>
      </c>
      <c r="Z320" s="31" t="s">
        <v>4</v>
      </c>
    </row>
    <row r="321" spans="1:26" x14ac:dyDescent="0.3">
      <c r="A321" s="1">
        <v>189708</v>
      </c>
      <c r="B321" s="29">
        <v>4.75</v>
      </c>
      <c r="C321" s="2">
        <v>0.18</v>
      </c>
      <c r="D321" s="2">
        <f t="shared" si="8"/>
        <v>3.3202283191284883</v>
      </c>
      <c r="E321" s="2"/>
      <c r="F321" s="2"/>
      <c r="G321" s="2"/>
      <c r="H321" s="2"/>
      <c r="I321" s="2">
        <f t="shared" si="9"/>
        <v>0</v>
      </c>
      <c r="J321" s="2"/>
      <c r="K321" s="2"/>
      <c r="L321" s="3">
        <v>0.2767</v>
      </c>
      <c r="M321" s="13" t="s">
        <v>4</v>
      </c>
      <c r="N321" s="2" t="s">
        <v>4</v>
      </c>
      <c r="O321" s="2" t="s">
        <v>4</v>
      </c>
      <c r="P321" s="2" t="s">
        <v>4</v>
      </c>
      <c r="Q321" s="2" t="s">
        <v>4</v>
      </c>
      <c r="R321" s="13" t="s">
        <v>4</v>
      </c>
      <c r="S321" s="17">
        <v>2.3818259601606192E-3</v>
      </c>
      <c r="T321" s="13" t="s">
        <v>4</v>
      </c>
      <c r="U321" s="1" t="s">
        <v>4</v>
      </c>
      <c r="V321" s="1" t="s">
        <v>4</v>
      </c>
      <c r="W321" s="13">
        <v>2.0235290435900001E-3</v>
      </c>
      <c r="X321" s="13" t="s">
        <v>4</v>
      </c>
      <c r="Y321" s="31" t="s">
        <v>4</v>
      </c>
      <c r="Z321" s="31" t="s">
        <v>4</v>
      </c>
    </row>
    <row r="322" spans="1:26" x14ac:dyDescent="0.3">
      <c r="A322" s="1">
        <v>189709</v>
      </c>
      <c r="B322" s="29">
        <v>4.9800000000000004</v>
      </c>
      <c r="C322" s="2">
        <v>0.18</v>
      </c>
      <c r="D322" s="2">
        <f t="shared" si="8"/>
        <v>3.2875723561544357</v>
      </c>
      <c r="E322" s="2"/>
      <c r="F322" s="2"/>
      <c r="G322" s="2"/>
      <c r="H322" s="2"/>
      <c r="I322" s="2">
        <f t="shared" si="9"/>
        <v>0</v>
      </c>
      <c r="J322" s="2"/>
      <c r="K322" s="2"/>
      <c r="L322" s="3">
        <v>0.28499999999999998</v>
      </c>
      <c r="M322" s="13" t="s">
        <v>4</v>
      </c>
      <c r="N322" s="2" t="s">
        <v>4</v>
      </c>
      <c r="O322" s="2" t="s">
        <v>4</v>
      </c>
      <c r="P322" s="2" t="s">
        <v>4</v>
      </c>
      <c r="Q322" s="2" t="s">
        <v>4</v>
      </c>
      <c r="R322" s="13" t="s">
        <v>4</v>
      </c>
      <c r="S322" s="17">
        <v>2.6615333203840251E-3</v>
      </c>
      <c r="T322" s="13" t="s">
        <v>4</v>
      </c>
      <c r="U322" s="1" t="s">
        <v>4</v>
      </c>
      <c r="V322" s="1" t="s">
        <v>4</v>
      </c>
      <c r="W322" s="13">
        <v>3.1743871818300006E-3</v>
      </c>
      <c r="X322" s="13" t="s">
        <v>4</v>
      </c>
      <c r="Y322" s="31" t="s">
        <v>4</v>
      </c>
      <c r="Z322" s="31" t="s">
        <v>4</v>
      </c>
    </row>
    <row r="323" spans="1:26" x14ac:dyDescent="0.3">
      <c r="A323" s="1">
        <v>189710</v>
      </c>
      <c r="B323" s="29">
        <v>4.82</v>
      </c>
      <c r="C323" s="2">
        <v>0.18</v>
      </c>
      <c r="D323" s="2">
        <f t="shared" ref="D323:D386" si="10">-LN(C323/B324)</f>
        <v>3.2516656476911918</v>
      </c>
      <c r="E323" s="2"/>
      <c r="F323" s="2"/>
      <c r="G323" s="2"/>
      <c r="H323" s="2"/>
      <c r="I323" s="2">
        <f t="shared" si="9"/>
        <v>0</v>
      </c>
      <c r="J323" s="2"/>
      <c r="K323" s="2"/>
      <c r="L323" s="3">
        <v>0.29330000000000001</v>
      </c>
      <c r="M323" s="13" t="s">
        <v>4</v>
      </c>
      <c r="N323" s="2" t="s">
        <v>4</v>
      </c>
      <c r="O323" s="2" t="s">
        <v>4</v>
      </c>
      <c r="P323" s="2" t="s">
        <v>4</v>
      </c>
      <c r="Q323" s="2" t="s">
        <v>4</v>
      </c>
      <c r="R323" s="13" t="s">
        <v>4</v>
      </c>
      <c r="S323" s="17">
        <v>2.7277683428991889E-3</v>
      </c>
      <c r="T323" s="13" t="s">
        <v>4</v>
      </c>
      <c r="U323" s="1" t="s">
        <v>4</v>
      </c>
      <c r="V323" s="1" t="s">
        <v>4</v>
      </c>
      <c r="W323" s="13">
        <v>3.4575288158699997E-3</v>
      </c>
      <c r="X323" s="13" t="s">
        <v>4</v>
      </c>
      <c r="Y323" s="31" t="s">
        <v>4</v>
      </c>
      <c r="Z323" s="31" t="s">
        <v>4</v>
      </c>
    </row>
    <row r="324" spans="1:26" x14ac:dyDescent="0.3">
      <c r="A324" s="1">
        <v>189711</v>
      </c>
      <c r="B324" s="29">
        <v>4.6500000000000004</v>
      </c>
      <c r="C324" s="2">
        <v>0.18</v>
      </c>
      <c r="D324" s="2">
        <f t="shared" si="10"/>
        <v>3.2729430461384768</v>
      </c>
      <c r="E324" s="2"/>
      <c r="F324" s="2"/>
      <c r="G324" s="2"/>
      <c r="H324" s="2"/>
      <c r="I324" s="2">
        <f t="shared" ref="I324:I387" si="11">C324/C323-1</f>
        <v>0</v>
      </c>
      <c r="J324" s="2"/>
      <c r="K324" s="2"/>
      <c r="L324" s="3">
        <v>0.30170000000000002</v>
      </c>
      <c r="M324" s="13" t="s">
        <v>4</v>
      </c>
      <c r="N324" s="2" t="s">
        <v>4</v>
      </c>
      <c r="O324" s="2" t="s">
        <v>4</v>
      </c>
      <c r="P324" s="2" t="s">
        <v>4</v>
      </c>
      <c r="Q324" s="2" t="s">
        <v>4</v>
      </c>
      <c r="R324" s="13" t="s">
        <v>4</v>
      </c>
      <c r="S324" s="17">
        <v>2.131495146144937E-3</v>
      </c>
      <c r="T324" s="13" t="s">
        <v>4</v>
      </c>
      <c r="U324" s="1" t="s">
        <v>4</v>
      </c>
      <c r="V324" s="1" t="s">
        <v>4</v>
      </c>
      <c r="W324" s="13">
        <v>3.1859507793299997E-3</v>
      </c>
      <c r="X324" s="13" t="s">
        <v>4</v>
      </c>
      <c r="Y324" s="31" t="s">
        <v>4</v>
      </c>
      <c r="Z324" s="31" t="s">
        <v>4</v>
      </c>
    </row>
    <row r="325" spans="1:26" x14ac:dyDescent="0.3">
      <c r="A325" s="1">
        <v>189712</v>
      </c>
      <c r="B325" s="29">
        <v>4.75</v>
      </c>
      <c r="C325" s="2">
        <v>0.18</v>
      </c>
      <c r="D325" s="2">
        <f t="shared" si="10"/>
        <v>3.2999436479569826</v>
      </c>
      <c r="E325" s="2"/>
      <c r="F325" s="2"/>
      <c r="G325" s="2"/>
      <c r="H325" s="2"/>
      <c r="I325" s="2">
        <f t="shared" si="11"/>
        <v>0</v>
      </c>
      <c r="J325" s="2"/>
      <c r="K325" s="2"/>
      <c r="L325" s="3">
        <v>0.31</v>
      </c>
      <c r="M325" s="13" t="s">
        <v>4</v>
      </c>
      <c r="N325" s="2" t="s">
        <v>4</v>
      </c>
      <c r="O325" s="2" t="s">
        <v>4</v>
      </c>
      <c r="P325" s="2" t="s">
        <v>4</v>
      </c>
      <c r="Q325" s="2" t="s">
        <v>4</v>
      </c>
      <c r="R325" s="13" t="s">
        <v>4</v>
      </c>
      <c r="S325" s="17">
        <v>2.160949082889736E-3</v>
      </c>
      <c r="T325" s="13" t="s">
        <v>4</v>
      </c>
      <c r="U325" s="1" t="s">
        <v>4</v>
      </c>
      <c r="V325" s="1" t="s">
        <v>4</v>
      </c>
      <c r="W325" s="13">
        <v>1.1967886542E-3</v>
      </c>
      <c r="X325" s="13" t="s">
        <v>4</v>
      </c>
      <c r="Y325" s="31" t="s">
        <v>4</v>
      </c>
      <c r="Z325" s="31" t="s">
        <v>4</v>
      </c>
    </row>
    <row r="326" spans="1:26" x14ac:dyDescent="0.3">
      <c r="A326" s="1">
        <v>189801</v>
      </c>
      <c r="B326" s="29">
        <v>4.88</v>
      </c>
      <c r="C326" s="2">
        <v>0.1817</v>
      </c>
      <c r="D326" s="2">
        <f t="shared" si="10"/>
        <v>3.2884922406745103</v>
      </c>
      <c r="E326" s="2"/>
      <c r="F326" s="2"/>
      <c r="G326" s="2"/>
      <c r="H326" s="2"/>
      <c r="I326" s="2">
        <f t="shared" si="11"/>
        <v>9.4444444444445885E-3</v>
      </c>
      <c r="J326" s="2"/>
      <c r="K326" s="2"/>
      <c r="L326" s="3">
        <v>0.31330000000000002</v>
      </c>
      <c r="M326" s="13" t="s">
        <v>4</v>
      </c>
      <c r="N326" s="2" t="s">
        <v>4</v>
      </c>
      <c r="O326" s="2" t="s">
        <v>4</v>
      </c>
      <c r="P326" s="2" t="s">
        <v>4</v>
      </c>
      <c r="Q326" s="2" t="s">
        <v>4</v>
      </c>
      <c r="R326" s="13" t="s">
        <v>4</v>
      </c>
      <c r="S326" s="17">
        <v>2.0357638598735282E-3</v>
      </c>
      <c r="T326" s="13" t="s">
        <v>4</v>
      </c>
      <c r="U326" s="1" t="s">
        <v>4</v>
      </c>
      <c r="V326" s="1" t="s">
        <v>4</v>
      </c>
      <c r="W326" s="13">
        <v>2.0065062407999996E-3</v>
      </c>
      <c r="X326" s="13" t="s">
        <v>4</v>
      </c>
      <c r="Y326" s="31" t="s">
        <v>4</v>
      </c>
      <c r="Z326" s="31" t="s">
        <v>4</v>
      </c>
    </row>
    <row r="327" spans="1:26" x14ac:dyDescent="0.3">
      <c r="A327" s="1">
        <v>189802</v>
      </c>
      <c r="B327" s="29">
        <v>4.87</v>
      </c>
      <c r="C327" s="2">
        <v>0.18329999999999999</v>
      </c>
      <c r="D327" s="2">
        <f t="shared" si="10"/>
        <v>3.2334983437357425</v>
      </c>
      <c r="E327" s="2"/>
      <c r="F327" s="2"/>
      <c r="G327" s="2"/>
      <c r="H327" s="2"/>
      <c r="I327" s="2">
        <f t="shared" si="11"/>
        <v>8.8057237204182126E-3</v>
      </c>
      <c r="J327" s="2"/>
      <c r="K327" s="2"/>
      <c r="L327" s="3">
        <v>0.31669999999999998</v>
      </c>
      <c r="M327" s="13" t="s">
        <v>4</v>
      </c>
      <c r="N327" s="2" t="s">
        <v>4</v>
      </c>
      <c r="O327" s="2" t="s">
        <v>4</v>
      </c>
      <c r="P327" s="2" t="s">
        <v>4</v>
      </c>
      <c r="Q327" s="2" t="s">
        <v>4</v>
      </c>
      <c r="R327" s="13" t="s">
        <v>4</v>
      </c>
      <c r="S327" s="17">
        <v>1.9400234082455295E-3</v>
      </c>
      <c r="T327" s="13" t="s">
        <v>4</v>
      </c>
      <c r="U327" s="1" t="s">
        <v>4</v>
      </c>
      <c r="V327" s="1" t="s">
        <v>4</v>
      </c>
      <c r="W327" s="13">
        <v>2.8627302331999996E-3</v>
      </c>
      <c r="X327" s="13" t="s">
        <v>4</v>
      </c>
      <c r="Y327" s="31" t="s">
        <v>4</v>
      </c>
      <c r="Z327" s="31" t="s">
        <v>4</v>
      </c>
    </row>
    <row r="328" spans="1:26" x14ac:dyDescent="0.3">
      <c r="A328" s="1">
        <v>189803</v>
      </c>
      <c r="B328" s="29">
        <v>4.6500000000000004</v>
      </c>
      <c r="C328" s="2">
        <v>0.185</v>
      </c>
      <c r="D328" s="2">
        <f t="shared" si="10"/>
        <v>3.2069126588099257</v>
      </c>
      <c r="E328" s="2"/>
      <c r="F328" s="2"/>
      <c r="G328" s="2"/>
      <c r="H328" s="2"/>
      <c r="I328" s="2">
        <f t="shared" si="11"/>
        <v>9.2744135297326835E-3</v>
      </c>
      <c r="J328" s="2"/>
      <c r="K328" s="2"/>
      <c r="L328" s="3">
        <v>0.32</v>
      </c>
      <c r="M328" s="13" t="s">
        <v>4</v>
      </c>
      <c r="N328" s="2" t="s">
        <v>4</v>
      </c>
      <c r="O328" s="2" t="s">
        <v>4</v>
      </c>
      <c r="P328" s="2" t="s">
        <v>4</v>
      </c>
      <c r="Q328" s="2" t="s">
        <v>4</v>
      </c>
      <c r="R328" s="13" t="s">
        <v>4</v>
      </c>
      <c r="S328" s="17">
        <v>3.066234405145511E-3</v>
      </c>
      <c r="T328" s="13" t="s">
        <v>4</v>
      </c>
      <c r="U328" s="1" t="s">
        <v>4</v>
      </c>
      <c r="V328" s="1" t="s">
        <v>4</v>
      </c>
      <c r="W328" s="13">
        <v>1.09767556163E-2</v>
      </c>
      <c r="X328" s="13" t="s">
        <v>4</v>
      </c>
      <c r="Y328" s="31" t="s">
        <v>4</v>
      </c>
      <c r="Z328" s="31" t="s">
        <v>4</v>
      </c>
    </row>
    <row r="329" spans="1:26" x14ac:dyDescent="0.3">
      <c r="A329" s="1">
        <v>189804</v>
      </c>
      <c r="B329" s="29">
        <v>4.57</v>
      </c>
      <c r="C329" s="2">
        <v>0.1867</v>
      </c>
      <c r="D329" s="2">
        <f t="shared" si="10"/>
        <v>3.2613461655289586</v>
      </c>
      <c r="E329" s="2"/>
      <c r="F329" s="2"/>
      <c r="G329" s="2"/>
      <c r="H329" s="2"/>
      <c r="I329" s="2">
        <f t="shared" si="11"/>
        <v>9.1891891891893174E-3</v>
      </c>
      <c r="J329" s="2"/>
      <c r="K329" s="2"/>
      <c r="L329" s="3">
        <v>0.32329999999999998</v>
      </c>
      <c r="M329" s="13" t="s">
        <v>4</v>
      </c>
      <c r="N329" s="2" t="s">
        <v>4</v>
      </c>
      <c r="O329" s="2" t="s">
        <v>4</v>
      </c>
      <c r="P329" s="2" t="s">
        <v>4</v>
      </c>
      <c r="Q329" s="2" t="s">
        <v>4</v>
      </c>
      <c r="R329" s="13" t="s">
        <v>4</v>
      </c>
      <c r="S329" s="17">
        <v>3.8751455569324741E-3</v>
      </c>
      <c r="T329" s="13" t="s">
        <v>4</v>
      </c>
      <c r="U329" s="1" t="s">
        <v>4</v>
      </c>
      <c r="V329" s="1" t="s">
        <v>4</v>
      </c>
      <c r="W329" s="13">
        <v>4.3488034651900003E-3</v>
      </c>
      <c r="X329" s="13" t="s">
        <v>4</v>
      </c>
      <c r="Y329" s="31" t="s">
        <v>4</v>
      </c>
      <c r="Z329" s="31" t="s">
        <v>4</v>
      </c>
    </row>
    <row r="330" spans="1:26" x14ac:dyDescent="0.3">
      <c r="A330" s="1">
        <v>189805</v>
      </c>
      <c r="B330" s="29">
        <v>4.87</v>
      </c>
      <c r="C330" s="2">
        <v>0.1883</v>
      </c>
      <c r="D330" s="2">
        <f t="shared" si="10"/>
        <v>3.2910853266184046</v>
      </c>
      <c r="E330" s="2"/>
      <c r="F330" s="2"/>
      <c r="G330" s="2"/>
      <c r="H330" s="2"/>
      <c r="I330" s="2">
        <f t="shared" si="11"/>
        <v>8.5698982324584616E-3</v>
      </c>
      <c r="J330" s="2"/>
      <c r="K330" s="2"/>
      <c r="L330" s="3">
        <v>0.32669999999999999</v>
      </c>
      <c r="M330" s="13" t="s">
        <v>4</v>
      </c>
      <c r="N330" s="2" t="s">
        <v>4</v>
      </c>
      <c r="O330" s="2" t="s">
        <v>4</v>
      </c>
      <c r="P330" s="2" t="s">
        <v>4</v>
      </c>
      <c r="Q330" s="2" t="s">
        <v>4</v>
      </c>
      <c r="R330" s="13" t="s">
        <v>4</v>
      </c>
      <c r="S330" s="17">
        <v>3.066234405145511E-3</v>
      </c>
      <c r="T330" s="13" t="s">
        <v>4</v>
      </c>
      <c r="U330" s="1" t="s">
        <v>4</v>
      </c>
      <c r="V330" s="1" t="s">
        <v>4</v>
      </c>
      <c r="W330" s="13">
        <v>4.6970237525099986E-3</v>
      </c>
      <c r="X330" s="13" t="s">
        <v>4</v>
      </c>
      <c r="Y330" s="31" t="s">
        <v>4</v>
      </c>
      <c r="Z330" s="31" t="s">
        <v>4</v>
      </c>
    </row>
    <row r="331" spans="1:26" x14ac:dyDescent="0.3">
      <c r="A331" s="1">
        <v>189806</v>
      </c>
      <c r="B331" s="29">
        <v>5.0599999999999996</v>
      </c>
      <c r="C331" s="2">
        <v>0.19</v>
      </c>
      <c r="D331" s="2">
        <f t="shared" si="10"/>
        <v>3.2860424684120413</v>
      </c>
      <c r="E331" s="2"/>
      <c r="F331" s="2"/>
      <c r="G331" s="2"/>
      <c r="H331" s="2"/>
      <c r="I331" s="2">
        <f t="shared" si="11"/>
        <v>9.0281465746149259E-3</v>
      </c>
      <c r="J331" s="2"/>
      <c r="K331" s="2"/>
      <c r="L331" s="3">
        <v>0.33</v>
      </c>
      <c r="M331" s="13" t="s">
        <v>4</v>
      </c>
      <c r="N331" s="2" t="s">
        <v>4</v>
      </c>
      <c r="O331" s="2" t="s">
        <v>4</v>
      </c>
      <c r="P331" s="2" t="s">
        <v>4</v>
      </c>
      <c r="Q331" s="2" t="s">
        <v>4</v>
      </c>
      <c r="R331" s="13" t="s">
        <v>4</v>
      </c>
      <c r="S331" s="17">
        <v>2.0283995351679557E-3</v>
      </c>
      <c r="T331" s="13" t="s">
        <v>4</v>
      </c>
      <c r="U331" s="1" t="s">
        <v>4</v>
      </c>
      <c r="V331" s="1" t="s">
        <v>4</v>
      </c>
      <c r="W331" s="13">
        <v>1.2237441496299997E-3</v>
      </c>
      <c r="X331" s="13" t="s">
        <v>4</v>
      </c>
      <c r="Y331" s="31" t="s">
        <v>4</v>
      </c>
      <c r="Z331" s="31" t="s">
        <v>4</v>
      </c>
    </row>
    <row r="332" spans="1:26" x14ac:dyDescent="0.3">
      <c r="A332" s="1">
        <v>189807</v>
      </c>
      <c r="B332" s="29">
        <v>5.08</v>
      </c>
      <c r="C332" s="2">
        <v>0.19170000000000001</v>
      </c>
      <c r="D332" s="2">
        <f t="shared" si="10"/>
        <v>3.3138539914838088</v>
      </c>
      <c r="E332" s="2"/>
      <c r="F332" s="2"/>
      <c r="G332" s="2"/>
      <c r="H332" s="2"/>
      <c r="I332" s="2">
        <f t="shared" si="11"/>
        <v>8.9473684210525928E-3</v>
      </c>
      <c r="J332" s="2"/>
      <c r="K332" s="2"/>
      <c r="L332" s="3">
        <v>0.33329999999999999</v>
      </c>
      <c r="M332" s="13" t="s">
        <v>4</v>
      </c>
      <c r="N332" s="2" t="s">
        <v>4</v>
      </c>
      <c r="O332" s="2" t="s">
        <v>4</v>
      </c>
      <c r="P332" s="2" t="s">
        <v>4</v>
      </c>
      <c r="Q332" s="2" t="s">
        <v>4</v>
      </c>
      <c r="R332" s="13" t="s">
        <v>4</v>
      </c>
      <c r="S332" s="17">
        <v>2.3376544874617114E-3</v>
      </c>
      <c r="T332" s="13" t="s">
        <v>4</v>
      </c>
      <c r="U332" s="1" t="s">
        <v>4</v>
      </c>
      <c r="V332" s="1" t="s">
        <v>4</v>
      </c>
      <c r="W332" s="13">
        <v>8.5202889831000007E-4</v>
      </c>
      <c r="X332" s="13" t="s">
        <v>4</v>
      </c>
      <c r="Y332" s="31" t="s">
        <v>4</v>
      </c>
      <c r="Z332" s="31" t="s">
        <v>4</v>
      </c>
    </row>
    <row r="333" spans="1:26" x14ac:dyDescent="0.3">
      <c r="A333" s="1">
        <v>189808</v>
      </c>
      <c r="B333" s="29">
        <v>5.27</v>
      </c>
      <c r="C333" s="2">
        <v>0.1933</v>
      </c>
      <c r="D333" s="2">
        <f t="shared" si="10"/>
        <v>3.3036429195174701</v>
      </c>
      <c r="E333" s="2"/>
      <c r="F333" s="2"/>
      <c r="G333" s="2"/>
      <c r="H333" s="2"/>
      <c r="I333" s="2">
        <f t="shared" si="11"/>
        <v>8.3463745435576886E-3</v>
      </c>
      <c r="J333" s="2"/>
      <c r="K333" s="2"/>
      <c r="L333" s="3">
        <v>0.3367</v>
      </c>
      <c r="M333" s="13" t="s">
        <v>4</v>
      </c>
      <c r="N333" s="2" t="s">
        <v>4</v>
      </c>
      <c r="O333" s="2" t="s">
        <v>4</v>
      </c>
      <c r="P333" s="2" t="s">
        <v>4</v>
      </c>
      <c r="Q333" s="2" t="s">
        <v>4</v>
      </c>
      <c r="R333" s="13" t="s">
        <v>4</v>
      </c>
      <c r="S333" s="17">
        <v>2.3229302296361022E-3</v>
      </c>
      <c r="T333" s="13" t="s">
        <v>4</v>
      </c>
      <c r="U333" s="1" t="s">
        <v>4</v>
      </c>
      <c r="V333" s="1" t="s">
        <v>4</v>
      </c>
      <c r="W333" s="13">
        <v>1.3010349424900001E-3</v>
      </c>
      <c r="X333" s="13" t="s">
        <v>4</v>
      </c>
      <c r="Y333" s="31" t="s">
        <v>4</v>
      </c>
      <c r="Z333" s="31" t="s">
        <v>4</v>
      </c>
    </row>
    <row r="334" spans="1:26" x14ac:dyDescent="0.3">
      <c r="A334" s="1">
        <v>189809</v>
      </c>
      <c r="B334" s="29">
        <v>5.26</v>
      </c>
      <c r="C334" s="2">
        <v>0.19500000000000001</v>
      </c>
      <c r="D334" s="2">
        <f t="shared" si="10"/>
        <v>3.273752435094035</v>
      </c>
      <c r="E334" s="2"/>
      <c r="F334" s="2"/>
      <c r="G334" s="2"/>
      <c r="H334" s="2"/>
      <c r="I334" s="2">
        <f t="shared" si="11"/>
        <v>8.7946197620278888E-3</v>
      </c>
      <c r="J334" s="2"/>
      <c r="K334" s="2"/>
      <c r="L334" s="3">
        <v>0.34</v>
      </c>
      <c r="M334" s="13" t="s">
        <v>4</v>
      </c>
      <c r="N334" s="2" t="s">
        <v>4</v>
      </c>
      <c r="O334" s="2" t="s">
        <v>4</v>
      </c>
      <c r="P334" s="2" t="s">
        <v>4</v>
      </c>
      <c r="Q334" s="2" t="s">
        <v>4</v>
      </c>
      <c r="R334" s="13" t="s">
        <v>4</v>
      </c>
      <c r="S334" s="17">
        <v>2.6688929839796876E-3</v>
      </c>
      <c r="T334" s="13" t="s">
        <v>4</v>
      </c>
      <c r="U334" s="1" t="s">
        <v>4</v>
      </c>
      <c r="V334" s="1" t="s">
        <v>4</v>
      </c>
      <c r="W334" s="13">
        <v>1.4933782417000001E-3</v>
      </c>
      <c r="X334" s="13" t="s">
        <v>4</v>
      </c>
      <c r="Y334" s="31" t="s">
        <v>4</v>
      </c>
      <c r="Z334" s="31" t="s">
        <v>4</v>
      </c>
    </row>
    <row r="335" spans="1:26" x14ac:dyDescent="0.3">
      <c r="A335" s="1">
        <v>189810</v>
      </c>
      <c r="B335" s="29">
        <v>5.15</v>
      </c>
      <c r="C335" s="2">
        <v>0.19670000000000001</v>
      </c>
      <c r="D335" s="2">
        <f t="shared" si="10"/>
        <v>3.2975488569406766</v>
      </c>
      <c r="E335" s="2"/>
      <c r="F335" s="2"/>
      <c r="G335" s="2"/>
      <c r="H335" s="2"/>
      <c r="I335" s="2">
        <f t="shared" si="11"/>
        <v>8.7179487179487314E-3</v>
      </c>
      <c r="J335" s="2"/>
      <c r="K335" s="2"/>
      <c r="L335" s="3">
        <v>0.34329999999999999</v>
      </c>
      <c r="M335" s="13" t="s">
        <v>4</v>
      </c>
      <c r="N335" s="2" t="s">
        <v>4</v>
      </c>
      <c r="O335" s="2" t="s">
        <v>4</v>
      </c>
      <c r="P335" s="2" t="s">
        <v>4</v>
      </c>
      <c r="Q335" s="2" t="s">
        <v>4</v>
      </c>
      <c r="R335" s="13" t="s">
        <v>4</v>
      </c>
      <c r="S335" s="17">
        <v>2.1535856800344861E-3</v>
      </c>
      <c r="T335" s="13" t="s">
        <v>4</v>
      </c>
      <c r="U335" s="1" t="s">
        <v>4</v>
      </c>
      <c r="V335" s="1" t="s">
        <v>4</v>
      </c>
      <c r="W335" s="13">
        <v>1.0858962639800002E-3</v>
      </c>
      <c r="X335" s="13" t="s">
        <v>4</v>
      </c>
      <c r="Y335" s="31" t="s">
        <v>4</v>
      </c>
      <c r="Z335" s="31" t="s">
        <v>4</v>
      </c>
    </row>
    <row r="336" spans="1:26" x14ac:dyDescent="0.3">
      <c r="A336" s="1">
        <v>189811</v>
      </c>
      <c r="B336" s="29">
        <v>5.32</v>
      </c>
      <c r="C336" s="2">
        <v>0.1983</v>
      </c>
      <c r="D336" s="2">
        <f t="shared" si="10"/>
        <v>3.3496297886147364</v>
      </c>
      <c r="E336" s="2"/>
      <c r="F336" s="2"/>
      <c r="G336" s="2"/>
      <c r="H336" s="2"/>
      <c r="I336" s="2">
        <f t="shared" si="11"/>
        <v>8.1342145399083687E-3</v>
      </c>
      <c r="J336" s="2"/>
      <c r="K336" s="2"/>
      <c r="L336" s="3">
        <v>0.34670000000000001</v>
      </c>
      <c r="M336" s="13" t="s">
        <v>4</v>
      </c>
      <c r="N336" s="2" t="s">
        <v>4</v>
      </c>
      <c r="O336" s="2" t="s">
        <v>4</v>
      </c>
      <c r="P336" s="2" t="s">
        <v>4</v>
      </c>
      <c r="Q336" s="2" t="s">
        <v>4</v>
      </c>
      <c r="R336" s="13" t="s">
        <v>4</v>
      </c>
      <c r="S336" s="17">
        <v>2.0725846699241809E-3</v>
      </c>
      <c r="T336" s="13" t="s">
        <v>4</v>
      </c>
      <c r="U336" s="1" t="s">
        <v>4</v>
      </c>
      <c r="V336" s="1" t="s">
        <v>4</v>
      </c>
      <c r="W336" s="13">
        <v>7.4602384709999991E-4</v>
      </c>
      <c r="X336" s="13" t="s">
        <v>4</v>
      </c>
      <c r="Y336" s="31" t="s">
        <v>4</v>
      </c>
      <c r="Z336" s="31" t="s">
        <v>4</v>
      </c>
    </row>
    <row r="337" spans="1:26" x14ac:dyDescent="0.3">
      <c r="A337" s="1">
        <v>189812</v>
      </c>
      <c r="B337" s="29">
        <v>5.65</v>
      </c>
      <c r="C337" s="2">
        <v>0.2</v>
      </c>
      <c r="D337" s="2">
        <f t="shared" si="10"/>
        <v>3.414442608412176</v>
      </c>
      <c r="E337" s="2"/>
      <c r="F337" s="2"/>
      <c r="G337" s="2"/>
      <c r="H337" s="2"/>
      <c r="I337" s="2">
        <f t="shared" si="11"/>
        <v>8.5728693898134978E-3</v>
      </c>
      <c r="J337" s="2"/>
      <c r="K337" s="2"/>
      <c r="L337" s="3">
        <v>0.35</v>
      </c>
      <c r="M337" s="13" t="s">
        <v>4</v>
      </c>
      <c r="N337" s="2" t="s">
        <v>4</v>
      </c>
      <c r="O337" s="2" t="s">
        <v>4</v>
      </c>
      <c r="P337" s="2" t="s">
        <v>4</v>
      </c>
      <c r="Q337" s="2" t="s">
        <v>4</v>
      </c>
      <c r="R337" s="13" t="s">
        <v>4</v>
      </c>
      <c r="S337" s="17">
        <v>1.8737361871406456E-3</v>
      </c>
      <c r="T337" s="13" t="s">
        <v>4</v>
      </c>
      <c r="U337" s="1" t="s">
        <v>4</v>
      </c>
      <c r="V337" s="1" t="s">
        <v>4</v>
      </c>
      <c r="W337" s="13">
        <v>8.3048220603999996E-4</v>
      </c>
      <c r="X337" s="13" t="s">
        <v>4</v>
      </c>
      <c r="Y337" s="31" t="s">
        <v>4</v>
      </c>
      <c r="Z337" s="31" t="s">
        <v>4</v>
      </c>
    </row>
    <row r="338" spans="1:26" x14ac:dyDescent="0.3">
      <c r="A338" s="1">
        <v>189901</v>
      </c>
      <c r="B338" s="29">
        <v>6.08</v>
      </c>
      <c r="C338" s="2">
        <v>0.20080000000000001</v>
      </c>
      <c r="D338" s="2">
        <f t="shared" si="10"/>
        <v>3.4475815677176849</v>
      </c>
      <c r="E338" s="2"/>
      <c r="F338" s="2"/>
      <c r="G338" s="2"/>
      <c r="H338" s="2"/>
      <c r="I338" s="2">
        <f t="shared" si="11"/>
        <v>4.0000000000000036E-3</v>
      </c>
      <c r="J338" s="2"/>
      <c r="K338" s="2"/>
      <c r="L338" s="3">
        <v>0.36080000000000001</v>
      </c>
      <c r="M338" s="13" t="s">
        <v>4</v>
      </c>
      <c r="N338" s="2" t="s">
        <v>4</v>
      </c>
      <c r="O338" s="2" t="s">
        <v>4</v>
      </c>
      <c r="P338" s="2" t="s">
        <v>4</v>
      </c>
      <c r="Q338" s="2" t="s">
        <v>4</v>
      </c>
      <c r="R338" s="13" t="s">
        <v>4</v>
      </c>
      <c r="S338" s="17">
        <v>1.7779802209104839E-3</v>
      </c>
      <c r="T338" s="13" t="s">
        <v>4</v>
      </c>
      <c r="U338" s="1" t="s">
        <v>4</v>
      </c>
      <c r="V338" s="1" t="s">
        <v>4</v>
      </c>
      <c r="W338" s="13">
        <v>1.7113599129200002E-3</v>
      </c>
      <c r="X338" s="13" t="s">
        <v>4</v>
      </c>
      <c r="Y338" s="31" t="s">
        <v>4</v>
      </c>
      <c r="Z338" s="31" t="s">
        <v>4</v>
      </c>
    </row>
    <row r="339" spans="1:26" x14ac:dyDescent="0.3">
      <c r="A339" s="1">
        <v>189902</v>
      </c>
      <c r="B339" s="29">
        <v>6.31</v>
      </c>
      <c r="C339" s="2">
        <v>0.20169999999999999</v>
      </c>
      <c r="D339" s="2">
        <f t="shared" si="10"/>
        <v>3.4572718243875973</v>
      </c>
      <c r="E339" s="2"/>
      <c r="F339" s="2"/>
      <c r="G339" s="2"/>
      <c r="H339" s="2"/>
      <c r="I339" s="2">
        <f t="shared" si="11"/>
        <v>4.4820717131472954E-3</v>
      </c>
      <c r="J339" s="2"/>
      <c r="K339" s="2"/>
      <c r="L339" s="3">
        <v>0.37169999999999997</v>
      </c>
      <c r="M339" s="13" t="s">
        <v>4</v>
      </c>
      <c r="N339" s="2" t="s">
        <v>4</v>
      </c>
      <c r="O339" s="2" t="s">
        <v>4</v>
      </c>
      <c r="P339" s="2" t="s">
        <v>4</v>
      </c>
      <c r="Q339" s="2" t="s">
        <v>4</v>
      </c>
      <c r="R339" s="13" t="s">
        <v>4</v>
      </c>
      <c r="S339" s="17">
        <v>1.8884670604521427E-3</v>
      </c>
      <c r="T339" s="13" t="s">
        <v>4</v>
      </c>
      <c r="U339" s="1" t="s">
        <v>4</v>
      </c>
      <c r="V339" s="1" t="s">
        <v>4</v>
      </c>
      <c r="W339" s="13">
        <v>8.9452591392999989E-4</v>
      </c>
      <c r="X339" s="13" t="s">
        <v>4</v>
      </c>
      <c r="Y339" s="31" t="s">
        <v>4</v>
      </c>
      <c r="Z339" s="31" t="s">
        <v>4</v>
      </c>
    </row>
    <row r="340" spans="1:26" x14ac:dyDescent="0.3">
      <c r="A340" s="1">
        <v>189903</v>
      </c>
      <c r="B340" s="29">
        <v>6.4</v>
      </c>
      <c r="C340" s="2">
        <v>0.20250000000000001</v>
      </c>
      <c r="D340" s="2">
        <f t="shared" si="10"/>
        <v>3.4657359027997265</v>
      </c>
      <c r="E340" s="2"/>
      <c r="F340" s="2"/>
      <c r="G340" s="2"/>
      <c r="H340" s="2"/>
      <c r="I340" s="2">
        <f t="shared" si="11"/>
        <v>3.9662865642042799E-3</v>
      </c>
      <c r="J340" s="2"/>
      <c r="K340" s="2"/>
      <c r="L340" s="3">
        <v>0.38250000000000001</v>
      </c>
      <c r="M340" s="13" t="s">
        <v>4</v>
      </c>
      <c r="N340" s="2" t="s">
        <v>4</v>
      </c>
      <c r="O340" s="2" t="s">
        <v>4</v>
      </c>
      <c r="P340" s="2" t="s">
        <v>4</v>
      </c>
      <c r="Q340" s="2" t="s">
        <v>4</v>
      </c>
      <c r="R340" s="13" t="s">
        <v>4</v>
      </c>
      <c r="S340" s="17">
        <v>2.4848851427396435E-3</v>
      </c>
      <c r="T340" s="13" t="s">
        <v>4</v>
      </c>
      <c r="U340" s="1" t="s">
        <v>4</v>
      </c>
      <c r="V340" s="1" t="s">
        <v>4</v>
      </c>
      <c r="W340" s="13">
        <v>1.29131018011E-3</v>
      </c>
      <c r="X340" s="13" t="s">
        <v>4</v>
      </c>
      <c r="Y340" s="31" t="s">
        <v>4</v>
      </c>
      <c r="Z340" s="31" t="s">
        <v>4</v>
      </c>
    </row>
    <row r="341" spans="1:26" x14ac:dyDescent="0.3">
      <c r="A341" s="1">
        <v>189904</v>
      </c>
      <c r="B341" s="29">
        <v>6.48</v>
      </c>
      <c r="C341" s="2">
        <v>0.20330000000000001</v>
      </c>
      <c r="D341" s="2">
        <f t="shared" si="10"/>
        <v>3.4192334542932237</v>
      </c>
      <c r="E341" s="2"/>
      <c r="F341" s="2"/>
      <c r="G341" s="2"/>
      <c r="H341" s="2"/>
      <c r="I341" s="2">
        <f t="shared" si="11"/>
        <v>3.9506172839505194E-3</v>
      </c>
      <c r="J341" s="2"/>
      <c r="K341" s="2"/>
      <c r="L341" s="3">
        <v>0.39329999999999998</v>
      </c>
      <c r="M341" s="13" t="s">
        <v>4</v>
      </c>
      <c r="N341" s="2" t="s">
        <v>4</v>
      </c>
      <c r="O341" s="2" t="s">
        <v>4</v>
      </c>
      <c r="P341" s="2" t="s">
        <v>4</v>
      </c>
      <c r="Q341" s="2" t="s">
        <v>4</v>
      </c>
      <c r="R341" s="13" t="s">
        <v>4</v>
      </c>
      <c r="S341" s="17">
        <v>2.3597404677010406E-3</v>
      </c>
      <c r="T341" s="13" t="s">
        <v>4</v>
      </c>
      <c r="U341" s="1" t="s">
        <v>4</v>
      </c>
      <c r="V341" s="1" t="s">
        <v>4</v>
      </c>
      <c r="W341" s="13">
        <v>1.2558573274300002E-3</v>
      </c>
      <c r="X341" s="13" t="s">
        <v>4</v>
      </c>
      <c r="Y341" s="31" t="s">
        <v>4</v>
      </c>
      <c r="Z341" s="31" t="s">
        <v>4</v>
      </c>
    </row>
    <row r="342" spans="1:26" x14ac:dyDescent="0.3">
      <c r="A342" s="1">
        <v>189905</v>
      </c>
      <c r="B342" s="29">
        <v>6.21</v>
      </c>
      <c r="C342" s="2">
        <v>0.20419999999999999</v>
      </c>
      <c r="D342" s="2">
        <f t="shared" si="10"/>
        <v>3.392013978322979</v>
      </c>
      <c r="E342" s="2"/>
      <c r="F342" s="2"/>
      <c r="G342" s="2"/>
      <c r="H342" s="2"/>
      <c r="I342" s="2">
        <f t="shared" si="11"/>
        <v>4.4269552385636235E-3</v>
      </c>
      <c r="J342" s="2"/>
      <c r="K342" s="2"/>
      <c r="L342" s="3">
        <v>0.4042</v>
      </c>
      <c r="M342" s="13" t="s">
        <v>4</v>
      </c>
      <c r="N342" s="2" t="s">
        <v>4</v>
      </c>
      <c r="O342" s="2" t="s">
        <v>4</v>
      </c>
      <c r="P342" s="2" t="s">
        <v>4</v>
      </c>
      <c r="Q342" s="2" t="s">
        <v>4</v>
      </c>
      <c r="R342" s="13" t="s">
        <v>4</v>
      </c>
      <c r="S342" s="17">
        <v>2.2934810635573941E-3</v>
      </c>
      <c r="T342" s="13" t="s">
        <v>4</v>
      </c>
      <c r="U342" s="1" t="s">
        <v>4</v>
      </c>
      <c r="V342" s="1" t="s">
        <v>4</v>
      </c>
      <c r="W342" s="13">
        <v>5.0315494948699998E-3</v>
      </c>
      <c r="X342" s="13" t="s">
        <v>4</v>
      </c>
      <c r="Y342" s="31" t="s">
        <v>4</v>
      </c>
      <c r="Z342" s="31" t="s">
        <v>4</v>
      </c>
    </row>
    <row r="343" spans="1:26" x14ac:dyDescent="0.3">
      <c r="A343" s="1">
        <v>189906</v>
      </c>
      <c r="B343" s="29">
        <v>6.07</v>
      </c>
      <c r="C343" s="2">
        <v>0.20499999999999999</v>
      </c>
      <c r="D343" s="2">
        <f t="shared" si="10"/>
        <v>3.4221152803238364</v>
      </c>
      <c r="E343" s="2"/>
      <c r="F343" s="2"/>
      <c r="G343" s="2"/>
      <c r="H343" s="2"/>
      <c r="I343" s="2">
        <f t="shared" si="11"/>
        <v>3.9177277179236469E-3</v>
      </c>
      <c r="J343" s="2"/>
      <c r="K343" s="2"/>
      <c r="L343" s="3">
        <v>0.41499999999999998</v>
      </c>
      <c r="M343" s="13" t="s">
        <v>4</v>
      </c>
      <c r="N343" s="2" t="s">
        <v>4</v>
      </c>
      <c r="O343" s="2" t="s">
        <v>4</v>
      </c>
      <c r="P343" s="2" t="s">
        <v>4</v>
      </c>
      <c r="Q343" s="2" t="s">
        <v>4</v>
      </c>
      <c r="R343" s="13" t="s">
        <v>4</v>
      </c>
      <c r="S343" s="17">
        <v>2.0799486692444605E-3</v>
      </c>
      <c r="T343" s="13" t="s">
        <v>4</v>
      </c>
      <c r="U343" s="1" t="s">
        <v>4</v>
      </c>
      <c r="V343" s="1" t="s">
        <v>4</v>
      </c>
      <c r="W343" s="13">
        <v>1.5474261674999999E-3</v>
      </c>
      <c r="X343" s="13" t="s">
        <v>4</v>
      </c>
      <c r="Y343" s="31" t="s">
        <v>4</v>
      </c>
      <c r="Z343" s="31" t="s">
        <v>4</v>
      </c>
    </row>
    <row r="344" spans="1:26" x14ac:dyDescent="0.3">
      <c r="A344" s="1">
        <v>189907</v>
      </c>
      <c r="B344" s="29">
        <v>6.28</v>
      </c>
      <c r="C344" s="2">
        <v>0.20580000000000001</v>
      </c>
      <c r="D344" s="2">
        <f t="shared" si="10"/>
        <v>3.44337899569845</v>
      </c>
      <c r="E344" s="2"/>
      <c r="F344" s="2"/>
      <c r="G344" s="2"/>
      <c r="H344" s="2"/>
      <c r="I344" s="2">
        <f t="shared" si="11"/>
        <v>3.9024390243902474E-3</v>
      </c>
      <c r="J344" s="2"/>
      <c r="K344" s="2"/>
      <c r="L344" s="3">
        <v>0.42580000000000001</v>
      </c>
      <c r="M344" s="13" t="s">
        <v>4</v>
      </c>
      <c r="N344" s="2" t="s">
        <v>4</v>
      </c>
      <c r="O344" s="2" t="s">
        <v>4</v>
      </c>
      <c r="P344" s="2" t="s">
        <v>4</v>
      </c>
      <c r="Q344" s="2" t="s">
        <v>4</v>
      </c>
      <c r="R344" s="13" t="s">
        <v>4</v>
      </c>
      <c r="S344" s="17">
        <v>2.3376544874617114E-3</v>
      </c>
      <c r="T344" s="13" t="s">
        <v>4</v>
      </c>
      <c r="U344" s="1" t="s">
        <v>4</v>
      </c>
      <c r="V344" s="1" t="s">
        <v>4</v>
      </c>
      <c r="W344" s="13">
        <v>8.6712366107000031E-4</v>
      </c>
      <c r="X344" s="13" t="s">
        <v>4</v>
      </c>
      <c r="Y344" s="31" t="s">
        <v>4</v>
      </c>
      <c r="Z344" s="31" t="s">
        <v>4</v>
      </c>
    </row>
    <row r="345" spans="1:26" x14ac:dyDescent="0.3">
      <c r="A345" s="1">
        <v>189908</v>
      </c>
      <c r="B345" s="29">
        <v>6.44</v>
      </c>
      <c r="C345" s="2">
        <v>0.20669999999999999</v>
      </c>
      <c r="D345" s="2">
        <f t="shared" si="10"/>
        <v>3.4280862818784863</v>
      </c>
      <c r="E345" s="2"/>
      <c r="F345" s="2"/>
      <c r="G345" s="2"/>
      <c r="H345" s="2"/>
      <c r="I345" s="2">
        <f t="shared" si="11"/>
        <v>4.3731778425655232E-3</v>
      </c>
      <c r="J345" s="2"/>
      <c r="K345" s="2"/>
      <c r="L345" s="3">
        <v>0.43669999999999998</v>
      </c>
      <c r="M345" s="13" t="s">
        <v>4</v>
      </c>
      <c r="N345" s="2" t="s">
        <v>4</v>
      </c>
      <c r="O345" s="2" t="s">
        <v>4</v>
      </c>
      <c r="P345" s="2" t="s">
        <v>4</v>
      </c>
      <c r="Q345" s="2" t="s">
        <v>4</v>
      </c>
      <c r="R345" s="13" t="s">
        <v>4</v>
      </c>
      <c r="S345" s="17">
        <v>2.8455086628345959E-3</v>
      </c>
      <c r="T345" s="13" t="s">
        <v>4</v>
      </c>
      <c r="U345" s="1" t="s">
        <v>4</v>
      </c>
      <c r="V345" s="1" t="s">
        <v>4</v>
      </c>
      <c r="W345" s="13">
        <v>5.065934002900001E-4</v>
      </c>
      <c r="X345" s="13" t="s">
        <v>4</v>
      </c>
      <c r="Y345" s="31" t="s">
        <v>4</v>
      </c>
      <c r="Z345" s="31" t="s">
        <v>4</v>
      </c>
    </row>
    <row r="346" spans="1:26" x14ac:dyDescent="0.3">
      <c r="A346" s="1">
        <v>189909</v>
      </c>
      <c r="B346" s="29">
        <v>6.37</v>
      </c>
      <c r="C346" s="2">
        <v>0.20749999999999999</v>
      </c>
      <c r="D346" s="2">
        <f t="shared" si="10"/>
        <v>3.4195027077605187</v>
      </c>
      <c r="E346" s="2"/>
      <c r="F346" s="2"/>
      <c r="G346" s="2"/>
      <c r="H346" s="2"/>
      <c r="I346" s="2">
        <f t="shared" si="11"/>
        <v>3.8703434929849845E-3</v>
      </c>
      <c r="J346" s="2"/>
      <c r="K346" s="2"/>
      <c r="L346" s="3">
        <v>0.44750000000000001</v>
      </c>
      <c r="M346" s="13" t="s">
        <v>4</v>
      </c>
      <c r="N346" s="2" t="s">
        <v>4</v>
      </c>
      <c r="O346" s="2" t="s">
        <v>4</v>
      </c>
      <c r="P346" s="2" t="s">
        <v>4</v>
      </c>
      <c r="Q346" s="2" t="s">
        <v>4</v>
      </c>
      <c r="R346" s="13" t="s">
        <v>4</v>
      </c>
      <c r="S346" s="17">
        <v>3.2795563217780312E-3</v>
      </c>
      <c r="T346" s="13" t="s">
        <v>4</v>
      </c>
      <c r="U346" s="1" t="s">
        <v>4</v>
      </c>
      <c r="V346" s="1" t="s">
        <v>4</v>
      </c>
      <c r="W346" s="13">
        <v>1.9000421185799998E-3</v>
      </c>
      <c r="X346" s="13" t="s">
        <v>4</v>
      </c>
      <c r="Y346" s="31" t="s">
        <v>4</v>
      </c>
      <c r="Z346" s="31" t="s">
        <v>4</v>
      </c>
    </row>
    <row r="347" spans="1:26" x14ac:dyDescent="0.3">
      <c r="A347" s="1">
        <v>189910</v>
      </c>
      <c r="B347" s="29">
        <v>6.34</v>
      </c>
      <c r="C347" s="2">
        <v>0.20830000000000001</v>
      </c>
      <c r="D347" s="2">
        <f t="shared" si="10"/>
        <v>3.4344052485097212</v>
      </c>
      <c r="E347" s="2"/>
      <c r="F347" s="2"/>
      <c r="G347" s="2"/>
      <c r="H347" s="2"/>
      <c r="I347" s="2">
        <f t="shared" si="11"/>
        <v>3.8554216867470181E-3</v>
      </c>
      <c r="J347" s="2"/>
      <c r="K347" s="2"/>
      <c r="L347" s="3">
        <v>0.45829999999999999</v>
      </c>
      <c r="M347" s="13" t="s">
        <v>4</v>
      </c>
      <c r="N347" s="2" t="s">
        <v>4</v>
      </c>
      <c r="O347" s="2" t="s">
        <v>4</v>
      </c>
      <c r="P347" s="2" t="s">
        <v>4</v>
      </c>
      <c r="Q347" s="2" t="s">
        <v>4</v>
      </c>
      <c r="R347" s="13" t="s">
        <v>4</v>
      </c>
      <c r="S347" s="17">
        <v>3.4634180088117142E-3</v>
      </c>
      <c r="T347" s="13" t="s">
        <v>4</v>
      </c>
      <c r="U347" s="1" t="s">
        <v>4</v>
      </c>
      <c r="V347" s="1" t="s">
        <v>4</v>
      </c>
      <c r="W347" s="13">
        <v>1.2869480558600002E-3</v>
      </c>
      <c r="X347" s="13" t="s">
        <v>4</v>
      </c>
      <c r="Y347" s="31" t="s">
        <v>4</v>
      </c>
      <c r="Z347" s="31" t="s">
        <v>4</v>
      </c>
    </row>
    <row r="348" spans="1:26" x14ac:dyDescent="0.3">
      <c r="A348" s="1">
        <v>189911</v>
      </c>
      <c r="B348" s="29">
        <v>6.46</v>
      </c>
      <c r="C348" s="2">
        <v>0.2092</v>
      </c>
      <c r="D348" s="2">
        <f t="shared" si="10"/>
        <v>3.3595518061120986</v>
      </c>
      <c r="E348" s="2"/>
      <c r="F348" s="2"/>
      <c r="G348" s="2"/>
      <c r="H348" s="2"/>
      <c r="I348" s="2">
        <f t="shared" si="11"/>
        <v>4.3206913106095257E-3</v>
      </c>
      <c r="J348" s="2"/>
      <c r="K348" s="2"/>
      <c r="L348" s="3">
        <v>0.46920000000000001</v>
      </c>
      <c r="M348" s="13" t="s">
        <v>4</v>
      </c>
      <c r="N348" s="2" t="s">
        <v>4</v>
      </c>
      <c r="O348" s="2" t="s">
        <v>4</v>
      </c>
      <c r="P348" s="2" t="s">
        <v>4</v>
      </c>
      <c r="Q348" s="2" t="s">
        <v>4</v>
      </c>
      <c r="R348" s="13" t="s">
        <v>4</v>
      </c>
      <c r="S348" s="17">
        <v>3.6325409093965412E-3</v>
      </c>
      <c r="T348" s="13" t="s">
        <v>4</v>
      </c>
      <c r="U348" s="1" t="s">
        <v>4</v>
      </c>
      <c r="V348" s="1" t="s">
        <v>4</v>
      </c>
      <c r="W348" s="13">
        <v>9.1893481556000001E-4</v>
      </c>
      <c r="X348" s="13" t="s">
        <v>4</v>
      </c>
      <c r="Y348" s="31" t="s">
        <v>4</v>
      </c>
      <c r="Z348" s="31" t="s">
        <v>4</v>
      </c>
    </row>
    <row r="349" spans="1:26" x14ac:dyDescent="0.3">
      <c r="A349" s="1">
        <v>189912</v>
      </c>
      <c r="B349" s="29">
        <v>6.02</v>
      </c>
      <c r="C349" s="2">
        <v>0.21</v>
      </c>
      <c r="D349" s="2">
        <f t="shared" si="10"/>
        <v>3.3689365194439338</v>
      </c>
      <c r="E349" s="2"/>
      <c r="F349" s="2"/>
      <c r="G349" s="2"/>
      <c r="H349" s="2"/>
      <c r="I349" s="2">
        <f t="shared" si="11"/>
        <v>3.8240917782026429E-3</v>
      </c>
      <c r="J349" s="2"/>
      <c r="K349" s="2"/>
      <c r="L349" s="3">
        <v>0.48</v>
      </c>
      <c r="M349" s="13" t="s">
        <v>4</v>
      </c>
      <c r="N349" s="2" t="s">
        <v>4</v>
      </c>
      <c r="O349" s="2" t="s">
        <v>4</v>
      </c>
      <c r="P349" s="2" t="s">
        <v>4</v>
      </c>
      <c r="Q349" s="2" t="s">
        <v>4</v>
      </c>
      <c r="R349" s="13" t="s">
        <v>4</v>
      </c>
      <c r="S349" s="17">
        <v>3.9707009270788596E-3</v>
      </c>
      <c r="T349" s="13" t="s">
        <v>4</v>
      </c>
      <c r="U349" s="1" t="s">
        <v>4</v>
      </c>
      <c r="V349" s="1" t="s">
        <v>4</v>
      </c>
      <c r="W349" s="13">
        <v>9.8848708534999986E-3</v>
      </c>
      <c r="X349" s="13" t="s">
        <v>4</v>
      </c>
      <c r="Y349" s="31" t="s">
        <v>4</v>
      </c>
      <c r="Z349" s="31" t="s">
        <v>4</v>
      </c>
    </row>
    <row r="350" spans="1:26" x14ac:dyDescent="0.3">
      <c r="A350" s="1">
        <v>190001</v>
      </c>
      <c r="B350" s="29">
        <v>6.1</v>
      </c>
      <c r="C350" s="2">
        <v>0.2175</v>
      </c>
      <c r="D350" s="2">
        <f t="shared" si="10"/>
        <v>3.3517173243987854</v>
      </c>
      <c r="E350" s="2"/>
      <c r="F350" s="2"/>
      <c r="G350" s="2"/>
      <c r="H350" s="2"/>
      <c r="I350" s="2">
        <f t="shared" si="11"/>
        <v>3.5714285714285809E-2</v>
      </c>
      <c r="J350" s="2"/>
      <c r="K350" s="2"/>
      <c r="L350" s="3">
        <v>0.48</v>
      </c>
      <c r="M350" s="13" t="s">
        <v>4</v>
      </c>
      <c r="N350" s="2" t="s">
        <v>4</v>
      </c>
      <c r="O350" s="2" t="s">
        <v>4</v>
      </c>
      <c r="P350" s="2" t="s">
        <v>4</v>
      </c>
      <c r="Q350" s="2" t="s">
        <v>4</v>
      </c>
      <c r="R350" s="13" t="s">
        <v>4</v>
      </c>
      <c r="S350" s="17">
        <v>3.2722011511036628E-3</v>
      </c>
      <c r="T350" s="13" t="s">
        <v>4</v>
      </c>
      <c r="U350" s="1" t="s">
        <v>4</v>
      </c>
      <c r="V350" s="1" t="s">
        <v>4</v>
      </c>
      <c r="W350" s="13">
        <v>2.4324623746399998E-3</v>
      </c>
      <c r="X350" s="13" t="s">
        <v>4</v>
      </c>
      <c r="Y350" s="31" t="s">
        <v>4</v>
      </c>
      <c r="Z350" s="31" t="s">
        <v>4</v>
      </c>
    </row>
    <row r="351" spans="1:26" x14ac:dyDescent="0.3">
      <c r="A351" s="1">
        <v>190002</v>
      </c>
      <c r="B351" s="29">
        <v>6.21</v>
      </c>
      <c r="C351" s="2">
        <v>0.22500000000000001</v>
      </c>
      <c r="D351" s="2">
        <f t="shared" si="10"/>
        <v>3.3258350618897241</v>
      </c>
      <c r="E351" s="2"/>
      <c r="F351" s="2"/>
      <c r="G351" s="2"/>
      <c r="H351" s="2"/>
      <c r="I351" s="2">
        <f t="shared" si="11"/>
        <v>3.4482758620689724E-2</v>
      </c>
      <c r="J351" s="2"/>
      <c r="K351" s="2"/>
      <c r="L351" s="3">
        <v>0.48</v>
      </c>
      <c r="M351" s="13" t="s">
        <v>4</v>
      </c>
      <c r="N351" s="2" t="s">
        <v>4</v>
      </c>
      <c r="O351" s="2" t="s">
        <v>4</v>
      </c>
      <c r="P351" s="2" t="s">
        <v>4</v>
      </c>
      <c r="Q351" s="2" t="s">
        <v>4</v>
      </c>
      <c r="R351" s="13" t="s">
        <v>4</v>
      </c>
      <c r="S351" s="17">
        <v>2.8822996700421095E-3</v>
      </c>
      <c r="T351" s="13" t="s">
        <v>4</v>
      </c>
      <c r="U351" s="1" t="s">
        <v>4</v>
      </c>
      <c r="V351" s="1" t="s">
        <v>4</v>
      </c>
      <c r="W351" s="13">
        <v>8.3804069584000006E-4</v>
      </c>
      <c r="X351" s="13" t="s">
        <v>4</v>
      </c>
      <c r="Y351" s="31" t="s">
        <v>4</v>
      </c>
      <c r="Z351" s="31" t="s">
        <v>4</v>
      </c>
    </row>
    <row r="352" spans="1:26" x14ac:dyDescent="0.3">
      <c r="A352" s="1">
        <v>190003</v>
      </c>
      <c r="B352" s="29">
        <v>6.26</v>
      </c>
      <c r="C352" s="2">
        <v>0.23250000000000001</v>
      </c>
      <c r="D352" s="2">
        <f t="shared" si="10"/>
        <v>3.3057438224038607</v>
      </c>
      <c r="E352" s="2"/>
      <c r="F352" s="2"/>
      <c r="G352" s="2"/>
      <c r="H352" s="2"/>
      <c r="I352" s="2">
        <f t="shared" si="11"/>
        <v>3.3333333333333437E-2</v>
      </c>
      <c r="J352" s="2"/>
      <c r="K352" s="2"/>
      <c r="L352" s="3">
        <v>0.48</v>
      </c>
      <c r="M352" s="13" t="s">
        <v>4</v>
      </c>
      <c r="N352" s="2" t="s">
        <v>4</v>
      </c>
      <c r="O352" s="2" t="s">
        <v>4</v>
      </c>
      <c r="P352" s="2" t="s">
        <v>4</v>
      </c>
      <c r="Q352" s="2" t="s">
        <v>4</v>
      </c>
      <c r="R352" s="13" t="s">
        <v>4</v>
      </c>
      <c r="S352" s="17">
        <v>3.2354244862318996E-3</v>
      </c>
      <c r="T352" s="13" t="s">
        <v>4</v>
      </c>
      <c r="U352" s="1" t="s">
        <v>4</v>
      </c>
      <c r="V352" s="1" t="s">
        <v>4</v>
      </c>
      <c r="W352" s="13">
        <v>1.2217033085299999E-3</v>
      </c>
      <c r="X352" s="13" t="s">
        <v>4</v>
      </c>
      <c r="Y352" s="31" t="s">
        <v>4</v>
      </c>
      <c r="Z352" s="31" t="s">
        <v>4</v>
      </c>
    </row>
    <row r="353" spans="1:26" x14ac:dyDescent="0.3">
      <c r="A353" s="1">
        <v>190004</v>
      </c>
      <c r="B353" s="29">
        <v>6.34</v>
      </c>
      <c r="C353" s="2">
        <v>0.24</v>
      </c>
      <c r="D353" s="2">
        <f t="shared" si="10"/>
        <v>3.2255203675868693</v>
      </c>
      <c r="E353" s="2"/>
      <c r="F353" s="2"/>
      <c r="G353" s="2"/>
      <c r="H353" s="2"/>
      <c r="I353" s="2">
        <f t="shared" si="11"/>
        <v>3.2258064516129004E-2</v>
      </c>
      <c r="J353" s="2"/>
      <c r="K353" s="2"/>
      <c r="L353" s="3">
        <v>0.48</v>
      </c>
      <c r="M353" s="13" t="s">
        <v>4</v>
      </c>
      <c r="N353" s="2" t="s">
        <v>4</v>
      </c>
      <c r="O353" s="2" t="s">
        <v>4</v>
      </c>
      <c r="P353" s="2" t="s">
        <v>4</v>
      </c>
      <c r="Q353" s="2" t="s">
        <v>4</v>
      </c>
      <c r="R353" s="13" t="s">
        <v>4</v>
      </c>
      <c r="S353" s="17">
        <v>2.7719225874356978E-3</v>
      </c>
      <c r="T353" s="13" t="s">
        <v>4</v>
      </c>
      <c r="U353" s="1" t="s">
        <v>4</v>
      </c>
      <c r="V353" s="1" t="s">
        <v>4</v>
      </c>
      <c r="W353" s="13">
        <v>1.4254608784100005E-3</v>
      </c>
      <c r="X353" s="13" t="s">
        <v>4</v>
      </c>
      <c r="Y353" s="31" t="s">
        <v>4</v>
      </c>
      <c r="Z353" s="31" t="s">
        <v>4</v>
      </c>
    </row>
    <row r="354" spans="1:26" x14ac:dyDescent="0.3">
      <c r="A354" s="1">
        <v>190005</v>
      </c>
      <c r="B354" s="29">
        <v>6.04</v>
      </c>
      <c r="C354" s="2">
        <v>0.2475</v>
      </c>
      <c r="D354" s="2">
        <f t="shared" si="10"/>
        <v>3.1644943005623132</v>
      </c>
      <c r="E354" s="2"/>
      <c r="F354" s="2"/>
      <c r="G354" s="2"/>
      <c r="H354" s="2"/>
      <c r="I354" s="2">
        <f t="shared" si="11"/>
        <v>3.125E-2</v>
      </c>
      <c r="J354" s="2"/>
      <c r="K354" s="2"/>
      <c r="L354" s="3">
        <v>0.48</v>
      </c>
      <c r="M354" s="13" t="s">
        <v>4</v>
      </c>
      <c r="N354" s="2" t="s">
        <v>4</v>
      </c>
      <c r="O354" s="2" t="s">
        <v>4</v>
      </c>
      <c r="P354" s="2" t="s">
        <v>4</v>
      </c>
      <c r="Q354" s="2" t="s">
        <v>4</v>
      </c>
      <c r="R354" s="13" t="s">
        <v>4</v>
      </c>
      <c r="S354" s="17">
        <v>2.3671023527175863E-3</v>
      </c>
      <c r="T354" s="13" t="s">
        <v>4</v>
      </c>
      <c r="U354" s="1" t="s">
        <v>4</v>
      </c>
      <c r="V354" s="1" t="s">
        <v>4</v>
      </c>
      <c r="W354" s="13">
        <v>1.6912917175700003E-3</v>
      </c>
      <c r="X354" s="13" t="s">
        <v>4</v>
      </c>
      <c r="Y354" s="31" t="s">
        <v>4</v>
      </c>
      <c r="Z354" s="31" t="s">
        <v>4</v>
      </c>
    </row>
    <row r="355" spans="1:26" x14ac:dyDescent="0.3">
      <c r="A355" s="1">
        <v>190006</v>
      </c>
      <c r="B355" s="29">
        <v>5.86</v>
      </c>
      <c r="C355" s="2">
        <v>0.255</v>
      </c>
      <c r="D355" s="2">
        <f t="shared" si="10"/>
        <v>3.1346413374126323</v>
      </c>
      <c r="E355" s="2"/>
      <c r="F355" s="2"/>
      <c r="G355" s="2"/>
      <c r="H355" s="2"/>
      <c r="I355" s="2">
        <f t="shared" si="11"/>
        <v>3.0303030303030276E-2</v>
      </c>
      <c r="J355" s="2"/>
      <c r="K355" s="2"/>
      <c r="L355" s="3">
        <v>0.48</v>
      </c>
      <c r="M355" s="13" t="s">
        <v>4</v>
      </c>
      <c r="N355" s="2" t="s">
        <v>4</v>
      </c>
      <c r="O355" s="2" t="s">
        <v>4</v>
      </c>
      <c r="P355" s="2" t="s">
        <v>4</v>
      </c>
      <c r="Q355" s="2" t="s">
        <v>4</v>
      </c>
      <c r="R355" s="13" t="s">
        <v>4</v>
      </c>
      <c r="S355" s="17">
        <v>2.3523785284867448E-3</v>
      </c>
      <c r="T355" s="13" t="s">
        <v>4</v>
      </c>
      <c r="U355" s="1" t="s">
        <v>4</v>
      </c>
      <c r="V355" s="1" t="s">
        <v>4</v>
      </c>
      <c r="W355" s="13">
        <v>1.5714950633200001E-3</v>
      </c>
      <c r="X355" s="13" t="s">
        <v>4</v>
      </c>
      <c r="Y355" s="31" t="s">
        <v>4</v>
      </c>
      <c r="Z355" s="31" t="s">
        <v>4</v>
      </c>
    </row>
    <row r="356" spans="1:26" x14ac:dyDescent="0.3">
      <c r="A356" s="1">
        <v>190007</v>
      </c>
      <c r="B356" s="29">
        <v>5.86</v>
      </c>
      <c r="C356" s="2">
        <v>0.26250000000000001</v>
      </c>
      <c r="D356" s="2">
        <f t="shared" si="10"/>
        <v>3.119213330325012</v>
      </c>
      <c r="E356" s="2"/>
      <c r="F356" s="2"/>
      <c r="G356" s="2"/>
      <c r="H356" s="2"/>
      <c r="I356" s="2">
        <f t="shared" si="11"/>
        <v>2.941176470588247E-2</v>
      </c>
      <c r="J356" s="2"/>
      <c r="K356" s="2"/>
      <c r="L356" s="3">
        <v>0.48</v>
      </c>
      <c r="M356" s="13" t="s">
        <v>4</v>
      </c>
      <c r="N356" s="2" t="s">
        <v>4</v>
      </c>
      <c r="O356" s="2" t="s">
        <v>4</v>
      </c>
      <c r="P356" s="2" t="s">
        <v>4</v>
      </c>
      <c r="Q356" s="2" t="s">
        <v>4</v>
      </c>
      <c r="R356" s="13" t="s">
        <v>4</v>
      </c>
      <c r="S356" s="17">
        <v>2.6100141585484265E-3</v>
      </c>
      <c r="T356" s="13" t="s">
        <v>4</v>
      </c>
      <c r="U356" s="1" t="s">
        <v>4</v>
      </c>
      <c r="V356" s="1" t="s">
        <v>4</v>
      </c>
      <c r="W356" s="13">
        <v>1.2871560902099999E-3</v>
      </c>
      <c r="X356" s="13" t="s">
        <v>4</v>
      </c>
      <c r="Y356" s="31" t="s">
        <v>4</v>
      </c>
      <c r="Z356" s="31" t="s">
        <v>4</v>
      </c>
    </row>
    <row r="357" spans="1:26" x14ac:dyDescent="0.3">
      <c r="A357" s="1">
        <v>190008</v>
      </c>
      <c r="B357" s="29">
        <v>5.94</v>
      </c>
      <c r="C357" s="2">
        <v>0.27</v>
      </c>
      <c r="D357" s="2">
        <f t="shared" si="10"/>
        <v>3.0671912375361359</v>
      </c>
      <c r="E357" s="2"/>
      <c r="F357" s="2"/>
      <c r="G357" s="2"/>
      <c r="H357" s="2"/>
      <c r="I357" s="2">
        <f t="shared" si="11"/>
        <v>2.8571428571428692E-2</v>
      </c>
      <c r="J357" s="2"/>
      <c r="K357" s="2"/>
      <c r="L357" s="3">
        <v>0.48</v>
      </c>
      <c r="M357" s="13" t="s">
        <v>4</v>
      </c>
      <c r="N357" s="2" t="s">
        <v>4</v>
      </c>
      <c r="O357" s="2" t="s">
        <v>4</v>
      </c>
      <c r="P357" s="2" t="s">
        <v>4</v>
      </c>
      <c r="Q357" s="2" t="s">
        <v>4</v>
      </c>
      <c r="R357" s="13" t="s">
        <v>4</v>
      </c>
      <c r="S357" s="17">
        <v>2.7277683428991889E-3</v>
      </c>
      <c r="T357" s="13" t="s">
        <v>4</v>
      </c>
      <c r="U357" s="1" t="s">
        <v>4</v>
      </c>
      <c r="V357" s="1" t="s">
        <v>4</v>
      </c>
      <c r="W357" s="13">
        <v>3.0482126537000005E-4</v>
      </c>
      <c r="X357" s="13" t="s">
        <v>4</v>
      </c>
      <c r="Y357" s="31" t="s">
        <v>4</v>
      </c>
      <c r="Z357" s="31" t="s">
        <v>4</v>
      </c>
    </row>
    <row r="358" spans="1:26" x14ac:dyDescent="0.3">
      <c r="A358" s="1">
        <v>190009</v>
      </c>
      <c r="B358" s="29">
        <v>5.8</v>
      </c>
      <c r="C358" s="2">
        <v>0.27750000000000002</v>
      </c>
      <c r="D358" s="2">
        <f t="shared" si="10"/>
        <v>3.075359094342764</v>
      </c>
      <c r="E358" s="2"/>
      <c r="F358" s="2"/>
      <c r="G358" s="2"/>
      <c r="H358" s="2"/>
      <c r="I358" s="2">
        <f t="shared" si="11"/>
        <v>2.7777777777777901E-2</v>
      </c>
      <c r="J358" s="2"/>
      <c r="K358" s="2"/>
      <c r="L358" s="3">
        <v>0.48</v>
      </c>
      <c r="M358" s="13" t="s">
        <v>4</v>
      </c>
      <c r="N358" s="2" t="s">
        <v>4</v>
      </c>
      <c r="O358" s="2" t="s">
        <v>4</v>
      </c>
      <c r="P358" s="2" t="s">
        <v>4</v>
      </c>
      <c r="Q358" s="2" t="s">
        <v>4</v>
      </c>
      <c r="R358" s="13" t="s">
        <v>4</v>
      </c>
      <c r="S358" s="17">
        <v>2.8381502989609187E-3</v>
      </c>
      <c r="T358" s="13" t="s">
        <v>4</v>
      </c>
      <c r="U358" s="1" t="s">
        <v>4</v>
      </c>
      <c r="V358" s="1" t="s">
        <v>4</v>
      </c>
      <c r="W358" s="13">
        <v>1.44585376423E-3</v>
      </c>
      <c r="X358" s="13" t="s">
        <v>4</v>
      </c>
      <c r="Y358" s="31" t="s">
        <v>4</v>
      </c>
      <c r="Z358" s="31" t="s">
        <v>4</v>
      </c>
    </row>
    <row r="359" spans="1:26" x14ac:dyDescent="0.3">
      <c r="A359" s="1">
        <v>190010</v>
      </c>
      <c r="B359" s="29">
        <v>6.01</v>
      </c>
      <c r="C359" s="2">
        <v>0.28499999999999998</v>
      </c>
      <c r="D359" s="2">
        <f t="shared" si="10"/>
        <v>3.12398660907767</v>
      </c>
      <c r="E359" s="2"/>
      <c r="F359" s="2"/>
      <c r="G359" s="2"/>
      <c r="H359" s="2"/>
      <c r="I359" s="2">
        <f t="shared" si="11"/>
        <v>2.7027027027026751E-2</v>
      </c>
      <c r="J359" s="2"/>
      <c r="K359" s="2"/>
      <c r="L359" s="3">
        <v>0.48</v>
      </c>
      <c r="M359" s="13" t="s">
        <v>4</v>
      </c>
      <c r="N359" s="2" t="s">
        <v>4</v>
      </c>
      <c r="O359" s="2" t="s">
        <v>4</v>
      </c>
      <c r="P359" s="2" t="s">
        <v>4</v>
      </c>
      <c r="Q359" s="2" t="s">
        <v>4</v>
      </c>
      <c r="R359" s="13" t="s">
        <v>4</v>
      </c>
      <c r="S359" s="17">
        <v>3.3604596288942814E-3</v>
      </c>
      <c r="T359" s="13" t="s">
        <v>4</v>
      </c>
      <c r="U359" s="1" t="s">
        <v>4</v>
      </c>
      <c r="V359" s="1" t="s">
        <v>4</v>
      </c>
      <c r="W359" s="13">
        <v>1.2551926920699996E-3</v>
      </c>
      <c r="X359" s="13" t="s">
        <v>4</v>
      </c>
      <c r="Y359" s="31" t="s">
        <v>4</v>
      </c>
      <c r="Z359" s="31" t="s">
        <v>4</v>
      </c>
    </row>
    <row r="360" spans="1:26" x14ac:dyDescent="0.3">
      <c r="A360" s="1">
        <v>190011</v>
      </c>
      <c r="B360" s="29">
        <v>6.48</v>
      </c>
      <c r="C360" s="2">
        <v>0.29249999999999998</v>
      </c>
      <c r="D360" s="2">
        <f t="shared" si="10"/>
        <v>3.156454718544484</v>
      </c>
      <c r="E360" s="2"/>
      <c r="F360" s="2"/>
      <c r="G360" s="2"/>
      <c r="H360" s="2"/>
      <c r="I360" s="2">
        <f t="shared" si="11"/>
        <v>2.6315789473684292E-2</v>
      </c>
      <c r="J360" s="2"/>
      <c r="K360" s="2"/>
      <c r="L360" s="3">
        <v>0.48</v>
      </c>
      <c r="M360" s="13" t="s">
        <v>4</v>
      </c>
      <c r="N360" s="2" t="s">
        <v>4</v>
      </c>
      <c r="O360" s="2" t="s">
        <v>4</v>
      </c>
      <c r="P360" s="2" t="s">
        <v>4</v>
      </c>
      <c r="Q360" s="2" t="s">
        <v>4</v>
      </c>
      <c r="R360" s="13" t="s">
        <v>4</v>
      </c>
      <c r="S360" s="17">
        <v>2.8822996700421095E-3</v>
      </c>
      <c r="T360" s="13" t="s">
        <v>4</v>
      </c>
      <c r="U360" s="1" t="s">
        <v>4</v>
      </c>
      <c r="V360" s="1" t="s">
        <v>4</v>
      </c>
      <c r="W360" s="13">
        <v>2.4582298407699993E-3</v>
      </c>
      <c r="X360" s="13" t="s">
        <v>4</v>
      </c>
      <c r="Y360" s="31" t="s">
        <v>4</v>
      </c>
      <c r="Z360" s="31" t="s">
        <v>4</v>
      </c>
    </row>
    <row r="361" spans="1:26" x14ac:dyDescent="0.3">
      <c r="A361" s="1">
        <v>190012</v>
      </c>
      <c r="B361" s="29">
        <v>6.87</v>
      </c>
      <c r="C361" s="2">
        <v>0.3</v>
      </c>
      <c r="D361" s="2">
        <f t="shared" si="10"/>
        <v>3.1598332842344177</v>
      </c>
      <c r="E361" s="2"/>
      <c r="F361" s="2"/>
      <c r="G361" s="2"/>
      <c r="H361" s="2"/>
      <c r="I361" s="2">
        <f t="shared" si="11"/>
        <v>2.5641025641025772E-2</v>
      </c>
      <c r="J361" s="2"/>
      <c r="K361" s="2"/>
      <c r="L361" s="3">
        <v>0.48</v>
      </c>
      <c r="M361" s="13" t="s">
        <v>4</v>
      </c>
      <c r="N361" s="2" t="s">
        <v>4</v>
      </c>
      <c r="O361" s="2" t="s">
        <v>4</v>
      </c>
      <c r="P361" s="2" t="s">
        <v>4</v>
      </c>
      <c r="Q361" s="2" t="s">
        <v>4</v>
      </c>
      <c r="R361" s="13" t="s">
        <v>4</v>
      </c>
      <c r="S361" s="17">
        <v>3.1397988272759449E-3</v>
      </c>
      <c r="T361" s="13" t="s">
        <v>4</v>
      </c>
      <c r="U361" s="1" t="s">
        <v>4</v>
      </c>
      <c r="V361" s="1" t="s">
        <v>4</v>
      </c>
      <c r="W361" s="13">
        <v>1.2284067080299999E-3</v>
      </c>
      <c r="X361" s="13" t="s">
        <v>4</v>
      </c>
      <c r="Y361" s="31" t="s">
        <v>4</v>
      </c>
      <c r="Z361" s="31" t="s">
        <v>4</v>
      </c>
    </row>
    <row r="362" spans="1:26" x14ac:dyDescent="0.3">
      <c r="A362" s="1">
        <v>190101</v>
      </c>
      <c r="B362" s="29">
        <v>7.07</v>
      </c>
      <c r="C362" s="2">
        <v>0.30170000000000002</v>
      </c>
      <c r="D362" s="2">
        <f t="shared" si="10"/>
        <v>3.1793236016837048</v>
      </c>
      <c r="E362" s="2"/>
      <c r="F362" s="2"/>
      <c r="G362" s="2"/>
      <c r="H362" s="2"/>
      <c r="I362" s="2">
        <f t="shared" si="11"/>
        <v>5.6666666666667087E-3</v>
      </c>
      <c r="J362" s="2"/>
      <c r="K362" s="2"/>
      <c r="L362" s="3">
        <v>0.48170000000000002</v>
      </c>
      <c r="M362" s="13" t="s">
        <v>4</v>
      </c>
      <c r="N362" s="2" t="s">
        <v>4</v>
      </c>
      <c r="O362" s="2" t="s">
        <v>4</v>
      </c>
      <c r="P362" s="2" t="s">
        <v>4</v>
      </c>
      <c r="Q362" s="2" t="s">
        <v>4</v>
      </c>
      <c r="R362" s="13" t="s">
        <v>4</v>
      </c>
      <c r="S362" s="17">
        <v>2.6100141585484265E-3</v>
      </c>
      <c r="T362" s="13" t="s">
        <v>4</v>
      </c>
      <c r="U362" s="1" t="s">
        <v>4</v>
      </c>
      <c r="V362" s="1" t="s">
        <v>4</v>
      </c>
      <c r="W362" s="13">
        <v>2.5292516632300002E-3</v>
      </c>
      <c r="X362" s="13" t="s">
        <v>4</v>
      </c>
      <c r="Y362" s="31" t="s">
        <v>4</v>
      </c>
      <c r="Z362" s="31" t="s">
        <v>4</v>
      </c>
    </row>
    <row r="363" spans="1:26" x14ac:dyDescent="0.3">
      <c r="A363" s="1">
        <v>190102</v>
      </c>
      <c r="B363" s="29">
        <v>7.25</v>
      </c>
      <c r="C363" s="2">
        <v>0.30330000000000001</v>
      </c>
      <c r="D363" s="2">
        <f t="shared" si="10"/>
        <v>3.2092683300636451</v>
      </c>
      <c r="E363" s="2"/>
      <c r="F363" s="2"/>
      <c r="G363" s="2"/>
      <c r="H363" s="2"/>
      <c r="I363" s="2">
        <f t="shared" si="11"/>
        <v>5.3032814053695088E-3</v>
      </c>
      <c r="J363" s="2"/>
      <c r="K363" s="2"/>
      <c r="L363" s="3">
        <v>0.48330000000000001</v>
      </c>
      <c r="M363" s="13" t="s">
        <v>4</v>
      </c>
      <c r="N363" s="2" t="s">
        <v>4</v>
      </c>
      <c r="O363" s="2" t="s">
        <v>4</v>
      </c>
      <c r="P363" s="2" t="s">
        <v>4</v>
      </c>
      <c r="Q363" s="2" t="s">
        <v>4</v>
      </c>
      <c r="R363" s="13" t="s">
        <v>4</v>
      </c>
      <c r="S363" s="17">
        <v>2.3597404677010406E-3</v>
      </c>
      <c r="T363" s="13" t="s">
        <v>4</v>
      </c>
      <c r="U363" s="1" t="s">
        <v>4</v>
      </c>
      <c r="V363" s="1" t="s">
        <v>4</v>
      </c>
      <c r="W363" s="13">
        <v>9.4355734881000001E-4</v>
      </c>
      <c r="X363" s="13" t="s">
        <v>4</v>
      </c>
      <c r="Y363" s="31" t="s">
        <v>4</v>
      </c>
      <c r="Z363" s="31" t="s">
        <v>4</v>
      </c>
    </row>
    <row r="364" spans="1:26" x14ac:dyDescent="0.3">
      <c r="A364" s="1">
        <v>190103</v>
      </c>
      <c r="B364" s="29">
        <v>7.51</v>
      </c>
      <c r="C364" s="2">
        <v>0.30499999999999999</v>
      </c>
      <c r="D364" s="2">
        <f t="shared" si="10"/>
        <v>3.2842336823891745</v>
      </c>
      <c r="E364" s="2"/>
      <c r="F364" s="2"/>
      <c r="G364" s="2"/>
      <c r="H364" s="2"/>
      <c r="I364" s="2">
        <f t="shared" si="11"/>
        <v>5.6050115397294764E-3</v>
      </c>
      <c r="J364" s="2"/>
      <c r="K364" s="2"/>
      <c r="L364" s="3">
        <v>0.48499999999999999</v>
      </c>
      <c r="M364" s="13" t="s">
        <v>4</v>
      </c>
      <c r="N364" s="2" t="s">
        <v>4</v>
      </c>
      <c r="O364" s="2" t="s">
        <v>4</v>
      </c>
      <c r="P364" s="2" t="s">
        <v>4</v>
      </c>
      <c r="Q364" s="2" t="s">
        <v>4</v>
      </c>
      <c r="R364" s="13" t="s">
        <v>4</v>
      </c>
      <c r="S364" s="17">
        <v>2.4039109648619932E-3</v>
      </c>
      <c r="T364" s="13" t="s">
        <v>4</v>
      </c>
      <c r="U364" s="1" t="s">
        <v>4</v>
      </c>
      <c r="V364" s="1" t="s">
        <v>4</v>
      </c>
      <c r="W364" s="13">
        <v>4.4761178193000002E-4</v>
      </c>
      <c r="X364" s="13" t="s">
        <v>4</v>
      </c>
      <c r="Y364" s="31" t="s">
        <v>4</v>
      </c>
      <c r="Z364" s="31" t="s">
        <v>4</v>
      </c>
    </row>
    <row r="365" spans="1:26" x14ac:dyDescent="0.3">
      <c r="A365" s="1">
        <v>190104</v>
      </c>
      <c r="B365" s="29">
        <v>8.14</v>
      </c>
      <c r="C365" s="2">
        <v>0.30669999999999997</v>
      </c>
      <c r="D365" s="2">
        <f t="shared" si="10"/>
        <v>3.2269940704612621</v>
      </c>
      <c r="E365" s="2"/>
      <c r="F365" s="2"/>
      <c r="G365" s="2"/>
      <c r="H365" s="2"/>
      <c r="I365" s="2">
        <f t="shared" si="11"/>
        <v>5.5737704918032982E-3</v>
      </c>
      <c r="J365" s="2"/>
      <c r="K365" s="2"/>
      <c r="L365" s="3">
        <v>0.48670000000000002</v>
      </c>
      <c r="M365" s="13" t="s">
        <v>4</v>
      </c>
      <c r="N365" s="2" t="s">
        <v>4</v>
      </c>
      <c r="O365" s="2" t="s">
        <v>4</v>
      </c>
      <c r="P365" s="2" t="s">
        <v>4</v>
      </c>
      <c r="Q365" s="2" t="s">
        <v>4</v>
      </c>
      <c r="R365" s="13" t="s">
        <v>4</v>
      </c>
      <c r="S365" s="17">
        <v>2.5658527643306972E-3</v>
      </c>
      <c r="T365" s="13" t="s">
        <v>4</v>
      </c>
      <c r="U365" s="1" t="s">
        <v>4</v>
      </c>
      <c r="V365" s="1" t="s">
        <v>4</v>
      </c>
      <c r="W365" s="13">
        <v>1.80414523207E-3</v>
      </c>
      <c r="X365" s="13" t="s">
        <v>4</v>
      </c>
      <c r="Y365" s="31" t="s">
        <v>4</v>
      </c>
      <c r="Z365" s="31" t="s">
        <v>4</v>
      </c>
    </row>
    <row r="366" spans="1:26" x14ac:dyDescent="0.3">
      <c r="A366" s="1">
        <v>190105</v>
      </c>
      <c r="B366" s="29">
        <v>7.73</v>
      </c>
      <c r="C366" s="2">
        <v>0.30830000000000002</v>
      </c>
      <c r="D366" s="2">
        <f t="shared" si="10"/>
        <v>3.316748107586303</v>
      </c>
      <c r="E366" s="2"/>
      <c r="F366" s="2"/>
      <c r="G366" s="2"/>
      <c r="H366" s="2"/>
      <c r="I366" s="2">
        <f t="shared" si="11"/>
        <v>5.2168242582328883E-3</v>
      </c>
      <c r="J366" s="2"/>
      <c r="K366" s="2"/>
      <c r="L366" s="3">
        <v>0.48830000000000001</v>
      </c>
      <c r="M366" s="13" t="s">
        <v>4</v>
      </c>
      <c r="N366" s="2" t="s">
        <v>4</v>
      </c>
      <c r="O366" s="2" t="s">
        <v>4</v>
      </c>
      <c r="P366" s="2" t="s">
        <v>4</v>
      </c>
      <c r="Q366" s="2" t="s">
        <v>4</v>
      </c>
      <c r="R366" s="13" t="s">
        <v>4</v>
      </c>
      <c r="S366" s="17">
        <v>2.5658527643306972E-3</v>
      </c>
      <c r="T366" s="13" t="s">
        <v>4</v>
      </c>
      <c r="U366" s="1" t="s">
        <v>4</v>
      </c>
      <c r="V366" s="1" t="s">
        <v>4</v>
      </c>
      <c r="W366" s="13">
        <v>1.5129325125949999E-2</v>
      </c>
      <c r="X366" s="13" t="s">
        <v>4</v>
      </c>
      <c r="Y366" s="31" t="s">
        <v>4</v>
      </c>
      <c r="Z366" s="31" t="s">
        <v>4</v>
      </c>
    </row>
    <row r="367" spans="1:26" x14ac:dyDescent="0.3">
      <c r="A367" s="1">
        <v>190106</v>
      </c>
      <c r="B367" s="29">
        <v>8.5</v>
      </c>
      <c r="C367" s="2">
        <v>0.31</v>
      </c>
      <c r="D367" s="2">
        <f t="shared" si="10"/>
        <v>3.2418360171497018</v>
      </c>
      <c r="E367" s="2"/>
      <c r="F367" s="2"/>
      <c r="G367" s="2"/>
      <c r="H367" s="2"/>
      <c r="I367" s="2">
        <f t="shared" si="11"/>
        <v>5.5141096334738737E-3</v>
      </c>
      <c r="J367" s="2"/>
      <c r="K367" s="2"/>
      <c r="L367" s="3">
        <v>0.49</v>
      </c>
      <c r="M367" s="13" t="s">
        <v>4</v>
      </c>
      <c r="N367" s="2" t="s">
        <v>4</v>
      </c>
      <c r="O367" s="2" t="s">
        <v>4</v>
      </c>
      <c r="P367" s="2" t="s">
        <v>4</v>
      </c>
      <c r="Q367" s="2" t="s">
        <v>4</v>
      </c>
      <c r="R367" s="13" t="s">
        <v>4</v>
      </c>
      <c r="S367" s="17">
        <v>2.5437713358646345E-3</v>
      </c>
      <c r="T367" s="13" t="s">
        <v>4</v>
      </c>
      <c r="U367" s="1" t="s">
        <v>4</v>
      </c>
      <c r="V367" s="1" t="s">
        <v>4</v>
      </c>
      <c r="W367" s="13">
        <v>1.1166339779400002E-3</v>
      </c>
      <c r="X367" s="13" t="s">
        <v>4</v>
      </c>
      <c r="Y367" s="31" t="s">
        <v>4</v>
      </c>
      <c r="Z367" s="31" t="s">
        <v>4</v>
      </c>
    </row>
    <row r="368" spans="1:26" x14ac:dyDescent="0.3">
      <c r="A368" s="1">
        <v>190107</v>
      </c>
      <c r="B368" s="29">
        <v>7.93</v>
      </c>
      <c r="C368" s="2">
        <v>0.31169999999999998</v>
      </c>
      <c r="D368" s="2">
        <f t="shared" si="10"/>
        <v>3.2501431753997205</v>
      </c>
      <c r="E368" s="2"/>
      <c r="F368" s="2"/>
      <c r="G368" s="2"/>
      <c r="H368" s="2"/>
      <c r="I368" s="2">
        <f t="shared" si="11"/>
        <v>5.4838709677418329E-3</v>
      </c>
      <c r="J368" s="2"/>
      <c r="K368" s="2"/>
      <c r="L368" s="3">
        <v>0.49170000000000003</v>
      </c>
      <c r="M368" s="13" t="s">
        <v>4</v>
      </c>
      <c r="N368" s="2" t="s">
        <v>4</v>
      </c>
      <c r="O368" s="2" t="s">
        <v>4</v>
      </c>
      <c r="P368" s="2" t="s">
        <v>4</v>
      </c>
      <c r="Q368" s="2" t="s">
        <v>4</v>
      </c>
      <c r="R368" s="13" t="s">
        <v>4</v>
      </c>
      <c r="S368" s="17">
        <v>2.8087163019990687E-3</v>
      </c>
      <c r="T368" s="13" t="s">
        <v>4</v>
      </c>
      <c r="U368" s="1" t="s">
        <v>4</v>
      </c>
      <c r="V368" s="1" t="s">
        <v>4</v>
      </c>
      <c r="W368" s="13">
        <v>4.9890225959699983E-3</v>
      </c>
      <c r="X368" s="13" t="s">
        <v>4</v>
      </c>
      <c r="Y368" s="31" t="s">
        <v>4</v>
      </c>
      <c r="Z368" s="31" t="s">
        <v>4</v>
      </c>
    </row>
    <row r="369" spans="1:26" x14ac:dyDescent="0.3">
      <c r="A369" s="1">
        <v>190108</v>
      </c>
      <c r="B369" s="29">
        <v>8.0399999999999991</v>
      </c>
      <c r="C369" s="2">
        <v>0.31330000000000002</v>
      </c>
      <c r="D369" s="2">
        <f t="shared" si="10"/>
        <v>3.2400356227038269</v>
      </c>
      <c r="E369" s="2"/>
      <c r="F369" s="2"/>
      <c r="G369" s="2"/>
      <c r="H369" s="2"/>
      <c r="I369" s="2">
        <f t="shared" si="11"/>
        <v>5.1331408405519419E-3</v>
      </c>
      <c r="J369" s="2"/>
      <c r="K369" s="2"/>
      <c r="L369" s="3">
        <v>0.49330000000000002</v>
      </c>
      <c r="M369" s="13" t="s">
        <v>4</v>
      </c>
      <c r="N369" s="2" t="s">
        <v>4</v>
      </c>
      <c r="O369" s="2" t="s">
        <v>4</v>
      </c>
      <c r="P369" s="2" t="s">
        <v>4</v>
      </c>
      <c r="Q369" s="2" t="s">
        <v>4</v>
      </c>
      <c r="R369" s="13" t="s">
        <v>4</v>
      </c>
      <c r="S369" s="17">
        <v>2.9558776239717059E-3</v>
      </c>
      <c r="T369" s="13" t="s">
        <v>4</v>
      </c>
      <c r="U369" s="1" t="s">
        <v>4</v>
      </c>
      <c r="V369" s="1" t="s">
        <v>4</v>
      </c>
      <c r="W369" s="13">
        <v>1.3683811936899999E-3</v>
      </c>
      <c r="X369" s="13" t="s">
        <v>4</v>
      </c>
      <c r="Y369" s="31" t="s">
        <v>4</v>
      </c>
      <c r="Z369" s="31" t="s">
        <v>4</v>
      </c>
    </row>
    <row r="370" spans="1:26" x14ac:dyDescent="0.3">
      <c r="A370" s="1">
        <v>190109</v>
      </c>
      <c r="B370" s="29">
        <v>8</v>
      </c>
      <c r="C370" s="2">
        <v>0.315</v>
      </c>
      <c r="D370" s="2">
        <f t="shared" si="10"/>
        <v>3.2233104219360666</v>
      </c>
      <c r="E370" s="2"/>
      <c r="F370" s="2"/>
      <c r="G370" s="2"/>
      <c r="H370" s="2"/>
      <c r="I370" s="2">
        <f t="shared" si="11"/>
        <v>5.4261091605489753E-3</v>
      </c>
      <c r="J370" s="2"/>
      <c r="K370" s="2"/>
      <c r="L370" s="3">
        <v>0.495</v>
      </c>
      <c r="M370" s="13" t="s">
        <v>4</v>
      </c>
      <c r="N370" s="2" t="s">
        <v>4</v>
      </c>
      <c r="O370" s="2" t="s">
        <v>4</v>
      </c>
      <c r="P370" s="2" t="s">
        <v>4</v>
      </c>
      <c r="Q370" s="2" t="s">
        <v>4</v>
      </c>
      <c r="R370" s="13" t="s">
        <v>4</v>
      </c>
      <c r="S370" s="17">
        <v>3.2795563217780312E-3</v>
      </c>
      <c r="T370" s="13" t="s">
        <v>4</v>
      </c>
      <c r="U370" s="1" t="s">
        <v>4</v>
      </c>
      <c r="V370" s="1" t="s">
        <v>4</v>
      </c>
      <c r="W370" s="13">
        <v>5.9129992514199998E-3</v>
      </c>
      <c r="X370" s="13" t="s">
        <v>4</v>
      </c>
      <c r="Y370" s="31" t="s">
        <v>4</v>
      </c>
      <c r="Z370" s="31" t="s">
        <v>4</v>
      </c>
    </row>
    <row r="371" spans="1:26" x14ac:dyDescent="0.3">
      <c r="A371" s="1">
        <v>190110</v>
      </c>
      <c r="B371" s="29">
        <v>7.91</v>
      </c>
      <c r="C371" s="2">
        <v>0.31669999999999998</v>
      </c>
      <c r="D371" s="2">
        <f t="shared" si="10"/>
        <v>3.2391921979705471</v>
      </c>
      <c r="E371" s="2"/>
      <c r="F371" s="2"/>
      <c r="G371" s="2"/>
      <c r="H371" s="2"/>
      <c r="I371" s="2">
        <f t="shared" si="11"/>
        <v>5.3968253968252888E-3</v>
      </c>
      <c r="J371" s="2"/>
      <c r="K371" s="2"/>
      <c r="L371" s="3">
        <v>0.49669999999999997</v>
      </c>
      <c r="M371" s="13" t="s">
        <v>4</v>
      </c>
      <c r="N371" s="2" t="s">
        <v>4</v>
      </c>
      <c r="O371" s="2" t="s">
        <v>4</v>
      </c>
      <c r="P371" s="2" t="s">
        <v>4</v>
      </c>
      <c r="Q371" s="2" t="s">
        <v>4</v>
      </c>
      <c r="R371" s="13" t="s">
        <v>4</v>
      </c>
      <c r="S371" s="17">
        <v>3.066234405145511E-3</v>
      </c>
      <c r="T371" s="13" t="s">
        <v>4</v>
      </c>
      <c r="U371" s="1" t="s">
        <v>4</v>
      </c>
      <c r="V371" s="1" t="s">
        <v>4</v>
      </c>
      <c r="W371" s="13">
        <v>9.9983705020000014E-4</v>
      </c>
      <c r="X371" s="13" t="s">
        <v>4</v>
      </c>
      <c r="Y371" s="31" t="s">
        <v>4</v>
      </c>
      <c r="Z371" s="31" t="s">
        <v>4</v>
      </c>
    </row>
    <row r="372" spans="1:26" x14ac:dyDescent="0.3">
      <c r="A372" s="1">
        <v>190111</v>
      </c>
      <c r="B372" s="29">
        <v>8.08</v>
      </c>
      <c r="C372" s="2">
        <v>0.31830000000000003</v>
      </c>
      <c r="D372" s="2">
        <f t="shared" si="10"/>
        <v>3.2179328733603305</v>
      </c>
      <c r="E372" s="2"/>
      <c r="F372" s="2"/>
      <c r="G372" s="2"/>
      <c r="H372" s="2"/>
      <c r="I372" s="2">
        <f t="shared" si="11"/>
        <v>5.0520997789706978E-3</v>
      </c>
      <c r="J372" s="2"/>
      <c r="K372" s="2"/>
      <c r="L372" s="3">
        <v>0.49830000000000002</v>
      </c>
      <c r="M372" s="13" t="s">
        <v>4</v>
      </c>
      <c r="N372" s="2" t="s">
        <v>4</v>
      </c>
      <c r="O372" s="2" t="s">
        <v>4</v>
      </c>
      <c r="P372" s="2" t="s">
        <v>4</v>
      </c>
      <c r="Q372" s="2" t="s">
        <v>4</v>
      </c>
      <c r="R372" s="13" t="s">
        <v>4</v>
      </c>
      <c r="S372" s="17">
        <v>3.117730068862349E-3</v>
      </c>
      <c r="T372" s="13" t="s">
        <v>4</v>
      </c>
      <c r="U372" s="1" t="s">
        <v>4</v>
      </c>
      <c r="V372" s="1" t="s">
        <v>4</v>
      </c>
      <c r="W372" s="13">
        <v>8.2189612632999997E-4</v>
      </c>
      <c r="X372" s="13" t="s">
        <v>4</v>
      </c>
      <c r="Y372" s="31" t="s">
        <v>4</v>
      </c>
      <c r="Z372" s="31" t="s">
        <v>4</v>
      </c>
    </row>
    <row r="373" spans="1:26" x14ac:dyDescent="0.3">
      <c r="A373" s="1">
        <v>190112</v>
      </c>
      <c r="B373" s="29">
        <v>7.95</v>
      </c>
      <c r="C373" s="2">
        <v>0.32</v>
      </c>
      <c r="D373" s="2">
        <f t="shared" si="10"/>
        <v>3.2337644373619514</v>
      </c>
      <c r="E373" s="2"/>
      <c r="F373" s="2"/>
      <c r="G373" s="2"/>
      <c r="H373" s="2"/>
      <c r="I373" s="2">
        <f t="shared" si="11"/>
        <v>5.3408733898836491E-3</v>
      </c>
      <c r="J373" s="2"/>
      <c r="K373" s="2"/>
      <c r="L373" s="3">
        <v>0.5</v>
      </c>
      <c r="M373" s="13" t="s">
        <v>4</v>
      </c>
      <c r="N373" s="2" t="s">
        <v>4</v>
      </c>
      <c r="O373" s="2" t="s">
        <v>4</v>
      </c>
      <c r="P373" s="2" t="s">
        <v>4</v>
      </c>
      <c r="Q373" s="2" t="s">
        <v>4</v>
      </c>
      <c r="R373" s="13" t="s">
        <v>4</v>
      </c>
      <c r="S373" s="17">
        <v>3.2795563217780312E-3</v>
      </c>
      <c r="T373" s="13" t="s">
        <v>4</v>
      </c>
      <c r="U373" s="1" t="s">
        <v>4</v>
      </c>
      <c r="V373" s="1" t="s">
        <v>4</v>
      </c>
      <c r="W373" s="13">
        <v>1.2303252240400003E-3</v>
      </c>
      <c r="X373" s="13" t="s">
        <v>4</v>
      </c>
      <c r="Y373" s="31" t="s">
        <v>4</v>
      </c>
      <c r="Z373" s="31" t="s">
        <v>4</v>
      </c>
    </row>
    <row r="374" spans="1:26" x14ac:dyDescent="0.3">
      <c r="A374" s="1">
        <v>190201</v>
      </c>
      <c r="B374" s="29">
        <v>8.1199999999999992</v>
      </c>
      <c r="C374" s="2">
        <v>0.32079999999999997</v>
      </c>
      <c r="D374" s="2">
        <f t="shared" si="10"/>
        <v>3.2398513008547556</v>
      </c>
      <c r="E374" s="2"/>
      <c r="F374" s="2"/>
      <c r="G374" s="2"/>
      <c r="H374" s="2"/>
      <c r="I374" s="2">
        <f t="shared" si="11"/>
        <v>2.4999999999999467E-3</v>
      </c>
      <c r="J374" s="2"/>
      <c r="K374" s="2"/>
      <c r="L374" s="3">
        <v>0.51080000000000003</v>
      </c>
      <c r="M374" s="13" t="s">
        <v>4</v>
      </c>
      <c r="N374" s="2" t="s">
        <v>4</v>
      </c>
      <c r="O374" s="2" t="s">
        <v>4</v>
      </c>
      <c r="P374" s="2" t="s">
        <v>4</v>
      </c>
      <c r="Q374" s="2" t="s">
        <v>4</v>
      </c>
      <c r="R374" s="13" t="s">
        <v>4</v>
      </c>
      <c r="S374" s="17">
        <v>2.9558776239717059E-3</v>
      </c>
      <c r="T374" s="13" t="s">
        <v>4</v>
      </c>
      <c r="U374" s="1" t="s">
        <v>4</v>
      </c>
      <c r="V374" s="1" t="s">
        <v>4</v>
      </c>
      <c r="W374" s="13">
        <v>8.4182236003000005E-4</v>
      </c>
      <c r="X374" s="13" t="s">
        <v>4</v>
      </c>
      <c r="Y374" s="31" t="s">
        <v>4</v>
      </c>
      <c r="Z374" s="31" t="s">
        <v>4</v>
      </c>
    </row>
    <row r="375" spans="1:26" x14ac:dyDescent="0.3">
      <c r="A375" s="1">
        <v>190202</v>
      </c>
      <c r="B375" s="29">
        <v>8.19</v>
      </c>
      <c r="C375" s="2">
        <v>0.32169999999999999</v>
      </c>
      <c r="D375" s="2">
        <f t="shared" si="10"/>
        <v>3.2382699990073638</v>
      </c>
      <c r="E375" s="2"/>
      <c r="F375" s="2"/>
      <c r="G375" s="2"/>
      <c r="H375" s="2"/>
      <c r="I375" s="2">
        <f t="shared" si="11"/>
        <v>2.805486284289227E-3</v>
      </c>
      <c r="J375" s="2"/>
      <c r="K375" s="2"/>
      <c r="L375" s="3">
        <v>0.52170000000000005</v>
      </c>
      <c r="M375" s="13" t="s">
        <v>4</v>
      </c>
      <c r="N375" s="2" t="s">
        <v>4</v>
      </c>
      <c r="O375" s="2" t="s">
        <v>4</v>
      </c>
      <c r="P375" s="2" t="s">
        <v>4</v>
      </c>
      <c r="Q375" s="2" t="s">
        <v>4</v>
      </c>
      <c r="R375" s="13" t="s">
        <v>4</v>
      </c>
      <c r="S375" s="17">
        <v>2.5879337052180438E-3</v>
      </c>
      <c r="T375" s="13" t="s">
        <v>4</v>
      </c>
      <c r="U375" s="1" t="s">
        <v>4</v>
      </c>
      <c r="V375" s="1" t="s">
        <v>4</v>
      </c>
      <c r="W375" s="13">
        <v>5.0690323225E-4</v>
      </c>
      <c r="X375" s="13" t="s">
        <v>4</v>
      </c>
      <c r="Y375" s="31" t="s">
        <v>4</v>
      </c>
      <c r="Z375" s="31" t="s">
        <v>4</v>
      </c>
    </row>
    <row r="376" spans="1:26" x14ac:dyDescent="0.3">
      <c r="A376" s="1">
        <v>190203</v>
      </c>
      <c r="B376" s="29">
        <v>8.1999999999999993</v>
      </c>
      <c r="C376" s="2">
        <v>0.32250000000000001</v>
      </c>
      <c r="D376" s="2">
        <f t="shared" si="10"/>
        <v>3.2693625925501215</v>
      </c>
      <c r="E376" s="2"/>
      <c r="F376" s="2"/>
      <c r="G376" s="2"/>
      <c r="H376" s="2"/>
      <c r="I376" s="2">
        <f t="shared" si="11"/>
        <v>2.4867889337893967E-3</v>
      </c>
      <c r="J376" s="2"/>
      <c r="K376" s="2"/>
      <c r="L376" s="3">
        <v>0.53249999999999997</v>
      </c>
      <c r="M376" s="13" t="s">
        <v>4</v>
      </c>
      <c r="N376" s="2" t="s">
        <v>4</v>
      </c>
      <c r="O376" s="2" t="s">
        <v>4</v>
      </c>
      <c r="P376" s="2" t="s">
        <v>4</v>
      </c>
      <c r="Q376" s="2" t="s">
        <v>4</v>
      </c>
      <c r="R376" s="13" t="s">
        <v>4</v>
      </c>
      <c r="S376" s="17">
        <v>2.8381502989609187E-3</v>
      </c>
      <c r="T376" s="13" t="s">
        <v>4</v>
      </c>
      <c r="U376" s="1" t="s">
        <v>4</v>
      </c>
      <c r="V376" s="1" t="s">
        <v>4</v>
      </c>
      <c r="W376" s="13">
        <v>3.5371375002999999E-4</v>
      </c>
      <c r="X376" s="13" t="s">
        <v>4</v>
      </c>
      <c r="Y376" s="31" t="s">
        <v>4</v>
      </c>
      <c r="Z376" s="31" t="s">
        <v>4</v>
      </c>
    </row>
    <row r="377" spans="1:26" x14ac:dyDescent="0.3">
      <c r="A377" s="1">
        <v>190204</v>
      </c>
      <c r="B377" s="29">
        <v>8.48</v>
      </c>
      <c r="C377" s="2">
        <v>0.32329999999999998</v>
      </c>
      <c r="D377" s="2">
        <f t="shared" si="10"/>
        <v>3.2645237678688819</v>
      </c>
      <c r="E377" s="2"/>
      <c r="F377" s="2"/>
      <c r="G377" s="2"/>
      <c r="H377" s="2"/>
      <c r="I377" s="2">
        <f t="shared" si="11"/>
        <v>2.480620155038693E-3</v>
      </c>
      <c r="J377" s="2"/>
      <c r="K377" s="2"/>
      <c r="L377" s="3">
        <v>0.54330000000000001</v>
      </c>
      <c r="M377" s="13" t="s">
        <v>4</v>
      </c>
      <c r="N377" s="2" t="s">
        <v>4</v>
      </c>
      <c r="O377" s="2" t="s">
        <v>4</v>
      </c>
      <c r="P377" s="2" t="s">
        <v>4</v>
      </c>
      <c r="Q377" s="2" t="s">
        <v>4</v>
      </c>
      <c r="R377" s="13" t="s">
        <v>4</v>
      </c>
      <c r="S377" s="17">
        <v>2.941162466276682E-3</v>
      </c>
      <c r="T377" s="13" t="s">
        <v>4</v>
      </c>
      <c r="U377" s="1" t="s">
        <v>4</v>
      </c>
      <c r="V377" s="1" t="s">
        <v>4</v>
      </c>
      <c r="W377" s="13">
        <v>6.2107308081999998E-4</v>
      </c>
      <c r="X377" s="13" t="s">
        <v>4</v>
      </c>
      <c r="Y377" s="31" t="s">
        <v>4</v>
      </c>
      <c r="Z377" s="31" t="s">
        <v>4</v>
      </c>
    </row>
    <row r="378" spans="1:26" x14ac:dyDescent="0.3">
      <c r="A378" s="1">
        <v>190205</v>
      </c>
      <c r="B378" s="29">
        <v>8.4600000000000009</v>
      </c>
      <c r="C378" s="2">
        <v>0.32419999999999999</v>
      </c>
      <c r="D378" s="2">
        <f t="shared" si="10"/>
        <v>3.255816143665418</v>
      </c>
      <c r="E378" s="2"/>
      <c r="F378" s="2"/>
      <c r="G378" s="2"/>
      <c r="H378" s="2"/>
      <c r="I378" s="2">
        <f t="shared" si="11"/>
        <v>2.7837921435200919E-3</v>
      </c>
      <c r="J378" s="2"/>
      <c r="K378" s="2"/>
      <c r="L378" s="3">
        <v>0.55420000000000003</v>
      </c>
      <c r="M378" s="13" t="s">
        <v>4</v>
      </c>
      <c r="N378" s="2" t="s">
        <v>4</v>
      </c>
      <c r="O378" s="2" t="s">
        <v>4</v>
      </c>
      <c r="P378" s="2" t="s">
        <v>4</v>
      </c>
      <c r="Q378" s="2" t="s">
        <v>4</v>
      </c>
      <c r="R378" s="13" t="s">
        <v>4</v>
      </c>
      <c r="S378" s="17">
        <v>2.9779499545174587E-3</v>
      </c>
      <c r="T378" s="13" t="s">
        <v>4</v>
      </c>
      <c r="U378" s="1" t="s">
        <v>4</v>
      </c>
      <c r="V378" s="1" t="s">
        <v>4</v>
      </c>
      <c r="W378" s="13">
        <v>1.2370248515099999E-3</v>
      </c>
      <c r="X378" s="13" t="s">
        <v>4</v>
      </c>
      <c r="Y378" s="31" t="s">
        <v>4</v>
      </c>
      <c r="Z378" s="31" t="s">
        <v>4</v>
      </c>
    </row>
    <row r="379" spans="1:26" x14ac:dyDescent="0.3">
      <c r="A379" s="1">
        <v>190206</v>
      </c>
      <c r="B379" s="29">
        <v>8.41</v>
      </c>
      <c r="C379" s="2">
        <v>0.32500000000000001</v>
      </c>
      <c r="D379" s="2">
        <f t="shared" si="10"/>
        <v>3.2756922999118614</v>
      </c>
      <c r="E379" s="2"/>
      <c r="F379" s="2"/>
      <c r="G379" s="2"/>
      <c r="H379" s="2"/>
      <c r="I379" s="2">
        <f t="shared" si="11"/>
        <v>2.467612584824197E-3</v>
      </c>
      <c r="J379" s="2"/>
      <c r="K379" s="2"/>
      <c r="L379" s="3">
        <v>0.56499999999999995</v>
      </c>
      <c r="M379" s="13" t="s">
        <v>4</v>
      </c>
      <c r="N379" s="2" t="s">
        <v>4</v>
      </c>
      <c r="O379" s="2" t="s">
        <v>4</v>
      </c>
      <c r="P379" s="2" t="s">
        <v>4</v>
      </c>
      <c r="Q379" s="2" t="s">
        <v>4</v>
      </c>
      <c r="R379" s="13" t="s">
        <v>4</v>
      </c>
      <c r="S379" s="17">
        <v>2.9117315012631038E-3</v>
      </c>
      <c r="T379" s="13" t="s">
        <v>4</v>
      </c>
      <c r="U379" s="1" t="s">
        <v>4</v>
      </c>
      <c r="V379" s="1" t="s">
        <v>4</v>
      </c>
      <c r="W379" s="13">
        <v>2.6097644546999998E-4</v>
      </c>
      <c r="X379" s="13" t="s">
        <v>4</v>
      </c>
      <c r="Y379" s="31" t="s">
        <v>4</v>
      </c>
      <c r="Z379" s="31" t="s">
        <v>4</v>
      </c>
    </row>
    <row r="380" spans="1:26" x14ac:dyDescent="0.3">
      <c r="A380" s="1">
        <v>190207</v>
      </c>
      <c r="B380" s="29">
        <v>8.6</v>
      </c>
      <c r="C380" s="2">
        <v>0.32579999999999998</v>
      </c>
      <c r="D380" s="2">
        <f t="shared" si="10"/>
        <v>3.2996265974300609</v>
      </c>
      <c r="E380" s="2"/>
      <c r="F380" s="2"/>
      <c r="G380" s="2"/>
      <c r="H380" s="2"/>
      <c r="I380" s="2">
        <f t="shared" si="11"/>
        <v>2.4615384615382929E-3</v>
      </c>
      <c r="J380" s="2"/>
      <c r="K380" s="2"/>
      <c r="L380" s="3">
        <v>0.57579999999999998</v>
      </c>
      <c r="M380" s="13" t="s">
        <v>4</v>
      </c>
      <c r="N380" s="2" t="s">
        <v>4</v>
      </c>
      <c r="O380" s="2" t="s">
        <v>4</v>
      </c>
      <c r="P380" s="2" t="s">
        <v>4</v>
      </c>
      <c r="Q380" s="2" t="s">
        <v>4</v>
      </c>
      <c r="R380" s="13" t="s">
        <v>4</v>
      </c>
      <c r="S380" s="17">
        <v>3.0441640231788224E-3</v>
      </c>
      <c r="T380" s="13" t="s">
        <v>4</v>
      </c>
      <c r="U380" s="1" t="s">
        <v>4</v>
      </c>
      <c r="V380" s="1" t="s">
        <v>4</v>
      </c>
      <c r="W380" s="13">
        <v>3.6932292529999998E-4</v>
      </c>
      <c r="X380" s="13" t="s">
        <v>4</v>
      </c>
      <c r="Y380" s="31" t="s">
        <v>4</v>
      </c>
      <c r="Z380" s="31" t="s">
        <v>4</v>
      </c>
    </row>
    <row r="381" spans="1:26" x14ac:dyDescent="0.3">
      <c r="A381" s="1">
        <v>190208</v>
      </c>
      <c r="B381" s="29">
        <v>8.83</v>
      </c>
      <c r="C381" s="2">
        <v>0.32669999999999999</v>
      </c>
      <c r="D381" s="2">
        <f t="shared" si="10"/>
        <v>3.2991304193949507</v>
      </c>
      <c r="E381" s="2"/>
      <c r="F381" s="2"/>
      <c r="G381" s="2"/>
      <c r="H381" s="2"/>
      <c r="I381" s="2">
        <f t="shared" si="11"/>
        <v>2.7624309392264568E-3</v>
      </c>
      <c r="J381" s="2"/>
      <c r="K381" s="2"/>
      <c r="L381" s="3">
        <v>0.5867</v>
      </c>
      <c r="M381" s="13" t="s">
        <v>4</v>
      </c>
      <c r="N381" s="2" t="s">
        <v>4</v>
      </c>
      <c r="O381" s="2" t="s">
        <v>4</v>
      </c>
      <c r="P381" s="2" t="s">
        <v>4</v>
      </c>
      <c r="Q381" s="2" t="s">
        <v>4</v>
      </c>
      <c r="R381" s="13" t="s">
        <v>4</v>
      </c>
      <c r="S381" s="17">
        <v>3.2060021804868324E-3</v>
      </c>
      <c r="T381" s="13" t="s">
        <v>4</v>
      </c>
      <c r="U381" s="1" t="s">
        <v>4</v>
      </c>
      <c r="V381" s="1" t="s">
        <v>4</v>
      </c>
      <c r="W381" s="13">
        <v>3.3637332765999994E-4</v>
      </c>
      <c r="X381" s="13" t="s">
        <v>4</v>
      </c>
      <c r="Y381" s="31" t="s">
        <v>4</v>
      </c>
      <c r="Z381" s="31" t="s">
        <v>4</v>
      </c>
    </row>
    <row r="382" spans="1:26" x14ac:dyDescent="0.3">
      <c r="A382" s="1">
        <v>190209</v>
      </c>
      <c r="B382" s="29">
        <v>8.85</v>
      </c>
      <c r="C382" s="2">
        <v>0.32750000000000001</v>
      </c>
      <c r="D382" s="2">
        <f t="shared" si="10"/>
        <v>3.2645349565165187</v>
      </c>
      <c r="E382" s="2"/>
      <c r="F382" s="2"/>
      <c r="G382" s="2"/>
      <c r="H382" s="2"/>
      <c r="I382" s="2">
        <f t="shared" si="11"/>
        <v>2.4487297214570436E-3</v>
      </c>
      <c r="J382" s="2"/>
      <c r="K382" s="2"/>
      <c r="L382" s="3">
        <v>0.59750000000000003</v>
      </c>
      <c r="M382" s="13" t="s">
        <v>4</v>
      </c>
      <c r="N382" s="2" t="s">
        <v>4</v>
      </c>
      <c r="O382" s="2" t="s">
        <v>4</v>
      </c>
      <c r="P382" s="2" t="s">
        <v>4</v>
      </c>
      <c r="Q382" s="2" t="s">
        <v>4</v>
      </c>
      <c r="R382" s="13" t="s">
        <v>4</v>
      </c>
      <c r="S382" s="17">
        <v>3.7722295612718022E-3</v>
      </c>
      <c r="T382" s="13" t="s">
        <v>4</v>
      </c>
      <c r="U382" s="1" t="s">
        <v>4</v>
      </c>
      <c r="V382" s="1" t="s">
        <v>4</v>
      </c>
      <c r="W382" s="13">
        <v>3.3788785419899998E-3</v>
      </c>
      <c r="X382" s="13" t="s">
        <v>4</v>
      </c>
      <c r="Y382" s="31" t="s">
        <v>4</v>
      </c>
      <c r="Z382" s="31" t="s">
        <v>4</v>
      </c>
    </row>
    <row r="383" spans="1:26" x14ac:dyDescent="0.3">
      <c r="A383" s="1">
        <v>190210</v>
      </c>
      <c r="B383" s="29">
        <v>8.57</v>
      </c>
      <c r="C383" s="2">
        <v>0.32829999999999998</v>
      </c>
      <c r="D383" s="2">
        <f t="shared" si="10"/>
        <v>3.2228277983959708</v>
      </c>
      <c r="E383" s="2"/>
      <c r="F383" s="2"/>
      <c r="G383" s="2"/>
      <c r="H383" s="2"/>
      <c r="I383" s="2">
        <f t="shared" si="11"/>
        <v>2.442748091602942E-3</v>
      </c>
      <c r="J383" s="2"/>
      <c r="K383" s="2"/>
      <c r="L383" s="3">
        <v>0.60829999999999995</v>
      </c>
      <c r="M383" s="13" t="s">
        <v>4</v>
      </c>
      <c r="N383" s="2" t="s">
        <v>4</v>
      </c>
      <c r="O383" s="2" t="s">
        <v>4</v>
      </c>
      <c r="P383" s="2" t="s">
        <v>4</v>
      </c>
      <c r="Q383" s="2" t="s">
        <v>4</v>
      </c>
      <c r="R383" s="13" t="s">
        <v>4</v>
      </c>
      <c r="S383" s="17">
        <v>4.0148003261678486E-3</v>
      </c>
      <c r="T383" s="13" t="s">
        <v>4</v>
      </c>
      <c r="U383" s="1" t="s">
        <v>4</v>
      </c>
      <c r="V383" s="1" t="s">
        <v>4</v>
      </c>
      <c r="W383" s="13">
        <v>1.6801434301400003E-3</v>
      </c>
      <c r="X383" s="13" t="s">
        <v>4</v>
      </c>
      <c r="Y383" s="31" t="s">
        <v>4</v>
      </c>
      <c r="Z383" s="31" t="s">
        <v>4</v>
      </c>
    </row>
    <row r="384" spans="1:26" x14ac:dyDescent="0.3">
      <c r="A384" s="1">
        <v>190211</v>
      </c>
      <c r="B384" s="29">
        <v>8.24</v>
      </c>
      <c r="C384" s="2">
        <v>0.32919999999999999</v>
      </c>
      <c r="D384" s="2">
        <f t="shared" si="10"/>
        <v>3.1967619016096944</v>
      </c>
      <c r="E384" s="2"/>
      <c r="F384" s="2"/>
      <c r="G384" s="2"/>
      <c r="H384" s="2"/>
      <c r="I384" s="2">
        <f t="shared" si="11"/>
        <v>2.7413950654888719E-3</v>
      </c>
      <c r="J384" s="2"/>
      <c r="K384" s="2"/>
      <c r="L384" s="3">
        <v>0.61919999999999997</v>
      </c>
      <c r="M384" s="13" t="s">
        <v>4</v>
      </c>
      <c r="N384" s="2" t="s">
        <v>4</v>
      </c>
      <c r="O384" s="2" t="s">
        <v>4</v>
      </c>
      <c r="P384" s="2" t="s">
        <v>4</v>
      </c>
      <c r="Q384" s="2" t="s">
        <v>4</v>
      </c>
      <c r="R384" s="13" t="s">
        <v>4</v>
      </c>
      <c r="S384" s="17">
        <v>3.8751455569324741E-3</v>
      </c>
      <c r="T384" s="13" t="s">
        <v>4</v>
      </c>
      <c r="U384" s="1" t="s">
        <v>4</v>
      </c>
      <c r="V384" s="1" t="s">
        <v>4</v>
      </c>
      <c r="W384" s="13">
        <v>2.1199081092500003E-3</v>
      </c>
      <c r="X384" s="13" t="s">
        <v>4</v>
      </c>
      <c r="Y384" s="31" t="s">
        <v>4</v>
      </c>
      <c r="Z384" s="31" t="s">
        <v>4</v>
      </c>
    </row>
    <row r="385" spans="1:26" x14ac:dyDescent="0.3">
      <c r="A385" s="1">
        <v>190212</v>
      </c>
      <c r="B385" s="29">
        <v>8.0500000000000007</v>
      </c>
      <c r="C385" s="2">
        <v>0.33</v>
      </c>
      <c r="D385" s="2">
        <f t="shared" si="10"/>
        <v>3.2440117981397432</v>
      </c>
      <c r="E385" s="2"/>
      <c r="F385" s="2"/>
      <c r="G385" s="2"/>
      <c r="H385" s="2"/>
      <c r="I385" s="2">
        <f t="shared" si="11"/>
        <v>2.430133657351119E-3</v>
      </c>
      <c r="J385" s="2"/>
      <c r="K385" s="2"/>
      <c r="L385" s="3">
        <v>0.63</v>
      </c>
      <c r="M385" s="13" t="s">
        <v>4</v>
      </c>
      <c r="N385" s="2" t="s">
        <v>4</v>
      </c>
      <c r="O385" s="2" t="s">
        <v>4</v>
      </c>
      <c r="P385" s="2" t="s">
        <v>4</v>
      </c>
      <c r="Q385" s="2" t="s">
        <v>4</v>
      </c>
      <c r="R385" s="13" t="s">
        <v>4</v>
      </c>
      <c r="S385" s="17">
        <v>4.0588977805855958E-3</v>
      </c>
      <c r="T385" s="13" t="s">
        <v>4</v>
      </c>
      <c r="U385" s="1" t="s">
        <v>4</v>
      </c>
      <c r="V385" s="1" t="s">
        <v>4</v>
      </c>
      <c r="W385" s="13">
        <v>1.6868876587499998E-3</v>
      </c>
      <c r="X385" s="13" t="s">
        <v>4</v>
      </c>
      <c r="Y385" s="31" t="s">
        <v>4</v>
      </c>
      <c r="Z385" s="31" t="s">
        <v>4</v>
      </c>
    </row>
    <row r="386" spans="1:26" x14ac:dyDescent="0.3">
      <c r="A386" s="1">
        <v>190301</v>
      </c>
      <c r="B386" s="29">
        <v>8.4600000000000009</v>
      </c>
      <c r="C386" s="2">
        <v>0.33169999999999999</v>
      </c>
      <c r="D386" s="2">
        <f t="shared" si="10"/>
        <v>3.2329458070139871</v>
      </c>
      <c r="E386" s="2"/>
      <c r="F386" s="2"/>
      <c r="G386" s="2"/>
      <c r="H386" s="2"/>
      <c r="I386" s="2">
        <f t="shared" si="11"/>
        <v>5.1515151515151292E-3</v>
      </c>
      <c r="J386" s="2"/>
      <c r="K386" s="2"/>
      <c r="L386" s="3">
        <v>0.62170000000000003</v>
      </c>
      <c r="M386" s="13" t="s">
        <v>4</v>
      </c>
      <c r="N386" s="2" t="s">
        <v>4</v>
      </c>
      <c r="O386" s="2" t="s">
        <v>4</v>
      </c>
      <c r="P386" s="2" t="s">
        <v>4</v>
      </c>
      <c r="Q386" s="2" t="s">
        <v>4</v>
      </c>
      <c r="R386" s="13" t="s">
        <v>4</v>
      </c>
      <c r="S386" s="17">
        <v>3.4119401439066071E-3</v>
      </c>
      <c r="T386" s="13" t="s">
        <v>4</v>
      </c>
      <c r="U386" s="1" t="s">
        <v>4</v>
      </c>
      <c r="V386" s="1" t="s">
        <v>4</v>
      </c>
      <c r="W386" s="13">
        <v>6.7602789216000012E-4</v>
      </c>
      <c r="X386" s="13" t="s">
        <v>4</v>
      </c>
      <c r="Y386" s="31" t="s">
        <v>4</v>
      </c>
      <c r="Z386" s="31" t="s">
        <v>4</v>
      </c>
    </row>
    <row r="387" spans="1:26" x14ac:dyDescent="0.3">
      <c r="A387" s="1">
        <v>190302</v>
      </c>
      <c r="B387" s="29">
        <v>8.41</v>
      </c>
      <c r="C387" s="2">
        <v>0.33329999999999999</v>
      </c>
      <c r="D387" s="2">
        <f t="shared" ref="D387:D450" si="12">-LN(C387/B388)</f>
        <v>3.1881041662014473</v>
      </c>
      <c r="E387" s="2"/>
      <c r="F387" s="2"/>
      <c r="G387" s="2"/>
      <c r="H387" s="2"/>
      <c r="I387" s="2">
        <f t="shared" si="11"/>
        <v>4.8236358154958303E-3</v>
      </c>
      <c r="J387" s="2"/>
      <c r="K387" s="2"/>
      <c r="L387" s="3">
        <v>0.61329999999999996</v>
      </c>
      <c r="M387" s="13" t="s">
        <v>4</v>
      </c>
      <c r="N387" s="2" t="s">
        <v>4</v>
      </c>
      <c r="O387" s="2" t="s">
        <v>4</v>
      </c>
      <c r="P387" s="2" t="s">
        <v>4</v>
      </c>
      <c r="Q387" s="2" t="s">
        <v>4</v>
      </c>
      <c r="R387" s="13" t="s">
        <v>4</v>
      </c>
      <c r="S387" s="17">
        <v>3.2060021804868324E-3</v>
      </c>
      <c r="T387" s="13" t="s">
        <v>4</v>
      </c>
      <c r="U387" s="1" t="s">
        <v>4</v>
      </c>
      <c r="V387" s="1" t="s">
        <v>4</v>
      </c>
      <c r="W387" s="13">
        <v>4.7244619847999991E-4</v>
      </c>
      <c r="X387" s="13" t="s">
        <v>4</v>
      </c>
      <c r="Y387" s="31" t="s">
        <v>4</v>
      </c>
      <c r="Z387" s="31" t="s">
        <v>4</v>
      </c>
    </row>
    <row r="388" spans="1:26" x14ac:dyDescent="0.3">
      <c r="A388" s="1">
        <v>190303</v>
      </c>
      <c r="B388" s="29">
        <v>8.08</v>
      </c>
      <c r="C388" s="2">
        <v>0.33500000000000002</v>
      </c>
      <c r="D388" s="2">
        <f t="shared" si="12"/>
        <v>3.1413175905223261</v>
      </c>
      <c r="E388" s="2"/>
      <c r="F388" s="2"/>
      <c r="G388" s="2"/>
      <c r="H388" s="2"/>
      <c r="I388" s="2">
        <f t="shared" ref="I388:I451" si="13">C388/C387-1</f>
        <v>5.1005100510053136E-3</v>
      </c>
      <c r="J388" s="2"/>
      <c r="K388" s="2"/>
      <c r="L388" s="3">
        <v>0.60499999999999998</v>
      </c>
      <c r="M388" s="13" t="s">
        <v>4</v>
      </c>
      <c r="N388" s="2" t="s">
        <v>4</v>
      </c>
      <c r="O388" s="2" t="s">
        <v>4</v>
      </c>
      <c r="P388" s="2" t="s">
        <v>4</v>
      </c>
      <c r="Q388" s="2" t="s">
        <v>4</v>
      </c>
      <c r="R388" s="13" t="s">
        <v>4</v>
      </c>
      <c r="S388" s="17">
        <v>3.7722295612718022E-3</v>
      </c>
      <c r="T388" s="13" t="s">
        <v>4</v>
      </c>
      <c r="U388" s="1" t="s">
        <v>4</v>
      </c>
      <c r="V388" s="1" t="s">
        <v>4</v>
      </c>
      <c r="W388" s="13">
        <v>1.7076352862499997E-3</v>
      </c>
      <c r="X388" s="13" t="s">
        <v>4</v>
      </c>
      <c r="Y388" s="31" t="s">
        <v>4</v>
      </c>
      <c r="Z388" s="31" t="s">
        <v>4</v>
      </c>
    </row>
    <row r="389" spans="1:26" x14ac:dyDescent="0.3">
      <c r="A389" s="1">
        <v>190304</v>
      </c>
      <c r="B389" s="29">
        <v>7.75</v>
      </c>
      <c r="C389" s="2">
        <v>0.3367</v>
      </c>
      <c r="D389" s="2">
        <f t="shared" si="12"/>
        <v>3.1167112001073938</v>
      </c>
      <c r="E389" s="2"/>
      <c r="F389" s="2"/>
      <c r="G389" s="2"/>
      <c r="H389" s="2"/>
      <c r="I389" s="2">
        <f t="shared" si="13"/>
        <v>5.0746268656716165E-3</v>
      </c>
      <c r="J389" s="2"/>
      <c r="K389" s="2"/>
      <c r="L389" s="3">
        <v>0.59670000000000001</v>
      </c>
      <c r="M389" s="13" t="s">
        <v>4</v>
      </c>
      <c r="N389" s="2" t="s">
        <v>4</v>
      </c>
      <c r="O389" s="2" t="s">
        <v>4</v>
      </c>
      <c r="P389" s="2" t="s">
        <v>4</v>
      </c>
      <c r="Q389" s="2" t="s">
        <v>4</v>
      </c>
      <c r="R389" s="13" t="s">
        <v>4</v>
      </c>
      <c r="S389" s="17">
        <v>3.4854791397244921E-3</v>
      </c>
      <c r="T389" s="13" t="s">
        <v>4</v>
      </c>
      <c r="U389" s="1" t="s">
        <v>4</v>
      </c>
      <c r="V389" s="1" t="s">
        <v>4</v>
      </c>
      <c r="W389" s="13">
        <v>1.6186946951000001E-3</v>
      </c>
      <c r="X389" s="13" t="s">
        <v>4</v>
      </c>
      <c r="Y389" s="31" t="s">
        <v>4</v>
      </c>
      <c r="Z389" s="31" t="s">
        <v>4</v>
      </c>
    </row>
    <row r="390" spans="1:26" x14ac:dyDescent="0.3">
      <c r="A390" s="1">
        <v>190305</v>
      </c>
      <c r="B390" s="29">
        <v>7.6</v>
      </c>
      <c r="C390" s="2">
        <v>0.33829999999999999</v>
      </c>
      <c r="D390" s="2">
        <f t="shared" si="12"/>
        <v>3.0551215862556069</v>
      </c>
      <c r="E390" s="2"/>
      <c r="F390" s="2"/>
      <c r="G390" s="2"/>
      <c r="H390" s="2"/>
      <c r="I390" s="2">
        <f t="shared" si="13"/>
        <v>4.7520047520046571E-3</v>
      </c>
      <c r="J390" s="2"/>
      <c r="K390" s="2"/>
      <c r="L390" s="3">
        <v>0.58830000000000005</v>
      </c>
      <c r="M390" s="13" t="s">
        <v>4</v>
      </c>
      <c r="N390" s="2" t="s">
        <v>4</v>
      </c>
      <c r="O390" s="2" t="s">
        <v>4</v>
      </c>
      <c r="P390" s="2" t="s">
        <v>4</v>
      </c>
      <c r="Q390" s="2" t="s">
        <v>4</v>
      </c>
      <c r="R390" s="13" t="s">
        <v>4</v>
      </c>
      <c r="S390" s="17">
        <v>3.1397988272759449E-3</v>
      </c>
      <c r="T390" s="13" t="s">
        <v>4</v>
      </c>
      <c r="U390" s="1" t="s">
        <v>4</v>
      </c>
      <c r="V390" s="1" t="s">
        <v>4</v>
      </c>
      <c r="W390" s="13">
        <v>1.3952706652299999E-3</v>
      </c>
      <c r="X390" s="13" t="s">
        <v>4</v>
      </c>
      <c r="Y390" s="31" t="s">
        <v>4</v>
      </c>
      <c r="Z390" s="31" t="s">
        <v>4</v>
      </c>
    </row>
    <row r="391" spans="1:26" x14ac:dyDescent="0.3">
      <c r="A391" s="1">
        <v>190306</v>
      </c>
      <c r="B391" s="29">
        <v>7.18</v>
      </c>
      <c r="C391" s="2">
        <v>0.34</v>
      </c>
      <c r="D391" s="2">
        <f t="shared" si="12"/>
        <v>3.0030583136460636</v>
      </c>
      <c r="E391" s="2"/>
      <c r="F391" s="2"/>
      <c r="G391" s="2"/>
      <c r="H391" s="2"/>
      <c r="I391" s="2">
        <f t="shared" si="13"/>
        <v>5.0251256281408363E-3</v>
      </c>
      <c r="J391" s="2"/>
      <c r="K391" s="2"/>
      <c r="L391" s="3">
        <v>0.57999999999999996</v>
      </c>
      <c r="M391" s="13" t="s">
        <v>4</v>
      </c>
      <c r="N391" s="2" t="s">
        <v>4</v>
      </c>
      <c r="O391" s="2" t="s">
        <v>4</v>
      </c>
      <c r="P391" s="2" t="s">
        <v>4</v>
      </c>
      <c r="Q391" s="2" t="s">
        <v>4</v>
      </c>
      <c r="R391" s="13" t="s">
        <v>4</v>
      </c>
      <c r="S391" s="17">
        <v>3.3825230312772318E-3</v>
      </c>
      <c r="T391" s="13" t="s">
        <v>4</v>
      </c>
      <c r="U391" s="1" t="s">
        <v>4</v>
      </c>
      <c r="V391" s="1" t="s">
        <v>4</v>
      </c>
      <c r="W391" s="13">
        <v>2.5605328882199988E-3</v>
      </c>
      <c r="X391" s="13" t="s">
        <v>4</v>
      </c>
      <c r="Y391" s="31" t="s">
        <v>4</v>
      </c>
      <c r="Z391" s="31" t="s">
        <v>4</v>
      </c>
    </row>
    <row r="392" spans="1:26" x14ac:dyDescent="0.3">
      <c r="A392" s="1">
        <v>190307</v>
      </c>
      <c r="B392" s="29">
        <v>6.85</v>
      </c>
      <c r="C392" s="2">
        <v>0.3417</v>
      </c>
      <c r="D392" s="2">
        <f t="shared" si="12"/>
        <v>2.9654269240586619</v>
      </c>
      <c r="E392" s="2"/>
      <c r="F392" s="2"/>
      <c r="G392" s="2"/>
      <c r="H392" s="2"/>
      <c r="I392" s="2">
        <f t="shared" si="13"/>
        <v>4.9999999999998934E-3</v>
      </c>
      <c r="J392" s="2"/>
      <c r="K392" s="2"/>
      <c r="L392" s="3">
        <v>0.57169999999999999</v>
      </c>
      <c r="M392" s="13" t="s">
        <v>4</v>
      </c>
      <c r="N392" s="2" t="s">
        <v>4</v>
      </c>
      <c r="O392" s="2" t="s">
        <v>4</v>
      </c>
      <c r="P392" s="2" t="s">
        <v>4</v>
      </c>
      <c r="Q392" s="2" t="s">
        <v>4</v>
      </c>
      <c r="R392" s="13" t="s">
        <v>4</v>
      </c>
      <c r="S392" s="17">
        <v>3.6472458969396666E-3</v>
      </c>
      <c r="T392" s="13" t="s">
        <v>4</v>
      </c>
      <c r="U392" s="1" t="s">
        <v>4</v>
      </c>
      <c r="V392" s="1" t="s">
        <v>4</v>
      </c>
      <c r="W392" s="13">
        <v>2.5974588564100002E-3</v>
      </c>
      <c r="X392" s="13" t="s">
        <v>4</v>
      </c>
      <c r="Y392" s="31" t="s">
        <v>4</v>
      </c>
      <c r="Z392" s="31" t="s">
        <v>4</v>
      </c>
    </row>
    <row r="393" spans="1:26" x14ac:dyDescent="0.3">
      <c r="A393" s="1">
        <v>190308</v>
      </c>
      <c r="B393" s="29">
        <v>6.63</v>
      </c>
      <c r="C393" s="2">
        <v>0.34329999999999999</v>
      </c>
      <c r="D393" s="2">
        <f t="shared" si="12"/>
        <v>2.9363266870312996</v>
      </c>
      <c r="E393" s="2"/>
      <c r="F393" s="2"/>
      <c r="G393" s="2"/>
      <c r="H393" s="2"/>
      <c r="I393" s="2">
        <f t="shared" si="13"/>
        <v>4.682470002926431E-3</v>
      </c>
      <c r="J393" s="2"/>
      <c r="K393" s="2"/>
      <c r="L393" s="3">
        <v>0.56330000000000002</v>
      </c>
      <c r="M393" s="13" t="s">
        <v>4</v>
      </c>
      <c r="N393" s="2" t="s">
        <v>4</v>
      </c>
      <c r="O393" s="2" t="s">
        <v>4</v>
      </c>
      <c r="P393" s="2" t="s">
        <v>4</v>
      </c>
      <c r="Q393" s="2" t="s">
        <v>4</v>
      </c>
      <c r="R393" s="13" t="s">
        <v>4</v>
      </c>
      <c r="S393" s="17">
        <v>4.0148003261678486E-3</v>
      </c>
      <c r="T393" s="13" t="s">
        <v>4</v>
      </c>
      <c r="U393" s="1" t="s">
        <v>4</v>
      </c>
      <c r="V393" s="1" t="s">
        <v>4</v>
      </c>
      <c r="W393" s="13">
        <v>4.6120563661600006E-3</v>
      </c>
      <c r="X393" s="13" t="s">
        <v>4</v>
      </c>
      <c r="Y393" s="31" t="s">
        <v>4</v>
      </c>
      <c r="Z393" s="31" t="s">
        <v>4</v>
      </c>
    </row>
    <row r="394" spans="1:26" x14ac:dyDescent="0.3">
      <c r="A394" s="1">
        <v>190309</v>
      </c>
      <c r="B394" s="29">
        <v>6.47</v>
      </c>
      <c r="C394" s="2">
        <v>0.34499999999999997</v>
      </c>
      <c r="D394" s="2">
        <f t="shared" si="12"/>
        <v>2.8983910470627845</v>
      </c>
      <c r="E394" s="2"/>
      <c r="F394" s="2"/>
      <c r="G394" s="2"/>
      <c r="H394" s="2"/>
      <c r="I394" s="2">
        <f t="shared" si="13"/>
        <v>4.9519370812700636E-3</v>
      </c>
      <c r="J394" s="2"/>
      <c r="K394" s="2"/>
      <c r="L394" s="3">
        <v>0.55500000000000005</v>
      </c>
      <c r="M394" s="13" t="s">
        <v>4</v>
      </c>
      <c r="N394" s="2" t="s">
        <v>4</v>
      </c>
      <c r="O394" s="2" t="s">
        <v>4</v>
      </c>
      <c r="P394" s="2" t="s">
        <v>4</v>
      </c>
      <c r="Q394" s="2" t="s">
        <v>4</v>
      </c>
      <c r="R394" s="13" t="s">
        <v>4</v>
      </c>
      <c r="S394" s="17">
        <v>4.0588977805855958E-3</v>
      </c>
      <c r="T394" s="13" t="s">
        <v>4</v>
      </c>
      <c r="U394" s="1" t="s">
        <v>4</v>
      </c>
      <c r="V394" s="1" t="s">
        <v>4</v>
      </c>
      <c r="W394" s="13">
        <v>2.9431976935199999E-3</v>
      </c>
      <c r="X394" s="13" t="s">
        <v>4</v>
      </c>
      <c r="Y394" s="31" t="s">
        <v>4</v>
      </c>
      <c r="Z394" s="31" t="s">
        <v>4</v>
      </c>
    </row>
    <row r="395" spans="1:26" x14ac:dyDescent="0.3">
      <c r="A395" s="1">
        <v>190310</v>
      </c>
      <c r="B395" s="29">
        <v>6.26</v>
      </c>
      <c r="C395" s="2">
        <v>0.34670000000000001</v>
      </c>
      <c r="D395" s="2">
        <f t="shared" si="12"/>
        <v>2.8966654067712665</v>
      </c>
      <c r="E395" s="2"/>
      <c r="F395" s="2"/>
      <c r="G395" s="2"/>
      <c r="H395" s="2"/>
      <c r="I395" s="2">
        <f t="shared" si="13"/>
        <v>4.9275362318841331E-3</v>
      </c>
      <c r="J395" s="2"/>
      <c r="K395" s="2"/>
      <c r="L395" s="3">
        <v>0.54669999999999996</v>
      </c>
      <c r="M395" s="13" t="s">
        <v>4</v>
      </c>
      <c r="N395" s="2" t="s">
        <v>4</v>
      </c>
      <c r="O395" s="2" t="s">
        <v>4</v>
      </c>
      <c r="P395" s="2" t="s">
        <v>4</v>
      </c>
      <c r="Q395" s="2" t="s">
        <v>4</v>
      </c>
      <c r="R395" s="13" t="s">
        <v>4</v>
      </c>
      <c r="S395" s="17">
        <v>3.9413002472283645E-3</v>
      </c>
      <c r="T395" s="13" t="s">
        <v>4</v>
      </c>
      <c r="U395" s="1" t="s">
        <v>4</v>
      </c>
      <c r="V395" s="1" t="s">
        <v>4</v>
      </c>
      <c r="W395" s="13">
        <v>3.6398171592E-3</v>
      </c>
      <c r="X395" s="13" t="s">
        <v>4</v>
      </c>
      <c r="Y395" s="31" t="s">
        <v>4</v>
      </c>
      <c r="Z395" s="31" t="s">
        <v>4</v>
      </c>
    </row>
    <row r="396" spans="1:26" x14ac:dyDescent="0.3">
      <c r="A396" s="1">
        <v>190311</v>
      </c>
      <c r="B396" s="29">
        <v>6.28</v>
      </c>
      <c r="C396" s="2">
        <v>0.3483</v>
      </c>
      <c r="D396" s="2">
        <f t="shared" si="12"/>
        <v>2.9372049341067008</v>
      </c>
      <c r="E396" s="2"/>
      <c r="F396" s="2"/>
      <c r="G396" s="2"/>
      <c r="H396" s="2"/>
      <c r="I396" s="2">
        <f t="shared" si="13"/>
        <v>4.6149408710700612E-3</v>
      </c>
      <c r="J396" s="2"/>
      <c r="K396" s="2"/>
      <c r="L396" s="3">
        <v>0.5383</v>
      </c>
      <c r="M396" s="13" t="s">
        <v>4</v>
      </c>
      <c r="N396" s="2" t="s">
        <v>4</v>
      </c>
      <c r="O396" s="2" t="s">
        <v>4</v>
      </c>
      <c r="P396" s="2" t="s">
        <v>4</v>
      </c>
      <c r="Q396" s="2" t="s">
        <v>4</v>
      </c>
      <c r="R396" s="13" t="s">
        <v>4</v>
      </c>
      <c r="S396" s="17">
        <v>4.0368492964499075E-3</v>
      </c>
      <c r="T396" s="13" t="s">
        <v>4</v>
      </c>
      <c r="U396" s="1" t="s">
        <v>4</v>
      </c>
      <c r="V396" s="1" t="s">
        <v>4</v>
      </c>
      <c r="W396" s="13">
        <v>1.2781230513499999E-3</v>
      </c>
      <c r="X396" s="13" t="s">
        <v>4</v>
      </c>
      <c r="Y396" s="31" t="s">
        <v>4</v>
      </c>
      <c r="Z396" s="31" t="s">
        <v>4</v>
      </c>
    </row>
    <row r="397" spans="1:26" x14ac:dyDescent="0.3">
      <c r="A397" s="1">
        <v>190312</v>
      </c>
      <c r="B397" s="29">
        <v>6.57</v>
      </c>
      <c r="C397" s="2">
        <v>0.35</v>
      </c>
      <c r="D397" s="2">
        <f t="shared" si="12"/>
        <v>2.9489401120472323</v>
      </c>
      <c r="E397" s="2"/>
      <c r="F397" s="2"/>
      <c r="G397" s="2"/>
      <c r="H397" s="2"/>
      <c r="I397" s="2">
        <f t="shared" si="13"/>
        <v>4.8808498420900293E-3</v>
      </c>
      <c r="J397" s="2"/>
      <c r="K397" s="2"/>
      <c r="L397" s="3">
        <v>0.53</v>
      </c>
      <c r="M397" s="13" t="s">
        <v>4</v>
      </c>
      <c r="N397" s="2" t="s">
        <v>4</v>
      </c>
      <c r="O397" s="2" t="s">
        <v>4</v>
      </c>
      <c r="P397" s="2" t="s">
        <v>4</v>
      </c>
      <c r="Q397" s="2" t="s">
        <v>4</v>
      </c>
      <c r="R397" s="13" t="s">
        <v>4</v>
      </c>
      <c r="S397" s="17">
        <v>3.9486504982288277E-3</v>
      </c>
      <c r="T397" s="13" t="s">
        <v>4</v>
      </c>
      <c r="U397" s="1" t="s">
        <v>4</v>
      </c>
      <c r="V397" s="1" t="s">
        <v>4</v>
      </c>
      <c r="W397" s="13">
        <v>1.24432114833E-3</v>
      </c>
      <c r="X397" s="13" t="s">
        <v>4</v>
      </c>
      <c r="Y397" s="31" t="s">
        <v>4</v>
      </c>
      <c r="Z397" s="31" t="s">
        <v>4</v>
      </c>
    </row>
    <row r="398" spans="1:26" x14ac:dyDescent="0.3">
      <c r="A398" s="1">
        <v>190401</v>
      </c>
      <c r="B398" s="29">
        <v>6.68</v>
      </c>
      <c r="C398" s="2">
        <v>0.34670000000000001</v>
      </c>
      <c r="D398" s="2">
        <f t="shared" si="12"/>
        <v>2.9310976031927507</v>
      </c>
      <c r="E398" s="2"/>
      <c r="F398" s="2"/>
      <c r="G398" s="2"/>
      <c r="H398" s="2"/>
      <c r="I398" s="2">
        <f t="shared" si="13"/>
        <v>-9.4285714285713418E-3</v>
      </c>
      <c r="J398" s="2"/>
      <c r="K398" s="2"/>
      <c r="L398" s="3">
        <v>0.52669999999999995</v>
      </c>
      <c r="M398" s="13" t="s">
        <v>4</v>
      </c>
      <c r="N398" s="2" t="s">
        <v>4</v>
      </c>
      <c r="O398" s="2" t="s">
        <v>4</v>
      </c>
      <c r="P398" s="2" t="s">
        <v>4</v>
      </c>
      <c r="Q398" s="2" t="s">
        <v>4</v>
      </c>
      <c r="R398" s="13" t="s">
        <v>4</v>
      </c>
      <c r="S398" s="17">
        <v>3.2354244862318996E-3</v>
      </c>
      <c r="T398" s="13" t="s">
        <v>4</v>
      </c>
      <c r="U398" s="1" t="s">
        <v>4</v>
      </c>
      <c r="V398" s="1" t="s">
        <v>4</v>
      </c>
      <c r="W398" s="13">
        <v>1.7781549866799997E-3</v>
      </c>
      <c r="X398" s="13" t="s">
        <v>4</v>
      </c>
      <c r="Y398" s="31" t="s">
        <v>4</v>
      </c>
      <c r="Z398" s="31" t="s">
        <v>4</v>
      </c>
    </row>
    <row r="399" spans="1:26" x14ac:dyDescent="0.3">
      <c r="A399" s="1">
        <v>190402</v>
      </c>
      <c r="B399" s="29">
        <v>6.5</v>
      </c>
      <c r="C399" s="2">
        <v>0.34329999999999999</v>
      </c>
      <c r="D399" s="2">
        <f t="shared" si="12"/>
        <v>2.937871088882674</v>
      </c>
      <c r="E399" s="2"/>
      <c r="F399" s="2"/>
      <c r="G399" s="2"/>
      <c r="H399" s="2"/>
      <c r="I399" s="2">
        <f t="shared" si="13"/>
        <v>-9.8067493510239911E-3</v>
      </c>
      <c r="J399" s="2"/>
      <c r="K399" s="2"/>
      <c r="L399" s="3">
        <v>0.52329999999999999</v>
      </c>
      <c r="M399" s="13" t="s">
        <v>4</v>
      </c>
      <c r="N399" s="2" t="s">
        <v>4</v>
      </c>
      <c r="O399" s="2" t="s">
        <v>4</v>
      </c>
      <c r="P399" s="2" t="s">
        <v>4</v>
      </c>
      <c r="Q399" s="2" t="s">
        <v>4</v>
      </c>
      <c r="R399" s="13" t="s">
        <v>4</v>
      </c>
      <c r="S399" s="17">
        <v>3.161867098670191E-3</v>
      </c>
      <c r="T399" s="13" t="s">
        <v>4</v>
      </c>
      <c r="U399" s="1" t="s">
        <v>4</v>
      </c>
      <c r="V399" s="1" t="s">
        <v>4</v>
      </c>
      <c r="W399" s="13">
        <v>7.1103726430999997E-4</v>
      </c>
      <c r="X399" s="13" t="s">
        <v>4</v>
      </c>
      <c r="Y399" s="31" t="s">
        <v>4</v>
      </c>
      <c r="Z399" s="31" t="s">
        <v>4</v>
      </c>
    </row>
    <row r="400" spans="1:26" x14ac:dyDescent="0.3">
      <c r="A400" s="1">
        <v>190403</v>
      </c>
      <c r="B400" s="29">
        <v>6.48</v>
      </c>
      <c r="C400" s="2">
        <v>0.34</v>
      </c>
      <c r="D400" s="2">
        <f t="shared" si="12"/>
        <v>2.9719216248602724</v>
      </c>
      <c r="E400" s="2"/>
      <c r="F400" s="2"/>
      <c r="G400" s="2"/>
      <c r="H400" s="2"/>
      <c r="I400" s="2">
        <f t="shared" si="13"/>
        <v>-9.6125837459947183E-3</v>
      </c>
      <c r="J400" s="2"/>
      <c r="K400" s="2"/>
      <c r="L400" s="3">
        <v>0.52</v>
      </c>
      <c r="M400" s="13" t="s">
        <v>4</v>
      </c>
      <c r="N400" s="2" t="s">
        <v>4</v>
      </c>
      <c r="O400" s="2" t="s">
        <v>4</v>
      </c>
      <c r="P400" s="2" t="s">
        <v>4</v>
      </c>
      <c r="Q400" s="2" t="s">
        <v>4</v>
      </c>
      <c r="R400" s="13" t="s">
        <v>4</v>
      </c>
      <c r="S400" s="17">
        <v>3.0883043000211894E-3</v>
      </c>
      <c r="T400" s="13" t="s">
        <v>4</v>
      </c>
      <c r="U400" s="1" t="s">
        <v>4</v>
      </c>
      <c r="V400" s="1" t="s">
        <v>4</v>
      </c>
      <c r="W400" s="13">
        <v>1.4626396627299995E-3</v>
      </c>
      <c r="X400" s="13" t="s">
        <v>4</v>
      </c>
      <c r="Y400" s="31" t="s">
        <v>4</v>
      </c>
      <c r="Z400" s="31" t="s">
        <v>4</v>
      </c>
    </row>
    <row r="401" spans="1:26" x14ac:dyDescent="0.3">
      <c r="A401" s="1">
        <v>190404</v>
      </c>
      <c r="B401" s="29">
        <v>6.64</v>
      </c>
      <c r="C401" s="2">
        <v>0.3367</v>
      </c>
      <c r="D401" s="2">
        <f t="shared" si="12"/>
        <v>2.9603651297166995</v>
      </c>
      <c r="E401" s="2"/>
      <c r="F401" s="2"/>
      <c r="G401" s="2"/>
      <c r="H401" s="2"/>
      <c r="I401" s="2">
        <f t="shared" si="13"/>
        <v>-9.7058823529412308E-3</v>
      </c>
      <c r="J401" s="2"/>
      <c r="K401" s="2"/>
      <c r="L401" s="3">
        <v>0.51670000000000005</v>
      </c>
      <c r="M401" s="13" t="s">
        <v>4</v>
      </c>
      <c r="N401" s="2" t="s">
        <v>4</v>
      </c>
      <c r="O401" s="2" t="s">
        <v>4</v>
      </c>
      <c r="P401" s="2" t="s">
        <v>4</v>
      </c>
      <c r="Q401" s="2" t="s">
        <v>4</v>
      </c>
      <c r="R401" s="13" t="s">
        <v>4</v>
      </c>
      <c r="S401" s="17">
        <v>2.6320941243429337E-3</v>
      </c>
      <c r="T401" s="13" t="s">
        <v>4</v>
      </c>
      <c r="U401" s="1" t="s">
        <v>4</v>
      </c>
      <c r="V401" s="1" t="s">
        <v>4</v>
      </c>
      <c r="W401" s="13">
        <v>4.3687836406000006E-4</v>
      </c>
      <c r="X401" s="13" t="s">
        <v>4</v>
      </c>
      <c r="Y401" s="31" t="s">
        <v>4</v>
      </c>
      <c r="Z401" s="31" t="s">
        <v>4</v>
      </c>
    </row>
    <row r="402" spans="1:26" x14ac:dyDescent="0.3">
      <c r="A402" s="1">
        <v>190405</v>
      </c>
      <c r="B402" s="29">
        <v>6.5</v>
      </c>
      <c r="C402" s="2">
        <v>0.33329999999999999</v>
      </c>
      <c r="D402" s="2">
        <f t="shared" si="12"/>
        <v>2.9720517498889207</v>
      </c>
      <c r="E402" s="2"/>
      <c r="F402" s="2"/>
      <c r="G402" s="2"/>
      <c r="H402" s="2"/>
      <c r="I402" s="2">
        <f t="shared" si="13"/>
        <v>-1.0098010098010146E-2</v>
      </c>
      <c r="J402" s="2"/>
      <c r="K402" s="2"/>
      <c r="L402" s="3">
        <v>0.51329999999999998</v>
      </c>
      <c r="M402" s="13" t="s">
        <v>4</v>
      </c>
      <c r="N402" s="2" t="s">
        <v>4</v>
      </c>
      <c r="O402" s="2" t="s">
        <v>4</v>
      </c>
      <c r="P402" s="2" t="s">
        <v>4</v>
      </c>
      <c r="Q402" s="2" t="s">
        <v>4</v>
      </c>
      <c r="R402" s="13" t="s">
        <v>4</v>
      </c>
      <c r="S402" s="17">
        <v>2.5290501126662272E-3</v>
      </c>
      <c r="T402" s="13" t="s">
        <v>4</v>
      </c>
      <c r="U402" s="1" t="s">
        <v>4</v>
      </c>
      <c r="V402" s="1" t="s">
        <v>4</v>
      </c>
      <c r="W402" s="13">
        <v>3.4317244150000007E-4</v>
      </c>
      <c r="X402" s="13" t="s">
        <v>4</v>
      </c>
      <c r="Y402" s="31" t="s">
        <v>4</v>
      </c>
      <c r="Z402" s="31" t="s">
        <v>4</v>
      </c>
    </row>
    <row r="403" spans="1:26" x14ac:dyDescent="0.3">
      <c r="A403" s="1">
        <v>190406</v>
      </c>
      <c r="B403" s="29">
        <v>6.51</v>
      </c>
      <c r="C403" s="2">
        <v>0.33</v>
      </c>
      <c r="D403" s="2">
        <f t="shared" si="12"/>
        <v>3.0226397264739155</v>
      </c>
      <c r="E403" s="2"/>
      <c r="F403" s="2"/>
      <c r="G403" s="2"/>
      <c r="H403" s="2"/>
      <c r="I403" s="2">
        <f t="shared" si="13"/>
        <v>-9.9009900990097988E-3</v>
      </c>
      <c r="J403" s="2"/>
      <c r="K403" s="2"/>
      <c r="L403" s="3">
        <v>0.51</v>
      </c>
      <c r="M403" s="13" t="s">
        <v>4</v>
      </c>
      <c r="N403" s="2" t="s">
        <v>4</v>
      </c>
      <c r="O403" s="2" t="s">
        <v>4</v>
      </c>
      <c r="P403" s="2" t="s">
        <v>4</v>
      </c>
      <c r="Q403" s="2" t="s">
        <v>4</v>
      </c>
      <c r="R403" s="13" t="s">
        <v>4</v>
      </c>
      <c r="S403" s="17">
        <v>2.3008434363824192E-3</v>
      </c>
      <c r="T403" s="13" t="s">
        <v>4</v>
      </c>
      <c r="U403" s="1" t="s">
        <v>4</v>
      </c>
      <c r="V403" s="1" t="s">
        <v>4</v>
      </c>
      <c r="W403" s="13">
        <v>2.3818810262E-4</v>
      </c>
      <c r="X403" s="13" t="s">
        <v>4</v>
      </c>
      <c r="Y403" s="31" t="s">
        <v>4</v>
      </c>
      <c r="Z403" s="31" t="s">
        <v>4</v>
      </c>
    </row>
    <row r="404" spans="1:26" x14ac:dyDescent="0.3">
      <c r="A404" s="1">
        <v>190407</v>
      </c>
      <c r="B404" s="29">
        <v>6.78</v>
      </c>
      <c r="C404" s="2">
        <v>0.32669999999999999</v>
      </c>
      <c r="D404" s="2">
        <f t="shared" si="12"/>
        <v>3.0660506614216114</v>
      </c>
      <c r="E404" s="2"/>
      <c r="F404" s="2"/>
      <c r="G404" s="2"/>
      <c r="H404" s="2"/>
      <c r="I404" s="2">
        <f t="shared" si="13"/>
        <v>-1.000000000000012E-2</v>
      </c>
      <c r="J404" s="2"/>
      <c r="K404" s="2"/>
      <c r="L404" s="3">
        <v>0.50670000000000004</v>
      </c>
      <c r="M404" s="13" t="s">
        <v>4</v>
      </c>
      <c r="N404" s="2" t="s">
        <v>4</v>
      </c>
      <c r="O404" s="2" t="s">
        <v>4</v>
      </c>
      <c r="P404" s="2" t="s">
        <v>4</v>
      </c>
      <c r="Q404" s="2" t="s">
        <v>4</v>
      </c>
      <c r="R404" s="13" t="s">
        <v>4</v>
      </c>
      <c r="S404" s="17">
        <v>2.2419429359994028E-3</v>
      </c>
      <c r="T404" s="13" t="s">
        <v>4</v>
      </c>
      <c r="U404" s="1" t="s">
        <v>4</v>
      </c>
      <c r="V404" s="1" t="s">
        <v>4</v>
      </c>
      <c r="W404" s="13">
        <v>9.0555547535000008E-4</v>
      </c>
      <c r="X404" s="13" t="s">
        <v>4</v>
      </c>
      <c r="Y404" s="31" t="s">
        <v>4</v>
      </c>
      <c r="Z404" s="31" t="s">
        <v>4</v>
      </c>
    </row>
    <row r="405" spans="1:26" x14ac:dyDescent="0.3">
      <c r="A405" s="1">
        <v>190408</v>
      </c>
      <c r="B405" s="29">
        <v>7.01</v>
      </c>
      <c r="C405" s="2">
        <v>0.32329999999999998</v>
      </c>
      <c r="D405" s="2">
        <f t="shared" si="12"/>
        <v>3.1197849222239702</v>
      </c>
      <c r="E405" s="2"/>
      <c r="F405" s="2"/>
      <c r="G405" s="2"/>
      <c r="H405" s="2"/>
      <c r="I405" s="2">
        <f t="shared" si="13"/>
        <v>-1.0407101316192269E-2</v>
      </c>
      <c r="J405" s="2"/>
      <c r="K405" s="2"/>
      <c r="L405" s="3">
        <v>0.50329999999999997</v>
      </c>
      <c r="M405" s="13" t="s">
        <v>4</v>
      </c>
      <c r="N405" s="2" t="s">
        <v>4</v>
      </c>
      <c r="O405" s="2" t="s">
        <v>4</v>
      </c>
      <c r="P405" s="2" t="s">
        <v>4</v>
      </c>
      <c r="Q405" s="2" t="s">
        <v>4</v>
      </c>
      <c r="R405" s="13" t="s">
        <v>4</v>
      </c>
      <c r="S405" s="17">
        <v>2.4996070161100023E-3</v>
      </c>
      <c r="T405" s="13" t="s">
        <v>4</v>
      </c>
      <c r="U405" s="1" t="s">
        <v>4</v>
      </c>
      <c r="V405" s="1" t="s">
        <v>4</v>
      </c>
      <c r="W405" s="13">
        <v>4.8822878966999996E-4</v>
      </c>
      <c r="X405" s="13" t="s">
        <v>4</v>
      </c>
      <c r="Y405" s="31" t="s">
        <v>4</v>
      </c>
      <c r="Z405" s="31" t="s">
        <v>4</v>
      </c>
    </row>
    <row r="406" spans="1:26" x14ac:dyDescent="0.3">
      <c r="A406" s="1">
        <v>190409</v>
      </c>
      <c r="B406" s="29">
        <v>7.32</v>
      </c>
      <c r="C406" s="2">
        <v>0.32</v>
      </c>
      <c r="D406" s="2">
        <f t="shared" si="12"/>
        <v>3.1871271265536203</v>
      </c>
      <c r="E406" s="2"/>
      <c r="F406" s="2"/>
      <c r="G406" s="2"/>
      <c r="H406" s="2"/>
      <c r="I406" s="2">
        <f t="shared" si="13"/>
        <v>-1.0207237859573004E-2</v>
      </c>
      <c r="J406" s="2"/>
      <c r="K406" s="2"/>
      <c r="L406" s="3">
        <v>0.5</v>
      </c>
      <c r="M406" s="13" t="s">
        <v>4</v>
      </c>
      <c r="N406" s="2" t="s">
        <v>4</v>
      </c>
      <c r="O406" s="2" t="s">
        <v>4</v>
      </c>
      <c r="P406" s="2" t="s">
        <v>4</v>
      </c>
      <c r="Q406" s="2" t="s">
        <v>4</v>
      </c>
      <c r="R406" s="13" t="s">
        <v>4</v>
      </c>
      <c r="S406" s="17">
        <v>2.8160748824611966E-3</v>
      </c>
      <c r="T406" s="13" t="s">
        <v>4</v>
      </c>
      <c r="U406" s="1" t="s">
        <v>4</v>
      </c>
      <c r="V406" s="1" t="s">
        <v>4</v>
      </c>
      <c r="W406" s="13">
        <v>8.8124632826999986E-4</v>
      </c>
      <c r="X406" s="13" t="s">
        <v>4</v>
      </c>
      <c r="Y406" s="31" t="s">
        <v>4</v>
      </c>
      <c r="Z406" s="31" t="s">
        <v>4</v>
      </c>
    </row>
    <row r="407" spans="1:26" x14ac:dyDescent="0.3">
      <c r="A407" s="1">
        <v>190410</v>
      </c>
      <c r="B407" s="29">
        <v>7.75</v>
      </c>
      <c r="C407" s="2">
        <v>0.31669999999999998</v>
      </c>
      <c r="D407" s="2">
        <f t="shared" si="12"/>
        <v>3.2502692343094544</v>
      </c>
      <c r="E407" s="2"/>
      <c r="F407" s="2"/>
      <c r="G407" s="2"/>
      <c r="H407" s="2"/>
      <c r="I407" s="2">
        <f t="shared" si="13"/>
        <v>-1.0312500000000058E-2</v>
      </c>
      <c r="J407" s="2"/>
      <c r="K407" s="2"/>
      <c r="L407" s="3">
        <v>0.49669999999999997</v>
      </c>
      <c r="M407" s="13" t="s">
        <v>4</v>
      </c>
      <c r="N407" s="2" t="s">
        <v>4</v>
      </c>
      <c r="O407" s="2" t="s">
        <v>4</v>
      </c>
      <c r="P407" s="2" t="s">
        <v>4</v>
      </c>
      <c r="Q407" s="2" t="s">
        <v>4</v>
      </c>
      <c r="R407" s="13" t="s">
        <v>4</v>
      </c>
      <c r="S407" s="17">
        <v>2.8822996700421095E-3</v>
      </c>
      <c r="T407" s="13" t="s">
        <v>4</v>
      </c>
      <c r="U407" s="1" t="s">
        <v>4</v>
      </c>
      <c r="V407" s="1" t="s">
        <v>4</v>
      </c>
      <c r="W407" s="13">
        <v>1.2976369234699999E-3</v>
      </c>
      <c r="X407" s="13" t="s">
        <v>4</v>
      </c>
      <c r="Y407" s="31" t="s">
        <v>4</v>
      </c>
      <c r="Z407" s="31" t="s">
        <v>4</v>
      </c>
    </row>
    <row r="408" spans="1:26" x14ac:dyDescent="0.3">
      <c r="A408" s="1">
        <v>190411</v>
      </c>
      <c r="B408" s="29">
        <v>8.17</v>
      </c>
      <c r="C408" s="2">
        <v>0.31330000000000002</v>
      </c>
      <c r="D408" s="2">
        <f t="shared" si="12"/>
        <v>3.2708072813705806</v>
      </c>
      <c r="E408" s="2"/>
      <c r="F408" s="2"/>
      <c r="G408" s="2"/>
      <c r="H408" s="2"/>
      <c r="I408" s="2">
        <f t="shared" si="13"/>
        <v>-1.0735712030312428E-2</v>
      </c>
      <c r="J408" s="2"/>
      <c r="K408" s="2"/>
      <c r="L408" s="3">
        <v>0.49330000000000002</v>
      </c>
      <c r="M408" s="13" t="s">
        <v>4</v>
      </c>
      <c r="N408" s="2" t="s">
        <v>4</v>
      </c>
      <c r="O408" s="2" t="s">
        <v>4</v>
      </c>
      <c r="P408" s="2" t="s">
        <v>4</v>
      </c>
      <c r="Q408" s="2" t="s">
        <v>4</v>
      </c>
      <c r="R408" s="13" t="s">
        <v>4</v>
      </c>
      <c r="S408" s="17">
        <v>2.6836121486790605E-3</v>
      </c>
      <c r="T408" s="13" t="s">
        <v>4</v>
      </c>
      <c r="U408" s="1" t="s">
        <v>4</v>
      </c>
      <c r="V408" s="1" t="s">
        <v>4</v>
      </c>
      <c r="W408" s="13">
        <v>7.7774110330999986E-4</v>
      </c>
      <c r="X408" s="13" t="s">
        <v>4</v>
      </c>
      <c r="Y408" s="31" t="s">
        <v>4</v>
      </c>
      <c r="Z408" s="31" t="s">
        <v>4</v>
      </c>
    </row>
    <row r="409" spans="1:26" x14ac:dyDescent="0.3">
      <c r="A409" s="1">
        <v>190412</v>
      </c>
      <c r="B409" s="29">
        <v>8.25</v>
      </c>
      <c r="C409" s="2">
        <v>0.31</v>
      </c>
      <c r="D409" s="2">
        <f t="shared" si="12"/>
        <v>3.3029797535167091</v>
      </c>
      <c r="E409" s="2"/>
      <c r="F409" s="2"/>
      <c r="G409" s="2"/>
      <c r="H409" s="2"/>
      <c r="I409" s="2">
        <f t="shared" si="13"/>
        <v>-1.0533035429301063E-2</v>
      </c>
      <c r="J409" s="2"/>
      <c r="K409" s="2"/>
      <c r="L409" s="3">
        <v>0.49</v>
      </c>
      <c r="M409" s="13" t="s">
        <v>4</v>
      </c>
      <c r="N409" s="2" t="s">
        <v>4</v>
      </c>
      <c r="O409" s="2" t="s">
        <v>4</v>
      </c>
      <c r="P409" s="2" t="s">
        <v>4</v>
      </c>
      <c r="Q409" s="2" t="s">
        <v>4</v>
      </c>
      <c r="R409" s="13" t="s">
        <v>4</v>
      </c>
      <c r="S409" s="17">
        <v>2.7939989786264809E-3</v>
      </c>
      <c r="T409" s="13" t="s">
        <v>4</v>
      </c>
      <c r="U409" s="1" t="s">
        <v>4</v>
      </c>
      <c r="V409" s="1" t="s">
        <v>4</v>
      </c>
      <c r="W409" s="13">
        <v>3.3483606058600005E-3</v>
      </c>
      <c r="X409" s="13" t="s">
        <v>4</v>
      </c>
      <c r="Y409" s="31" t="s">
        <v>4</v>
      </c>
      <c r="Z409" s="31" t="s">
        <v>4</v>
      </c>
    </row>
    <row r="410" spans="1:26" x14ac:dyDescent="0.3">
      <c r="A410" s="1">
        <v>190501</v>
      </c>
      <c r="B410" s="29">
        <v>8.43</v>
      </c>
      <c r="C410" s="2">
        <v>0.31169999999999998</v>
      </c>
      <c r="D410" s="2">
        <f t="shared" si="12"/>
        <v>3.3404658136930068</v>
      </c>
      <c r="E410" s="2"/>
      <c r="F410" s="2"/>
      <c r="G410" s="2"/>
      <c r="H410" s="2"/>
      <c r="I410" s="2">
        <f t="shared" si="13"/>
        <v>5.4838709677418329E-3</v>
      </c>
      <c r="J410" s="2"/>
      <c r="K410" s="2"/>
      <c r="L410" s="3">
        <v>0.505</v>
      </c>
      <c r="M410" s="13" t="s">
        <v>4</v>
      </c>
      <c r="N410" s="2" t="s">
        <v>4</v>
      </c>
      <c r="O410" s="2" t="s">
        <v>4</v>
      </c>
      <c r="P410" s="2" t="s">
        <v>4</v>
      </c>
      <c r="Q410" s="2" t="s">
        <v>4</v>
      </c>
      <c r="R410" s="13" t="s">
        <v>4</v>
      </c>
      <c r="S410" s="17">
        <v>2.5658527643306972E-3</v>
      </c>
      <c r="T410" s="13" t="s">
        <v>4</v>
      </c>
      <c r="U410" s="1" t="s">
        <v>4</v>
      </c>
      <c r="V410" s="1" t="s">
        <v>4</v>
      </c>
      <c r="W410" s="13">
        <v>8.1676579183000001E-4</v>
      </c>
      <c r="X410" s="13" t="s">
        <v>4</v>
      </c>
      <c r="Y410" s="31" t="s">
        <v>4</v>
      </c>
      <c r="Z410" s="31" t="s">
        <v>4</v>
      </c>
    </row>
    <row r="411" spans="1:26" x14ac:dyDescent="0.3">
      <c r="A411" s="1">
        <v>190502</v>
      </c>
      <c r="B411" s="29">
        <v>8.8000000000000007</v>
      </c>
      <c r="C411" s="2">
        <v>0.31330000000000002</v>
      </c>
      <c r="D411" s="2">
        <f t="shared" si="12"/>
        <v>3.3633588387358255</v>
      </c>
      <c r="E411" s="2"/>
      <c r="F411" s="2"/>
      <c r="G411" s="2"/>
      <c r="H411" s="2"/>
      <c r="I411" s="2">
        <f t="shared" si="13"/>
        <v>5.1331408405519419E-3</v>
      </c>
      <c r="J411" s="2"/>
      <c r="K411" s="2"/>
      <c r="L411" s="3">
        <v>0.52</v>
      </c>
      <c r="M411" s="13" t="s">
        <v>4</v>
      </c>
      <c r="N411" s="2" t="s">
        <v>4</v>
      </c>
      <c r="O411" s="2" t="s">
        <v>4</v>
      </c>
      <c r="P411" s="2" t="s">
        <v>4</v>
      </c>
      <c r="Q411" s="2" t="s">
        <v>4</v>
      </c>
      <c r="R411" s="13" t="s">
        <v>4</v>
      </c>
      <c r="S411" s="17">
        <v>2.4628019263007121E-3</v>
      </c>
      <c r="T411" s="13" t="s">
        <v>4</v>
      </c>
      <c r="U411" s="1" t="s">
        <v>4</v>
      </c>
      <c r="V411" s="1" t="s">
        <v>4</v>
      </c>
      <c r="W411" s="13">
        <v>5.4843491451999986E-4</v>
      </c>
      <c r="X411" s="13" t="s">
        <v>4</v>
      </c>
      <c r="Y411" s="31" t="s">
        <v>4</v>
      </c>
      <c r="Z411" s="31" t="s">
        <v>4</v>
      </c>
    </row>
    <row r="412" spans="1:26" x14ac:dyDescent="0.3">
      <c r="A412" s="1">
        <v>190503</v>
      </c>
      <c r="B412" s="29">
        <v>9.0500000000000007</v>
      </c>
      <c r="C412" s="2">
        <v>0.315</v>
      </c>
      <c r="D412" s="2">
        <f t="shared" si="12"/>
        <v>3.3457182293419265</v>
      </c>
      <c r="E412" s="2"/>
      <c r="F412" s="2"/>
      <c r="G412" s="2"/>
      <c r="H412" s="2"/>
      <c r="I412" s="2">
        <f t="shared" si="13"/>
        <v>5.4261091605489753E-3</v>
      </c>
      <c r="J412" s="2"/>
      <c r="K412" s="2"/>
      <c r="L412" s="3">
        <v>0.53500000000000003</v>
      </c>
      <c r="M412" s="13" t="s">
        <v>4</v>
      </c>
      <c r="N412" s="2" t="s">
        <v>4</v>
      </c>
      <c r="O412" s="2" t="s">
        <v>4</v>
      </c>
      <c r="P412" s="2" t="s">
        <v>4</v>
      </c>
      <c r="Q412" s="2" t="s">
        <v>4</v>
      </c>
      <c r="R412" s="13" t="s">
        <v>4</v>
      </c>
      <c r="S412" s="17">
        <v>2.5364107513547326E-3</v>
      </c>
      <c r="T412" s="13" t="s">
        <v>4</v>
      </c>
      <c r="U412" s="1" t="s">
        <v>4</v>
      </c>
      <c r="V412" s="1" t="s">
        <v>4</v>
      </c>
      <c r="W412" s="13">
        <v>1.07032300451E-3</v>
      </c>
      <c r="X412" s="13" t="s">
        <v>4</v>
      </c>
      <c r="Y412" s="31" t="s">
        <v>4</v>
      </c>
      <c r="Z412" s="31" t="s">
        <v>4</v>
      </c>
    </row>
    <row r="413" spans="1:26" x14ac:dyDescent="0.3">
      <c r="A413" s="1">
        <v>190504</v>
      </c>
      <c r="B413" s="29">
        <v>8.94</v>
      </c>
      <c r="C413" s="2">
        <v>0.31669999999999998</v>
      </c>
      <c r="D413" s="2">
        <f t="shared" si="12"/>
        <v>3.2898664889338138</v>
      </c>
      <c r="E413" s="2"/>
      <c r="F413" s="2"/>
      <c r="G413" s="2"/>
      <c r="H413" s="2"/>
      <c r="I413" s="2">
        <f t="shared" si="13"/>
        <v>5.3968253968252888E-3</v>
      </c>
      <c r="J413" s="2"/>
      <c r="K413" s="2"/>
      <c r="L413" s="3">
        <v>0.55000000000000004</v>
      </c>
      <c r="M413" s="13" t="s">
        <v>4</v>
      </c>
      <c r="N413" s="2" t="s">
        <v>4</v>
      </c>
      <c r="O413" s="2" t="s">
        <v>4</v>
      </c>
      <c r="P413" s="2" t="s">
        <v>4</v>
      </c>
      <c r="Q413" s="2" t="s">
        <v>4</v>
      </c>
      <c r="R413" s="13" t="s">
        <v>4</v>
      </c>
      <c r="S413" s="17">
        <v>2.5658527643306972E-3</v>
      </c>
      <c r="T413" s="13" t="s">
        <v>4</v>
      </c>
      <c r="U413" s="1" t="s">
        <v>4</v>
      </c>
      <c r="V413" s="1" t="s">
        <v>4</v>
      </c>
      <c r="W413" s="13">
        <v>2.4071228727599999E-3</v>
      </c>
      <c r="X413" s="13" t="s">
        <v>4</v>
      </c>
      <c r="Y413" s="31" t="s">
        <v>4</v>
      </c>
      <c r="Z413" s="31" t="s">
        <v>4</v>
      </c>
    </row>
    <row r="414" spans="1:26" x14ac:dyDescent="0.3">
      <c r="A414" s="1">
        <v>190505</v>
      </c>
      <c r="B414" s="29">
        <v>8.5</v>
      </c>
      <c r="C414" s="2">
        <v>0.31830000000000003</v>
      </c>
      <c r="D414" s="2">
        <f t="shared" si="12"/>
        <v>3.2965231479535517</v>
      </c>
      <c r="E414" s="2"/>
      <c r="F414" s="2"/>
      <c r="G414" s="2"/>
      <c r="H414" s="2"/>
      <c r="I414" s="2">
        <f t="shared" si="13"/>
        <v>5.0520997789706978E-3</v>
      </c>
      <c r="J414" s="2"/>
      <c r="K414" s="2"/>
      <c r="L414" s="3">
        <v>0.56499999999999995</v>
      </c>
      <c r="M414" s="13" t="s">
        <v>4</v>
      </c>
      <c r="N414" s="2" t="s">
        <v>4</v>
      </c>
      <c r="O414" s="2" t="s">
        <v>4</v>
      </c>
      <c r="P414" s="2" t="s">
        <v>4</v>
      </c>
      <c r="Q414" s="2" t="s">
        <v>4</v>
      </c>
      <c r="R414" s="13" t="s">
        <v>4</v>
      </c>
      <c r="S414" s="17">
        <v>2.5732131321341625E-3</v>
      </c>
      <c r="T414" s="13" t="s">
        <v>4</v>
      </c>
      <c r="U414" s="1" t="s">
        <v>4</v>
      </c>
      <c r="V414" s="1" t="s">
        <v>4</v>
      </c>
      <c r="W414" s="13">
        <v>3.2256777976300004E-3</v>
      </c>
      <c r="X414" s="13" t="s">
        <v>4</v>
      </c>
      <c r="Y414" s="31" t="s">
        <v>4</v>
      </c>
      <c r="Z414" s="31" t="s">
        <v>4</v>
      </c>
    </row>
    <row r="415" spans="1:26" x14ac:dyDescent="0.3">
      <c r="A415" s="1">
        <v>190506</v>
      </c>
      <c r="B415" s="29">
        <v>8.6</v>
      </c>
      <c r="C415" s="2">
        <v>0.32</v>
      </c>
      <c r="D415" s="2">
        <f t="shared" si="12"/>
        <v>3.3221090795098527</v>
      </c>
      <c r="E415" s="2"/>
      <c r="F415" s="2"/>
      <c r="G415" s="2"/>
      <c r="H415" s="2"/>
      <c r="I415" s="2">
        <f t="shared" si="13"/>
        <v>5.3408733898836491E-3</v>
      </c>
      <c r="J415" s="2"/>
      <c r="K415" s="2"/>
      <c r="L415" s="3">
        <v>0.57999999999999996</v>
      </c>
      <c r="M415" s="13" t="s">
        <v>4</v>
      </c>
      <c r="N415" s="2" t="s">
        <v>4</v>
      </c>
      <c r="O415" s="2" t="s">
        <v>4</v>
      </c>
      <c r="P415" s="2" t="s">
        <v>4</v>
      </c>
      <c r="Q415" s="2" t="s">
        <v>4</v>
      </c>
      <c r="R415" s="13" t="s">
        <v>4</v>
      </c>
      <c r="S415" s="17">
        <v>2.4039109648619932E-3</v>
      </c>
      <c r="T415" s="13" t="s">
        <v>4</v>
      </c>
      <c r="U415" s="1" t="s">
        <v>4</v>
      </c>
      <c r="V415" s="1" t="s">
        <v>4</v>
      </c>
      <c r="W415" s="13">
        <v>1.3950785247699995E-3</v>
      </c>
      <c r="X415" s="13" t="s">
        <v>4</v>
      </c>
      <c r="Y415" s="31" t="s">
        <v>4</v>
      </c>
      <c r="Z415" s="31" t="s">
        <v>4</v>
      </c>
    </row>
    <row r="416" spans="1:26" x14ac:dyDescent="0.3">
      <c r="A416" s="1">
        <v>190507</v>
      </c>
      <c r="B416" s="29">
        <v>8.8699999999999992</v>
      </c>
      <c r="C416" s="2">
        <v>0.32169999999999999</v>
      </c>
      <c r="D416" s="2">
        <f t="shared" si="12"/>
        <v>3.3533393287921509</v>
      </c>
      <c r="E416" s="2"/>
      <c r="F416" s="2"/>
      <c r="G416" s="2"/>
      <c r="H416" s="2"/>
      <c r="I416" s="2">
        <f t="shared" si="13"/>
        <v>5.3124999999998312E-3</v>
      </c>
      <c r="J416" s="2"/>
      <c r="K416" s="2"/>
      <c r="L416" s="3">
        <v>0.59499999999999997</v>
      </c>
      <c r="M416" s="13" t="s">
        <v>4</v>
      </c>
      <c r="N416" s="2" t="s">
        <v>4</v>
      </c>
      <c r="O416" s="2" t="s">
        <v>4</v>
      </c>
      <c r="P416" s="2" t="s">
        <v>4</v>
      </c>
      <c r="Q416" s="2" t="s">
        <v>4</v>
      </c>
      <c r="R416" s="13" t="s">
        <v>4</v>
      </c>
      <c r="S416" s="17">
        <v>2.6762525934111003E-3</v>
      </c>
      <c r="T416" s="13" t="s">
        <v>4</v>
      </c>
      <c r="U416" s="1" t="s">
        <v>4</v>
      </c>
      <c r="V416" s="1" t="s">
        <v>4</v>
      </c>
      <c r="W416" s="13">
        <v>1.0987717737000002E-3</v>
      </c>
      <c r="X416" s="13" t="s">
        <v>4</v>
      </c>
      <c r="Y416" s="31" t="s">
        <v>4</v>
      </c>
      <c r="Z416" s="31" t="s">
        <v>4</v>
      </c>
    </row>
    <row r="417" spans="1:26" x14ac:dyDescent="0.3">
      <c r="A417" s="1">
        <v>190508</v>
      </c>
      <c r="B417" s="29">
        <v>9.1999999999999993</v>
      </c>
      <c r="C417" s="2">
        <v>0.32329999999999998</v>
      </c>
      <c r="D417" s="2">
        <f t="shared" si="12"/>
        <v>3.3516336427655107</v>
      </c>
      <c r="E417" s="2"/>
      <c r="F417" s="2"/>
      <c r="G417" s="2"/>
      <c r="H417" s="2"/>
      <c r="I417" s="2">
        <f t="shared" si="13"/>
        <v>4.9735778675783493E-3</v>
      </c>
      <c r="J417" s="2"/>
      <c r="K417" s="2"/>
      <c r="L417" s="3">
        <v>0.61</v>
      </c>
      <c r="M417" s="13" t="s">
        <v>4</v>
      </c>
      <c r="N417" s="2" t="s">
        <v>4</v>
      </c>
      <c r="O417" s="2" t="s">
        <v>4</v>
      </c>
      <c r="P417" s="2" t="s">
        <v>4</v>
      </c>
      <c r="Q417" s="2" t="s">
        <v>4</v>
      </c>
      <c r="R417" s="13" t="s">
        <v>4</v>
      </c>
      <c r="S417" s="17">
        <v>2.7351275190453041E-3</v>
      </c>
      <c r="T417" s="13" t="s">
        <v>4</v>
      </c>
      <c r="U417" s="1" t="s">
        <v>4</v>
      </c>
      <c r="V417" s="1" t="s">
        <v>4</v>
      </c>
      <c r="W417" s="13">
        <v>8.7564102492000001E-4</v>
      </c>
      <c r="X417" s="13" t="s">
        <v>4</v>
      </c>
      <c r="Y417" s="31" t="s">
        <v>4</v>
      </c>
      <c r="Z417" s="31" t="s">
        <v>4</v>
      </c>
    </row>
    <row r="418" spans="1:26" x14ac:dyDescent="0.3">
      <c r="A418" s="1">
        <v>190509</v>
      </c>
      <c r="B418" s="29">
        <v>9.23</v>
      </c>
      <c r="C418" s="2">
        <v>0.32500000000000001</v>
      </c>
      <c r="D418" s="2">
        <f t="shared" si="12"/>
        <v>3.3603753871419002</v>
      </c>
      <c r="E418" s="2"/>
      <c r="F418" s="2"/>
      <c r="G418" s="2"/>
      <c r="H418" s="2"/>
      <c r="I418" s="2">
        <f t="shared" si="13"/>
        <v>5.2582740488711366E-3</v>
      </c>
      <c r="J418" s="2"/>
      <c r="K418" s="2"/>
      <c r="L418" s="3">
        <v>0.625</v>
      </c>
      <c r="M418" s="13" t="s">
        <v>4</v>
      </c>
      <c r="N418" s="2" t="s">
        <v>4</v>
      </c>
      <c r="O418" s="2" t="s">
        <v>4</v>
      </c>
      <c r="P418" s="2" t="s">
        <v>4</v>
      </c>
      <c r="Q418" s="2" t="s">
        <v>4</v>
      </c>
      <c r="R418" s="13" t="s">
        <v>4</v>
      </c>
      <c r="S418" s="17">
        <v>3.117730068862349E-3</v>
      </c>
      <c r="T418" s="13" t="s">
        <v>4</v>
      </c>
      <c r="U418" s="1" t="s">
        <v>4</v>
      </c>
      <c r="V418" s="1" t="s">
        <v>4</v>
      </c>
      <c r="W418" s="13">
        <v>1.3945243478600004E-3</v>
      </c>
      <c r="X418" s="13" t="s">
        <v>4</v>
      </c>
      <c r="Y418" s="31" t="s">
        <v>4</v>
      </c>
      <c r="Z418" s="31" t="s">
        <v>4</v>
      </c>
    </row>
    <row r="419" spans="1:26" x14ac:dyDescent="0.3">
      <c r="A419" s="1">
        <v>190510</v>
      </c>
      <c r="B419" s="29">
        <v>9.36</v>
      </c>
      <c r="C419" s="2">
        <v>0.32669999999999999</v>
      </c>
      <c r="D419" s="2">
        <f t="shared" si="12"/>
        <v>3.3498020516640881</v>
      </c>
      <c r="E419" s="2"/>
      <c r="F419" s="2"/>
      <c r="G419" s="2"/>
      <c r="H419" s="2"/>
      <c r="I419" s="2">
        <f t="shared" si="13"/>
        <v>5.23076923076915E-3</v>
      </c>
      <c r="J419" s="2"/>
      <c r="K419" s="2"/>
      <c r="L419" s="3">
        <v>0.64</v>
      </c>
      <c r="M419" s="13" t="s">
        <v>4</v>
      </c>
      <c r="N419" s="2" t="s">
        <v>4</v>
      </c>
      <c r="O419" s="2" t="s">
        <v>4</v>
      </c>
      <c r="P419" s="2" t="s">
        <v>4</v>
      </c>
      <c r="Q419" s="2" t="s">
        <v>4</v>
      </c>
      <c r="R419" s="13" t="s">
        <v>4</v>
      </c>
      <c r="S419" s="17">
        <v>3.2869114383544838E-3</v>
      </c>
      <c r="T419" s="13" t="s">
        <v>4</v>
      </c>
      <c r="U419" s="1" t="s">
        <v>4</v>
      </c>
      <c r="V419" s="1" t="s">
        <v>4</v>
      </c>
      <c r="W419" s="13">
        <v>6.9282600498999985E-4</v>
      </c>
      <c r="X419" s="13" t="s">
        <v>4</v>
      </c>
      <c r="Y419" s="31" t="s">
        <v>4</v>
      </c>
      <c r="Z419" s="31" t="s">
        <v>4</v>
      </c>
    </row>
    <row r="420" spans="1:26" x14ac:dyDescent="0.3">
      <c r="A420" s="1">
        <v>190511</v>
      </c>
      <c r="B420" s="29">
        <v>9.31</v>
      </c>
      <c r="C420" s="2">
        <v>0.32829999999999998</v>
      </c>
      <c r="D420" s="2">
        <f t="shared" si="12"/>
        <v>3.3693209399347852</v>
      </c>
      <c r="E420" s="2"/>
      <c r="F420" s="2"/>
      <c r="G420" s="2"/>
      <c r="H420" s="2"/>
      <c r="I420" s="2">
        <f t="shared" si="13"/>
        <v>4.8974594429138651E-3</v>
      </c>
      <c r="J420" s="2"/>
      <c r="K420" s="2"/>
      <c r="L420" s="3">
        <v>0.65500000000000003</v>
      </c>
      <c r="M420" s="13" t="s">
        <v>4</v>
      </c>
      <c r="N420" s="2" t="s">
        <v>4</v>
      </c>
      <c r="O420" s="2" t="s">
        <v>4</v>
      </c>
      <c r="P420" s="2" t="s">
        <v>4</v>
      </c>
      <c r="Q420" s="2" t="s">
        <v>4</v>
      </c>
      <c r="R420" s="13" t="s">
        <v>4</v>
      </c>
      <c r="S420" s="17">
        <v>3.750174755560453E-3</v>
      </c>
      <c r="T420" s="13" t="s">
        <v>4</v>
      </c>
      <c r="U420" s="1" t="s">
        <v>4</v>
      </c>
      <c r="V420" s="1" t="s">
        <v>4</v>
      </c>
      <c r="W420" s="13">
        <v>1.2021160887099999E-3</v>
      </c>
      <c r="X420" s="13" t="s">
        <v>4</v>
      </c>
      <c r="Y420" s="31" t="s">
        <v>4</v>
      </c>
      <c r="Z420" s="31" t="s">
        <v>4</v>
      </c>
    </row>
    <row r="421" spans="1:26" x14ac:dyDescent="0.3">
      <c r="A421" s="1">
        <v>190512</v>
      </c>
      <c r="B421" s="29">
        <v>9.5399999999999991</v>
      </c>
      <c r="C421" s="2">
        <v>0.33</v>
      </c>
      <c r="D421" s="2">
        <f t="shared" si="12"/>
        <v>3.3981624779670012</v>
      </c>
      <c r="E421" s="2"/>
      <c r="F421" s="2"/>
      <c r="G421" s="2"/>
      <c r="H421" s="2"/>
      <c r="I421" s="2">
        <f t="shared" si="13"/>
        <v>5.1781906792569554E-3</v>
      </c>
      <c r="J421" s="2"/>
      <c r="K421" s="2"/>
      <c r="L421" s="3">
        <v>0.67</v>
      </c>
      <c r="M421" s="13" t="s">
        <v>4</v>
      </c>
      <c r="N421" s="2" t="s">
        <v>4</v>
      </c>
      <c r="O421" s="2" t="s">
        <v>4</v>
      </c>
      <c r="P421" s="2" t="s">
        <v>4</v>
      </c>
      <c r="Q421" s="2" t="s">
        <v>4</v>
      </c>
      <c r="R421" s="13" t="s">
        <v>4</v>
      </c>
      <c r="S421" s="17">
        <v>3.9192491700642765E-3</v>
      </c>
      <c r="T421" s="13" t="s">
        <v>4</v>
      </c>
      <c r="U421" s="1" t="s">
        <v>4</v>
      </c>
      <c r="V421" s="1" t="s">
        <v>4</v>
      </c>
      <c r="W421" s="13">
        <v>9.0972326071000001E-4</v>
      </c>
      <c r="X421" s="13" t="s">
        <v>4</v>
      </c>
      <c r="Y421" s="31" t="s">
        <v>4</v>
      </c>
      <c r="Z421" s="31" t="s">
        <v>4</v>
      </c>
    </row>
    <row r="422" spans="1:26" x14ac:dyDescent="0.3">
      <c r="A422" s="1">
        <v>190601</v>
      </c>
      <c r="B422" s="29">
        <v>9.8699999999999992</v>
      </c>
      <c r="C422" s="2">
        <v>0.33579999999999999</v>
      </c>
      <c r="D422" s="2">
        <f t="shared" si="12"/>
        <v>3.3736219200152231</v>
      </c>
      <c r="E422" s="2"/>
      <c r="F422" s="2"/>
      <c r="G422" s="2"/>
      <c r="H422" s="2"/>
      <c r="I422" s="2">
        <f t="shared" si="13"/>
        <v>1.7575757575757578E-2</v>
      </c>
      <c r="J422" s="2"/>
      <c r="K422" s="2"/>
      <c r="L422" s="3">
        <v>0.67749999999999999</v>
      </c>
      <c r="M422" s="13" t="s">
        <v>4</v>
      </c>
      <c r="N422" s="2" t="s">
        <v>4</v>
      </c>
      <c r="O422" s="2" t="s">
        <v>4</v>
      </c>
      <c r="P422" s="2" t="s">
        <v>4</v>
      </c>
      <c r="Q422" s="2" t="s">
        <v>4</v>
      </c>
      <c r="R422" s="13" t="s">
        <v>4</v>
      </c>
      <c r="S422" s="17">
        <v>3.3604596288942814E-3</v>
      </c>
      <c r="T422" s="13" t="s">
        <v>4</v>
      </c>
      <c r="U422" s="1" t="s">
        <v>4</v>
      </c>
      <c r="V422" s="1" t="s">
        <v>4</v>
      </c>
      <c r="W422" s="13">
        <v>1.39491907386E-3</v>
      </c>
      <c r="X422" s="13" t="s">
        <v>4</v>
      </c>
      <c r="Y422" s="31" t="s">
        <v>4</v>
      </c>
      <c r="Z422" s="31" t="s">
        <v>4</v>
      </c>
    </row>
    <row r="423" spans="1:26" x14ac:dyDescent="0.3">
      <c r="A423" s="1">
        <v>190602</v>
      </c>
      <c r="B423" s="29">
        <v>9.8000000000000007</v>
      </c>
      <c r="C423" s="2">
        <v>0.3417</v>
      </c>
      <c r="D423" s="2">
        <f t="shared" si="12"/>
        <v>3.3314098469242008</v>
      </c>
      <c r="E423" s="2"/>
      <c r="F423" s="2"/>
      <c r="G423" s="2"/>
      <c r="H423" s="2"/>
      <c r="I423" s="2">
        <f t="shared" si="13"/>
        <v>1.7569982132221718E-2</v>
      </c>
      <c r="J423" s="2"/>
      <c r="K423" s="2"/>
      <c r="L423" s="3">
        <v>0.68500000000000005</v>
      </c>
      <c r="M423" s="13" t="s">
        <v>4</v>
      </c>
      <c r="N423" s="2" t="s">
        <v>4</v>
      </c>
      <c r="O423" s="2" t="s">
        <v>4</v>
      </c>
      <c r="P423" s="2" t="s">
        <v>4</v>
      </c>
      <c r="Q423" s="2" t="s">
        <v>4</v>
      </c>
      <c r="R423" s="13" t="s">
        <v>4</v>
      </c>
      <c r="S423" s="17">
        <v>3.3457504235268631E-3</v>
      </c>
      <c r="T423" s="13" t="s">
        <v>4</v>
      </c>
      <c r="U423" s="1" t="s">
        <v>4</v>
      </c>
      <c r="V423" s="1" t="s">
        <v>4</v>
      </c>
      <c r="W423" s="13">
        <v>1.3124867663800001E-3</v>
      </c>
      <c r="X423" s="13" t="s">
        <v>4</v>
      </c>
      <c r="Y423" s="31" t="s">
        <v>4</v>
      </c>
      <c r="Z423" s="31" t="s">
        <v>4</v>
      </c>
    </row>
    <row r="424" spans="1:26" x14ac:dyDescent="0.3">
      <c r="A424" s="1">
        <v>190603</v>
      </c>
      <c r="B424" s="29">
        <v>9.56</v>
      </c>
      <c r="C424" s="2">
        <v>0.34749999999999998</v>
      </c>
      <c r="D424" s="2">
        <f t="shared" si="12"/>
        <v>3.3008867106226565</v>
      </c>
      <c r="E424" s="2"/>
      <c r="F424" s="2"/>
      <c r="G424" s="2"/>
      <c r="H424" s="2"/>
      <c r="I424" s="2">
        <f t="shared" si="13"/>
        <v>1.6973953760608618E-2</v>
      </c>
      <c r="J424" s="2"/>
      <c r="K424" s="2"/>
      <c r="L424" s="3">
        <v>0.6925</v>
      </c>
      <c r="M424" s="13" t="s">
        <v>4</v>
      </c>
      <c r="N424" s="2" t="s">
        <v>4</v>
      </c>
      <c r="O424" s="2" t="s">
        <v>4</v>
      </c>
      <c r="P424" s="2" t="s">
        <v>4</v>
      </c>
      <c r="Q424" s="2" t="s">
        <v>4</v>
      </c>
      <c r="R424" s="13" t="s">
        <v>4</v>
      </c>
      <c r="S424" s="17">
        <v>3.5295999415227972E-3</v>
      </c>
      <c r="T424" s="13" t="s">
        <v>4</v>
      </c>
      <c r="U424" s="1" t="s">
        <v>4</v>
      </c>
      <c r="V424" s="1" t="s">
        <v>4</v>
      </c>
      <c r="W424" s="13">
        <v>1.1252854718799999E-3</v>
      </c>
      <c r="X424" s="13" t="s">
        <v>4</v>
      </c>
      <c r="Y424" s="31" t="s">
        <v>4</v>
      </c>
      <c r="Z424" s="31" t="s">
        <v>4</v>
      </c>
    </row>
    <row r="425" spans="1:26" x14ac:dyDescent="0.3">
      <c r="A425" s="1">
        <v>190604</v>
      </c>
      <c r="B425" s="29">
        <v>9.43</v>
      </c>
      <c r="C425" s="2">
        <v>0.3533</v>
      </c>
      <c r="D425" s="2">
        <f t="shared" si="12"/>
        <v>3.2574649292494366</v>
      </c>
      <c r="E425" s="2"/>
      <c r="F425" s="2"/>
      <c r="G425" s="2"/>
      <c r="H425" s="2"/>
      <c r="I425" s="2">
        <f t="shared" si="13"/>
        <v>1.6690647482014542E-2</v>
      </c>
      <c r="J425" s="2"/>
      <c r="K425" s="2"/>
      <c r="L425" s="3">
        <v>0.7</v>
      </c>
      <c r="M425" s="13" t="s">
        <v>4</v>
      </c>
      <c r="N425" s="2" t="s">
        <v>4</v>
      </c>
      <c r="O425" s="2" t="s">
        <v>4</v>
      </c>
      <c r="P425" s="2" t="s">
        <v>4</v>
      </c>
      <c r="Q425" s="2" t="s">
        <v>4</v>
      </c>
      <c r="R425" s="13" t="s">
        <v>4</v>
      </c>
      <c r="S425" s="17">
        <v>3.6472458969396666E-3</v>
      </c>
      <c r="T425" s="13" t="s">
        <v>4</v>
      </c>
      <c r="U425" s="1" t="s">
        <v>4</v>
      </c>
      <c r="V425" s="1" t="s">
        <v>4</v>
      </c>
      <c r="W425" s="13">
        <v>2.4018046092300002E-3</v>
      </c>
      <c r="X425" s="13" t="s">
        <v>4</v>
      </c>
      <c r="Y425" s="31" t="s">
        <v>4</v>
      </c>
      <c r="Z425" s="31" t="s">
        <v>4</v>
      </c>
    </row>
    <row r="426" spans="1:26" x14ac:dyDescent="0.3">
      <c r="A426" s="1">
        <v>190605</v>
      </c>
      <c r="B426" s="29">
        <v>9.18</v>
      </c>
      <c r="C426" s="2">
        <v>0.35920000000000002</v>
      </c>
      <c r="D426" s="2">
        <f t="shared" si="12"/>
        <v>3.2538903427133028</v>
      </c>
      <c r="E426" s="2"/>
      <c r="F426" s="2"/>
      <c r="G426" s="2"/>
      <c r="H426" s="2"/>
      <c r="I426" s="2">
        <f t="shared" si="13"/>
        <v>1.6699688649872702E-2</v>
      </c>
      <c r="J426" s="2"/>
      <c r="K426" s="2"/>
      <c r="L426" s="3">
        <v>0.70750000000000002</v>
      </c>
      <c r="M426" s="13" t="s">
        <v>4</v>
      </c>
      <c r="N426" s="2" t="s">
        <v>4</v>
      </c>
      <c r="O426" s="2" t="s">
        <v>4</v>
      </c>
      <c r="P426" s="2" t="s">
        <v>4</v>
      </c>
      <c r="Q426" s="2" t="s">
        <v>4</v>
      </c>
      <c r="R426" s="13" t="s">
        <v>4</v>
      </c>
      <c r="S426" s="17">
        <v>3.5590127279559163E-3</v>
      </c>
      <c r="T426" s="13" t="s">
        <v>4</v>
      </c>
      <c r="U426" s="1" t="s">
        <v>4</v>
      </c>
      <c r="V426" s="1" t="s">
        <v>4</v>
      </c>
      <c r="W426" s="13">
        <v>2.1175439256200007E-3</v>
      </c>
      <c r="X426" s="13" t="s">
        <v>4</v>
      </c>
      <c r="Y426" s="31" t="s">
        <v>4</v>
      </c>
      <c r="Z426" s="31" t="s">
        <v>4</v>
      </c>
    </row>
    <row r="427" spans="1:26" x14ac:dyDescent="0.3">
      <c r="A427" s="1">
        <v>190606</v>
      </c>
      <c r="B427" s="29">
        <v>9.3000000000000007</v>
      </c>
      <c r="C427" s="2">
        <v>0.36499999999999999</v>
      </c>
      <c r="D427" s="2">
        <f t="shared" si="12"/>
        <v>3.2117270454545337</v>
      </c>
      <c r="E427" s="2"/>
      <c r="F427" s="2"/>
      <c r="G427" s="2"/>
      <c r="H427" s="2"/>
      <c r="I427" s="2">
        <f t="shared" si="13"/>
        <v>1.6146993318485459E-2</v>
      </c>
      <c r="J427" s="2"/>
      <c r="K427" s="2"/>
      <c r="L427" s="3">
        <v>0.71499999999999997</v>
      </c>
      <c r="M427" s="13" t="s">
        <v>4</v>
      </c>
      <c r="N427" s="2" t="s">
        <v>4</v>
      </c>
      <c r="O427" s="2" t="s">
        <v>4</v>
      </c>
      <c r="P427" s="2" t="s">
        <v>4</v>
      </c>
      <c r="Q427" s="2" t="s">
        <v>4</v>
      </c>
      <c r="R427" s="13" t="s">
        <v>4</v>
      </c>
      <c r="S427" s="17">
        <v>3.5075397839542887E-3</v>
      </c>
      <c r="T427" s="13" t="s">
        <v>4</v>
      </c>
      <c r="U427" s="1" t="s">
        <v>4</v>
      </c>
      <c r="V427" s="1" t="s">
        <v>4</v>
      </c>
      <c r="W427" s="13">
        <v>1.6463420975200002E-3</v>
      </c>
      <c r="X427" s="13" t="s">
        <v>4</v>
      </c>
      <c r="Y427" s="31" t="s">
        <v>4</v>
      </c>
      <c r="Z427" s="31" t="s">
        <v>4</v>
      </c>
    </row>
    <row r="428" spans="1:26" x14ac:dyDescent="0.3">
      <c r="A428" s="1">
        <v>190607</v>
      </c>
      <c r="B428" s="29">
        <v>9.06</v>
      </c>
      <c r="C428" s="2">
        <v>0.37080000000000002</v>
      </c>
      <c r="D428" s="2">
        <f t="shared" si="12"/>
        <v>3.2673063414883505</v>
      </c>
      <c r="E428" s="2"/>
      <c r="F428" s="2"/>
      <c r="G428" s="2"/>
      <c r="H428" s="2"/>
      <c r="I428" s="2">
        <f t="shared" si="13"/>
        <v>1.58904109589042E-2</v>
      </c>
      <c r="J428" s="2"/>
      <c r="K428" s="2"/>
      <c r="L428" s="3">
        <v>0.72250000000000003</v>
      </c>
      <c r="M428" s="13" t="s">
        <v>4</v>
      </c>
      <c r="N428" s="2" t="s">
        <v>4</v>
      </c>
      <c r="O428" s="2" t="s">
        <v>4</v>
      </c>
      <c r="P428" s="2" t="s">
        <v>4</v>
      </c>
      <c r="Q428" s="2" t="s">
        <v>4</v>
      </c>
      <c r="R428" s="13" t="s">
        <v>4</v>
      </c>
      <c r="S428" s="17">
        <v>3.6619506682493133E-3</v>
      </c>
      <c r="T428" s="13" t="s">
        <v>4</v>
      </c>
      <c r="U428" s="1" t="s">
        <v>4</v>
      </c>
      <c r="V428" s="1" t="s">
        <v>4</v>
      </c>
      <c r="W428" s="13">
        <v>1.2790847500599998E-3</v>
      </c>
      <c r="X428" s="13" t="s">
        <v>4</v>
      </c>
      <c r="Y428" s="31" t="s">
        <v>4</v>
      </c>
      <c r="Z428" s="31" t="s">
        <v>4</v>
      </c>
    </row>
    <row r="429" spans="1:26" x14ac:dyDescent="0.3">
      <c r="A429" s="1">
        <v>190608</v>
      </c>
      <c r="B429" s="29">
        <v>9.73</v>
      </c>
      <c r="C429" s="2">
        <v>0.37669999999999998</v>
      </c>
      <c r="D429" s="2">
        <f t="shared" si="12"/>
        <v>3.281886766257986</v>
      </c>
      <c r="E429" s="2"/>
      <c r="F429" s="2"/>
      <c r="G429" s="2"/>
      <c r="H429" s="2"/>
      <c r="I429" s="2">
        <f t="shared" si="13"/>
        <v>1.5911542610571594E-2</v>
      </c>
      <c r="J429" s="2"/>
      <c r="K429" s="2"/>
      <c r="L429" s="3">
        <v>0.73</v>
      </c>
      <c r="M429" s="13" t="s">
        <v>4</v>
      </c>
      <c r="N429" s="2" t="s">
        <v>4</v>
      </c>
      <c r="O429" s="2" t="s">
        <v>4</v>
      </c>
      <c r="P429" s="2" t="s">
        <v>4</v>
      </c>
      <c r="Q429" s="2" t="s">
        <v>4</v>
      </c>
      <c r="R429" s="13" t="s">
        <v>4</v>
      </c>
      <c r="S429" s="17">
        <v>4.0294996937065434E-3</v>
      </c>
      <c r="T429" s="13" t="s">
        <v>4</v>
      </c>
      <c r="U429" s="1" t="s">
        <v>4</v>
      </c>
      <c r="V429" s="1" t="s">
        <v>4</v>
      </c>
      <c r="W429" s="13">
        <v>1.48739183618E-3</v>
      </c>
      <c r="X429" s="13" t="s">
        <v>4</v>
      </c>
      <c r="Y429" s="31" t="s">
        <v>4</v>
      </c>
      <c r="Z429" s="31" t="s">
        <v>4</v>
      </c>
    </row>
    <row r="430" spans="1:26" x14ac:dyDescent="0.3">
      <c r="A430" s="1">
        <v>190609</v>
      </c>
      <c r="B430" s="29">
        <v>10.029999999999999</v>
      </c>
      <c r="C430" s="2">
        <v>0.38250000000000001</v>
      </c>
      <c r="D430" s="2">
        <f t="shared" si="12"/>
        <v>3.2362405219134605</v>
      </c>
      <c r="E430" s="2"/>
      <c r="F430" s="2"/>
      <c r="G430" s="2"/>
      <c r="H430" s="2"/>
      <c r="I430" s="2">
        <f t="shared" si="13"/>
        <v>1.5396867533846725E-2</v>
      </c>
      <c r="J430" s="2"/>
      <c r="K430" s="2"/>
      <c r="L430" s="3">
        <v>0.73750000000000004</v>
      </c>
      <c r="M430" s="13" t="s">
        <v>4</v>
      </c>
      <c r="N430" s="2" t="s">
        <v>4</v>
      </c>
      <c r="O430" s="2" t="s">
        <v>4</v>
      </c>
      <c r="P430" s="2" t="s">
        <v>4</v>
      </c>
      <c r="Q430" s="2" t="s">
        <v>4</v>
      </c>
      <c r="R430" s="13" t="s">
        <v>4</v>
      </c>
      <c r="S430" s="17">
        <v>4.4703802766847475E-3</v>
      </c>
      <c r="T430" s="13" t="s">
        <v>4</v>
      </c>
      <c r="U430" s="1" t="s">
        <v>4</v>
      </c>
      <c r="V430" s="1" t="s">
        <v>4</v>
      </c>
      <c r="W430" s="13">
        <v>8.3143211583999992E-4</v>
      </c>
      <c r="X430" s="13" t="s">
        <v>4</v>
      </c>
      <c r="Y430" s="31" t="s">
        <v>4</v>
      </c>
      <c r="Z430" s="31" t="s">
        <v>4</v>
      </c>
    </row>
    <row r="431" spans="1:26" x14ac:dyDescent="0.3">
      <c r="A431" s="1">
        <v>190610</v>
      </c>
      <c r="B431" s="29">
        <v>9.73</v>
      </c>
      <c r="C431" s="2">
        <v>0.38829999999999998</v>
      </c>
      <c r="D431" s="2">
        <f t="shared" si="12"/>
        <v>3.2415375203015966</v>
      </c>
      <c r="E431" s="2"/>
      <c r="F431" s="2"/>
      <c r="G431" s="2"/>
      <c r="H431" s="2"/>
      <c r="I431" s="2">
        <f t="shared" si="13"/>
        <v>1.5163398692810359E-2</v>
      </c>
      <c r="J431" s="2"/>
      <c r="K431" s="2"/>
      <c r="L431" s="3">
        <v>0.745</v>
      </c>
      <c r="M431" s="13" t="s">
        <v>4</v>
      </c>
      <c r="N431" s="2" t="s">
        <v>4</v>
      </c>
      <c r="O431" s="2" t="s">
        <v>4</v>
      </c>
      <c r="P431" s="2" t="s">
        <v>4</v>
      </c>
      <c r="Q431" s="2" t="s">
        <v>4</v>
      </c>
      <c r="R431" s="13" t="s">
        <v>4</v>
      </c>
      <c r="S431" s="17">
        <v>4.2793558886081674E-3</v>
      </c>
      <c r="T431" s="13" t="s">
        <v>4</v>
      </c>
      <c r="U431" s="1" t="s">
        <v>4</v>
      </c>
      <c r="V431" s="1" t="s">
        <v>4</v>
      </c>
      <c r="W431" s="13">
        <v>1.2371143456499998E-3</v>
      </c>
      <c r="X431" s="13" t="s">
        <v>4</v>
      </c>
      <c r="Y431" s="31" t="s">
        <v>4</v>
      </c>
      <c r="Z431" s="31" t="s">
        <v>4</v>
      </c>
    </row>
    <row r="432" spans="1:26" x14ac:dyDescent="0.3">
      <c r="A432" s="1">
        <v>190611</v>
      </c>
      <c r="B432" s="29">
        <v>9.93</v>
      </c>
      <c r="C432" s="2">
        <v>0.39419999999999999</v>
      </c>
      <c r="D432" s="2">
        <f t="shared" si="12"/>
        <v>3.2173525953276791</v>
      </c>
      <c r="E432" s="2"/>
      <c r="F432" s="2"/>
      <c r="G432" s="2"/>
      <c r="H432" s="2"/>
      <c r="I432" s="2">
        <f t="shared" si="13"/>
        <v>1.5194437290754648E-2</v>
      </c>
      <c r="J432" s="2"/>
      <c r="K432" s="2"/>
      <c r="L432" s="3">
        <v>0.75249999999999995</v>
      </c>
      <c r="M432" s="13" t="s">
        <v>4</v>
      </c>
      <c r="N432" s="2" t="s">
        <v>4</v>
      </c>
      <c r="O432" s="2" t="s">
        <v>4</v>
      </c>
      <c r="P432" s="2" t="s">
        <v>4</v>
      </c>
      <c r="Q432" s="2" t="s">
        <v>4</v>
      </c>
      <c r="R432" s="13" t="s">
        <v>4</v>
      </c>
      <c r="S432" s="17">
        <v>4.2426162455623771E-3</v>
      </c>
      <c r="T432" s="13" t="s">
        <v>4</v>
      </c>
      <c r="U432" s="1" t="s">
        <v>4</v>
      </c>
      <c r="V432" s="1" t="s">
        <v>4</v>
      </c>
      <c r="W432" s="13">
        <v>6.8766359879000015E-4</v>
      </c>
      <c r="X432" s="13" t="s">
        <v>4</v>
      </c>
      <c r="Y432" s="31" t="s">
        <v>4</v>
      </c>
      <c r="Z432" s="31" t="s">
        <v>4</v>
      </c>
    </row>
    <row r="433" spans="1:26" x14ac:dyDescent="0.3">
      <c r="A433" s="1">
        <v>190612</v>
      </c>
      <c r="B433" s="29">
        <v>9.84</v>
      </c>
      <c r="C433" s="2">
        <v>0.4</v>
      </c>
      <c r="D433" s="2">
        <f t="shared" si="12"/>
        <v>3.1738784589374651</v>
      </c>
      <c r="E433" s="2"/>
      <c r="F433" s="2"/>
      <c r="G433" s="2"/>
      <c r="H433" s="2"/>
      <c r="I433" s="2">
        <f t="shared" si="13"/>
        <v>1.4713343480466934E-2</v>
      </c>
      <c r="J433" s="2"/>
      <c r="K433" s="2"/>
      <c r="L433" s="3">
        <v>0.76</v>
      </c>
      <c r="M433" s="13" t="s">
        <v>4</v>
      </c>
      <c r="N433" s="2" t="s">
        <v>4</v>
      </c>
      <c r="O433" s="2" t="s">
        <v>4</v>
      </c>
      <c r="P433" s="2" t="s">
        <v>4</v>
      </c>
      <c r="Q433" s="2" t="s">
        <v>4</v>
      </c>
      <c r="R433" s="13" t="s">
        <v>4</v>
      </c>
      <c r="S433" s="17">
        <v>4.2426162455623771E-3</v>
      </c>
      <c r="T433" s="13" t="s">
        <v>4</v>
      </c>
      <c r="U433" s="1" t="s">
        <v>4</v>
      </c>
      <c r="V433" s="1" t="s">
        <v>4</v>
      </c>
      <c r="W433" s="13">
        <v>1.57085530257E-3</v>
      </c>
      <c r="X433" s="13" t="s">
        <v>4</v>
      </c>
      <c r="Y433" s="31" t="s">
        <v>4</v>
      </c>
      <c r="Z433" s="31" t="s">
        <v>4</v>
      </c>
    </row>
    <row r="434" spans="1:26" x14ac:dyDescent="0.3">
      <c r="A434" s="1">
        <v>190701</v>
      </c>
      <c r="B434" s="29">
        <v>9.56</v>
      </c>
      <c r="C434" s="2">
        <v>0.40329999999999999</v>
      </c>
      <c r="D434" s="2">
        <f t="shared" si="12"/>
        <v>3.1337786257609026</v>
      </c>
      <c r="E434" s="2"/>
      <c r="F434" s="2"/>
      <c r="G434" s="2"/>
      <c r="H434" s="2"/>
      <c r="I434" s="2">
        <f t="shared" si="13"/>
        <v>8.2499999999998685E-3</v>
      </c>
      <c r="J434" s="2"/>
      <c r="K434" s="2"/>
      <c r="L434" s="3">
        <v>0.75170000000000003</v>
      </c>
      <c r="M434" s="13" t="s">
        <v>4</v>
      </c>
      <c r="N434" s="2" t="s">
        <v>4</v>
      </c>
      <c r="O434" s="2" t="s">
        <v>4</v>
      </c>
      <c r="P434" s="2" t="s">
        <v>4</v>
      </c>
      <c r="Q434" s="2" t="s">
        <v>4</v>
      </c>
      <c r="R434" s="13" t="s">
        <v>4</v>
      </c>
      <c r="S434" s="17">
        <v>4.1691329098191539E-3</v>
      </c>
      <c r="T434" s="13" t="s">
        <v>4</v>
      </c>
      <c r="U434" s="1" t="s">
        <v>4</v>
      </c>
      <c r="V434" s="1" t="s">
        <v>4</v>
      </c>
      <c r="W434" s="13">
        <v>1.30455478506E-3</v>
      </c>
      <c r="X434" s="13" t="s">
        <v>4</v>
      </c>
      <c r="Y434" s="31" t="s">
        <v>4</v>
      </c>
      <c r="Z434" s="31" t="s">
        <v>4</v>
      </c>
    </row>
    <row r="435" spans="1:26" x14ac:dyDescent="0.3">
      <c r="A435" s="1">
        <v>190702</v>
      </c>
      <c r="B435" s="29">
        <v>9.26</v>
      </c>
      <c r="C435" s="2">
        <v>0.40670000000000001</v>
      </c>
      <c r="D435" s="2">
        <f t="shared" si="12"/>
        <v>3.0219410049317221</v>
      </c>
      <c r="E435" s="2"/>
      <c r="F435" s="2"/>
      <c r="G435" s="2"/>
      <c r="H435" s="2"/>
      <c r="I435" s="2">
        <f t="shared" si="13"/>
        <v>8.430448797421386E-3</v>
      </c>
      <c r="J435" s="2"/>
      <c r="K435" s="2"/>
      <c r="L435" s="3">
        <v>0.74329999999999996</v>
      </c>
      <c r="M435" s="13" t="s">
        <v>4</v>
      </c>
      <c r="N435" s="2" t="s">
        <v>4</v>
      </c>
      <c r="O435" s="2" t="s">
        <v>4</v>
      </c>
      <c r="P435" s="2" t="s">
        <v>4</v>
      </c>
      <c r="Q435" s="2" t="s">
        <v>4</v>
      </c>
      <c r="R435" s="13" t="s">
        <v>4</v>
      </c>
      <c r="S435" s="17">
        <v>4.0148003261678486E-3</v>
      </c>
      <c r="T435" s="13" t="s">
        <v>4</v>
      </c>
      <c r="U435" s="1" t="s">
        <v>4</v>
      </c>
      <c r="V435" s="1" t="s">
        <v>4</v>
      </c>
      <c r="W435" s="13">
        <v>1.4456296762899996E-3</v>
      </c>
      <c r="X435" s="13" t="s">
        <v>4</v>
      </c>
      <c r="Y435" s="31" t="s">
        <v>4</v>
      </c>
      <c r="Z435" s="31" t="s">
        <v>4</v>
      </c>
    </row>
    <row r="436" spans="1:26" x14ac:dyDescent="0.3">
      <c r="A436" s="1">
        <v>190703</v>
      </c>
      <c r="B436" s="29">
        <v>8.35</v>
      </c>
      <c r="C436" s="2">
        <v>0.41</v>
      </c>
      <c r="D436" s="2">
        <f t="shared" si="12"/>
        <v>3.0186386397628984</v>
      </c>
      <c r="E436" s="2"/>
      <c r="F436" s="2"/>
      <c r="G436" s="2"/>
      <c r="H436" s="2"/>
      <c r="I436" s="2">
        <f t="shared" si="13"/>
        <v>8.1140890090976026E-3</v>
      </c>
      <c r="J436" s="2"/>
      <c r="K436" s="2"/>
      <c r="L436" s="3">
        <v>0.73499999999999999</v>
      </c>
      <c r="M436" s="13" t="s">
        <v>4</v>
      </c>
      <c r="N436" s="2" t="s">
        <v>4</v>
      </c>
      <c r="O436" s="2" t="s">
        <v>4</v>
      </c>
      <c r="P436" s="2" t="s">
        <v>4</v>
      </c>
      <c r="Q436" s="2" t="s">
        <v>4</v>
      </c>
      <c r="R436" s="13" t="s">
        <v>4</v>
      </c>
      <c r="S436" s="17">
        <v>4.1911784775267424E-3</v>
      </c>
      <c r="T436" s="13" t="s">
        <v>4</v>
      </c>
      <c r="U436" s="1" t="s">
        <v>4</v>
      </c>
      <c r="V436" s="1" t="s">
        <v>4</v>
      </c>
      <c r="W436" s="13">
        <v>1.8452098115000003E-2</v>
      </c>
      <c r="X436" s="13" t="s">
        <v>4</v>
      </c>
      <c r="Y436" s="31" t="s">
        <v>4</v>
      </c>
      <c r="Z436" s="31" t="s">
        <v>4</v>
      </c>
    </row>
    <row r="437" spans="1:26" x14ac:dyDescent="0.3">
      <c r="A437" s="1">
        <v>190704</v>
      </c>
      <c r="B437" s="29">
        <v>8.39</v>
      </c>
      <c r="C437" s="2">
        <v>0.4133</v>
      </c>
      <c r="D437" s="2">
        <f t="shared" si="12"/>
        <v>2.9754456191428433</v>
      </c>
      <c r="E437" s="2"/>
      <c r="F437" s="2"/>
      <c r="G437" s="2"/>
      <c r="H437" s="2"/>
      <c r="I437" s="2">
        <f t="shared" si="13"/>
        <v>8.0487804878048852E-3</v>
      </c>
      <c r="J437" s="2"/>
      <c r="K437" s="2"/>
      <c r="L437" s="3">
        <v>0.72670000000000001</v>
      </c>
      <c r="M437" s="13" t="s">
        <v>4</v>
      </c>
      <c r="N437" s="2" t="s">
        <v>4</v>
      </c>
      <c r="O437" s="2" t="s">
        <v>4</v>
      </c>
      <c r="P437" s="2" t="s">
        <v>4</v>
      </c>
      <c r="Q437" s="2" t="s">
        <v>4</v>
      </c>
      <c r="R437" s="13" t="s">
        <v>4</v>
      </c>
      <c r="S437" s="17">
        <v>4.0148003261678486E-3</v>
      </c>
      <c r="T437" s="13" t="s">
        <v>4</v>
      </c>
      <c r="U437" s="1" t="s">
        <v>4</v>
      </c>
      <c r="V437" s="1" t="s">
        <v>4</v>
      </c>
      <c r="W437" s="13">
        <v>2.2732673236800002E-3</v>
      </c>
      <c r="X437" s="13" t="s">
        <v>4</v>
      </c>
      <c r="Y437" s="31" t="s">
        <v>4</v>
      </c>
      <c r="Z437" s="31" t="s">
        <v>4</v>
      </c>
    </row>
    <row r="438" spans="1:26" x14ac:dyDescent="0.3">
      <c r="A438" s="1">
        <v>190705</v>
      </c>
      <c r="B438" s="29">
        <v>8.1</v>
      </c>
      <c r="C438" s="2">
        <v>0.41670000000000001</v>
      </c>
      <c r="D438" s="2">
        <f t="shared" si="12"/>
        <v>2.9346275749160458</v>
      </c>
      <c r="E438" s="2"/>
      <c r="F438" s="2"/>
      <c r="G438" s="2"/>
      <c r="H438" s="2"/>
      <c r="I438" s="2">
        <f t="shared" si="13"/>
        <v>8.2264698766030264E-3</v>
      </c>
      <c r="J438" s="2"/>
      <c r="K438" s="2"/>
      <c r="L438" s="3">
        <v>0.71830000000000005</v>
      </c>
      <c r="M438" s="13" t="s">
        <v>4</v>
      </c>
      <c r="N438" s="2" t="s">
        <v>4</v>
      </c>
      <c r="O438" s="2" t="s">
        <v>4</v>
      </c>
      <c r="P438" s="2" t="s">
        <v>4</v>
      </c>
      <c r="Q438" s="2" t="s">
        <v>4</v>
      </c>
      <c r="R438" s="13" t="s">
        <v>4</v>
      </c>
      <c r="S438" s="17">
        <v>3.6693029728185689E-3</v>
      </c>
      <c r="T438" s="13" t="s">
        <v>4</v>
      </c>
      <c r="U438" s="1" t="s">
        <v>4</v>
      </c>
      <c r="V438" s="1" t="s">
        <v>4</v>
      </c>
      <c r="W438" s="13">
        <v>1.9956659861200001E-3</v>
      </c>
      <c r="X438" s="13" t="s">
        <v>4</v>
      </c>
      <c r="Y438" s="31" t="s">
        <v>4</v>
      </c>
      <c r="Z438" s="31" t="s">
        <v>4</v>
      </c>
    </row>
    <row r="439" spans="1:26" x14ac:dyDescent="0.3">
      <c r="A439" s="1">
        <v>190706</v>
      </c>
      <c r="B439" s="29">
        <v>7.84</v>
      </c>
      <c r="C439" s="2">
        <v>0.42</v>
      </c>
      <c r="D439" s="2">
        <f t="shared" si="12"/>
        <v>2.964290747719172</v>
      </c>
      <c r="E439" s="2"/>
      <c r="F439" s="2"/>
      <c r="G439" s="2"/>
      <c r="H439" s="2"/>
      <c r="I439" s="2">
        <f t="shared" si="13"/>
        <v>7.9193664506838068E-3</v>
      </c>
      <c r="J439" s="2"/>
      <c r="K439" s="2"/>
      <c r="L439" s="3">
        <v>0.71</v>
      </c>
      <c r="M439" s="13" t="s">
        <v>4</v>
      </c>
      <c r="N439" s="2" t="s">
        <v>4</v>
      </c>
      <c r="O439" s="2" t="s">
        <v>4</v>
      </c>
      <c r="P439" s="2" t="s">
        <v>4</v>
      </c>
      <c r="Q439" s="2" t="s">
        <v>4</v>
      </c>
      <c r="R439" s="13" t="s">
        <v>4</v>
      </c>
      <c r="S439" s="17">
        <v>3.6472458969396666E-3</v>
      </c>
      <c r="T439" s="13" t="s">
        <v>4</v>
      </c>
      <c r="U439" s="1" t="s">
        <v>4</v>
      </c>
      <c r="V439" s="1" t="s">
        <v>4</v>
      </c>
      <c r="W439" s="13">
        <v>1.4013008057699998E-3</v>
      </c>
      <c r="X439" s="13" t="s">
        <v>4</v>
      </c>
      <c r="Y439" s="31" t="s">
        <v>4</v>
      </c>
      <c r="Z439" s="31" t="s">
        <v>4</v>
      </c>
    </row>
    <row r="440" spans="1:26" x14ac:dyDescent="0.3">
      <c r="A440" s="1">
        <v>190707</v>
      </c>
      <c r="B440" s="29">
        <v>8.14</v>
      </c>
      <c r="C440" s="2">
        <v>0.42330000000000001</v>
      </c>
      <c r="D440" s="2">
        <f t="shared" si="12"/>
        <v>2.8785691732670613</v>
      </c>
      <c r="E440" s="2"/>
      <c r="F440" s="2"/>
      <c r="G440" s="2"/>
      <c r="H440" s="2"/>
      <c r="I440" s="2">
        <f t="shared" si="13"/>
        <v>7.8571428571430069E-3</v>
      </c>
      <c r="J440" s="2"/>
      <c r="K440" s="2"/>
      <c r="L440" s="3">
        <v>0.70169999999999999</v>
      </c>
      <c r="M440" s="13" t="s">
        <v>4</v>
      </c>
      <c r="N440" s="2" t="s">
        <v>4</v>
      </c>
      <c r="O440" s="2" t="s">
        <v>4</v>
      </c>
      <c r="P440" s="2" t="s">
        <v>4</v>
      </c>
      <c r="Q440" s="2" t="s">
        <v>4</v>
      </c>
      <c r="R440" s="13" t="s">
        <v>4</v>
      </c>
      <c r="S440" s="17">
        <v>3.8751455569324741E-3</v>
      </c>
      <c r="T440" s="13" t="s">
        <v>4</v>
      </c>
      <c r="U440" s="1" t="s">
        <v>4</v>
      </c>
      <c r="V440" s="1" t="s">
        <v>4</v>
      </c>
      <c r="W440" s="13">
        <v>1.3252396581000003E-3</v>
      </c>
      <c r="X440" s="13" t="s">
        <v>4</v>
      </c>
      <c r="Y440" s="31" t="s">
        <v>4</v>
      </c>
      <c r="Z440" s="31" t="s">
        <v>4</v>
      </c>
    </row>
    <row r="441" spans="1:26" x14ac:dyDescent="0.3">
      <c r="A441" s="1">
        <v>190708</v>
      </c>
      <c r="B441" s="29">
        <v>7.53</v>
      </c>
      <c r="C441" s="2">
        <v>0.42670000000000002</v>
      </c>
      <c r="D441" s="2">
        <f t="shared" si="12"/>
        <v>2.859888121179651</v>
      </c>
      <c r="E441" s="2"/>
      <c r="F441" s="2"/>
      <c r="G441" s="2"/>
      <c r="H441" s="2"/>
      <c r="I441" s="2">
        <f t="shared" si="13"/>
        <v>8.0321285140563248E-3</v>
      </c>
      <c r="J441" s="2"/>
      <c r="K441" s="2"/>
      <c r="L441" s="3">
        <v>0.69330000000000003</v>
      </c>
      <c r="M441" s="13" t="s">
        <v>4</v>
      </c>
      <c r="N441" s="2" t="s">
        <v>4</v>
      </c>
      <c r="O441" s="2" t="s">
        <v>4</v>
      </c>
      <c r="P441" s="2" t="s">
        <v>4</v>
      </c>
      <c r="Q441" s="2" t="s">
        <v>4</v>
      </c>
      <c r="R441" s="13" t="s">
        <v>4</v>
      </c>
      <c r="S441" s="17">
        <v>4.2426162455623771E-3</v>
      </c>
      <c r="T441" s="13" t="s">
        <v>4</v>
      </c>
      <c r="U441" s="1" t="s">
        <v>4</v>
      </c>
      <c r="V441" s="1" t="s">
        <v>4</v>
      </c>
      <c r="W441" s="13">
        <v>4.1996424439099999E-3</v>
      </c>
      <c r="X441" s="13" t="s">
        <v>4</v>
      </c>
      <c r="Y441" s="31" t="s">
        <v>4</v>
      </c>
      <c r="Z441" s="31" t="s">
        <v>4</v>
      </c>
    </row>
    <row r="442" spans="1:26" x14ac:dyDescent="0.3">
      <c r="A442" s="1">
        <v>190709</v>
      </c>
      <c r="B442" s="29">
        <v>7.45</v>
      </c>
      <c r="C442" s="2">
        <v>0.43</v>
      </c>
      <c r="D442" s="2">
        <f t="shared" si="12"/>
        <v>2.7370820337828716</v>
      </c>
      <c r="E442" s="2"/>
      <c r="F442" s="2"/>
      <c r="G442" s="2"/>
      <c r="H442" s="2"/>
      <c r="I442" s="2">
        <f t="shared" si="13"/>
        <v>7.7337707991562699E-3</v>
      </c>
      <c r="J442" s="2"/>
      <c r="K442" s="2"/>
      <c r="L442" s="3">
        <v>0.68500000000000005</v>
      </c>
      <c r="M442" s="13" t="s">
        <v>4</v>
      </c>
      <c r="N442" s="2" t="s">
        <v>4</v>
      </c>
      <c r="O442" s="2" t="s">
        <v>4</v>
      </c>
      <c r="P442" s="2" t="s">
        <v>4</v>
      </c>
      <c r="Q442" s="2" t="s">
        <v>4</v>
      </c>
      <c r="R442" s="13" t="s">
        <v>4</v>
      </c>
      <c r="S442" s="17">
        <v>4.6540231672198224E-3</v>
      </c>
      <c r="T442" s="13" t="s">
        <v>4</v>
      </c>
      <c r="U442" s="1" t="s">
        <v>4</v>
      </c>
      <c r="V442" s="1" t="s">
        <v>4</v>
      </c>
      <c r="W442" s="13">
        <v>1.8824117186000001E-3</v>
      </c>
      <c r="X442" s="13" t="s">
        <v>4</v>
      </c>
      <c r="Y442" s="31" t="s">
        <v>4</v>
      </c>
      <c r="Z442" s="31" t="s">
        <v>4</v>
      </c>
    </row>
    <row r="443" spans="1:26" x14ac:dyDescent="0.3">
      <c r="A443" s="1">
        <v>190710</v>
      </c>
      <c r="B443" s="29">
        <v>6.64</v>
      </c>
      <c r="C443" s="2">
        <v>0.43330000000000002</v>
      </c>
      <c r="D443" s="2">
        <f t="shared" si="12"/>
        <v>2.6689064139845833</v>
      </c>
      <c r="E443" s="2"/>
      <c r="F443" s="2"/>
      <c r="G443" s="2"/>
      <c r="H443" s="2"/>
      <c r="I443" s="2">
        <f t="shared" si="13"/>
        <v>7.6744186046511231E-3</v>
      </c>
      <c r="J443" s="2"/>
      <c r="K443" s="2"/>
      <c r="L443" s="3">
        <v>0.67669999999999997</v>
      </c>
      <c r="M443" s="13" t="s">
        <v>4</v>
      </c>
      <c r="N443" s="2" t="s">
        <v>4</v>
      </c>
      <c r="O443" s="2" t="s">
        <v>4</v>
      </c>
      <c r="P443" s="2" t="s">
        <v>4</v>
      </c>
      <c r="Q443" s="2" t="s">
        <v>4</v>
      </c>
      <c r="R443" s="13" t="s">
        <v>4</v>
      </c>
      <c r="S443" s="17">
        <v>4.8670066785068827E-3</v>
      </c>
      <c r="T443" s="13" t="s">
        <v>4</v>
      </c>
      <c r="U443" s="1" t="s">
        <v>4</v>
      </c>
      <c r="V443" s="1" t="s">
        <v>4</v>
      </c>
      <c r="W443" s="13">
        <v>5.5534256085599991E-3</v>
      </c>
      <c r="X443" s="13" t="s">
        <v>4</v>
      </c>
      <c r="Y443" s="31" t="s">
        <v>4</v>
      </c>
      <c r="Z443" s="31" t="s">
        <v>4</v>
      </c>
    </row>
    <row r="444" spans="1:26" x14ac:dyDescent="0.3">
      <c r="A444" s="1">
        <v>190711</v>
      </c>
      <c r="B444" s="29">
        <v>6.25</v>
      </c>
      <c r="C444" s="2">
        <v>0.43669999999999998</v>
      </c>
      <c r="D444" s="2">
        <f t="shared" si="12"/>
        <v>2.7110226509871409</v>
      </c>
      <c r="E444" s="2"/>
      <c r="F444" s="2"/>
      <c r="G444" s="2"/>
      <c r="H444" s="2"/>
      <c r="I444" s="2">
        <f t="shared" si="13"/>
        <v>7.8467574428802145E-3</v>
      </c>
      <c r="J444" s="2"/>
      <c r="K444" s="2"/>
      <c r="L444" s="3">
        <v>0.66830000000000001</v>
      </c>
      <c r="M444" s="13" t="s">
        <v>4</v>
      </c>
      <c r="N444" s="2" t="s">
        <v>4</v>
      </c>
      <c r="O444" s="2" t="s">
        <v>4</v>
      </c>
      <c r="P444" s="2" t="s">
        <v>4</v>
      </c>
      <c r="Q444" s="2" t="s">
        <v>4</v>
      </c>
      <c r="R444" s="13" t="s">
        <v>4</v>
      </c>
      <c r="S444" s="17">
        <v>4.9771527666395568E-3</v>
      </c>
      <c r="T444" s="13" t="s">
        <v>4</v>
      </c>
      <c r="U444" s="1" t="s">
        <v>4</v>
      </c>
      <c r="V444" s="1" t="s">
        <v>4</v>
      </c>
      <c r="W444" s="13">
        <v>5.1308748826499996E-3</v>
      </c>
      <c r="X444" s="13" t="s">
        <v>4</v>
      </c>
      <c r="Y444" s="31" t="s">
        <v>4</v>
      </c>
      <c r="Z444" s="31" t="s">
        <v>4</v>
      </c>
    </row>
    <row r="445" spans="1:26" x14ac:dyDescent="0.3">
      <c r="A445" s="1">
        <v>190712</v>
      </c>
      <c r="B445" s="29">
        <v>6.57</v>
      </c>
      <c r="C445" s="2">
        <v>0.44</v>
      </c>
      <c r="D445" s="2">
        <f t="shared" si="12"/>
        <v>2.7452292043439641</v>
      </c>
      <c r="E445" s="2"/>
      <c r="F445" s="2"/>
      <c r="G445" s="2"/>
      <c r="H445" s="2"/>
      <c r="I445" s="2">
        <f t="shared" si="13"/>
        <v>7.5566750629723067E-3</v>
      </c>
      <c r="J445" s="2"/>
      <c r="K445" s="2"/>
      <c r="L445" s="3">
        <v>0.66</v>
      </c>
      <c r="M445" s="13" t="s">
        <v>4</v>
      </c>
      <c r="N445" s="2" t="s">
        <v>4</v>
      </c>
      <c r="O445" s="2" t="s">
        <v>4</v>
      </c>
      <c r="P445" s="2" t="s">
        <v>4</v>
      </c>
      <c r="Q445" s="2" t="s">
        <v>4</v>
      </c>
      <c r="R445" s="13" t="s">
        <v>4</v>
      </c>
      <c r="S445" s="17">
        <v>5.4029368605224498E-3</v>
      </c>
      <c r="T445" s="13" t="s">
        <v>4</v>
      </c>
      <c r="U445" s="1" t="s">
        <v>4</v>
      </c>
      <c r="V445" s="1" t="s">
        <v>4</v>
      </c>
      <c r="W445" s="13">
        <v>3.01494627011E-3</v>
      </c>
      <c r="X445" s="13" t="s">
        <v>4</v>
      </c>
      <c r="Y445" s="31" t="s">
        <v>4</v>
      </c>
      <c r="Z445" s="31" t="s">
        <v>4</v>
      </c>
    </row>
    <row r="446" spans="1:26" x14ac:dyDescent="0.3">
      <c r="A446" s="1">
        <v>190801</v>
      </c>
      <c r="B446" s="29">
        <v>6.85</v>
      </c>
      <c r="C446" s="2">
        <v>0.43669999999999998</v>
      </c>
      <c r="D446" s="2">
        <f t="shared" si="12"/>
        <v>2.7155784675230015</v>
      </c>
      <c r="E446" s="2"/>
      <c r="F446" s="2"/>
      <c r="G446" s="2"/>
      <c r="H446" s="2"/>
      <c r="I446" s="2">
        <f t="shared" si="13"/>
        <v>-7.5000000000000622E-3</v>
      </c>
      <c r="J446" s="2"/>
      <c r="K446" s="2"/>
      <c r="L446" s="3">
        <v>0.65329999999999999</v>
      </c>
      <c r="M446" s="13" t="s">
        <v>4</v>
      </c>
      <c r="N446" s="2" t="s">
        <v>4</v>
      </c>
      <c r="O446" s="2" t="s">
        <v>4</v>
      </c>
      <c r="P446" s="2" t="s">
        <v>4</v>
      </c>
      <c r="Q446" s="2" t="s">
        <v>4</v>
      </c>
      <c r="R446" s="13" t="s">
        <v>4</v>
      </c>
      <c r="S446" s="17">
        <v>4.4042605794134123E-3</v>
      </c>
      <c r="T446" s="13" t="s">
        <v>4</v>
      </c>
      <c r="U446" s="1" t="s">
        <v>4</v>
      </c>
      <c r="V446" s="1" t="s">
        <v>4</v>
      </c>
      <c r="W446" s="13">
        <v>2.3219900749000002E-3</v>
      </c>
      <c r="X446" s="13" t="s">
        <v>4</v>
      </c>
      <c r="Y446" s="31" t="s">
        <v>4</v>
      </c>
      <c r="Z446" s="31" t="s">
        <v>4</v>
      </c>
    </row>
    <row r="447" spans="1:26" x14ac:dyDescent="0.3">
      <c r="A447" s="1">
        <v>190802</v>
      </c>
      <c r="B447" s="29">
        <v>6.6</v>
      </c>
      <c r="C447" s="2">
        <v>0.43330000000000002</v>
      </c>
      <c r="D447" s="2">
        <f t="shared" si="12"/>
        <v>2.7634890564705312</v>
      </c>
      <c r="E447" s="2"/>
      <c r="F447" s="2"/>
      <c r="G447" s="2"/>
      <c r="H447" s="2"/>
      <c r="I447" s="2">
        <f t="shared" si="13"/>
        <v>-7.7856652163955653E-3</v>
      </c>
      <c r="J447" s="2"/>
      <c r="K447" s="2"/>
      <c r="L447" s="3">
        <v>0.64670000000000005</v>
      </c>
      <c r="M447" s="13" t="s">
        <v>4</v>
      </c>
      <c r="N447" s="2" t="s">
        <v>4</v>
      </c>
      <c r="O447" s="2" t="s">
        <v>4</v>
      </c>
      <c r="P447" s="2" t="s">
        <v>4</v>
      </c>
      <c r="Q447" s="2" t="s">
        <v>4</v>
      </c>
      <c r="R447" s="13" t="s">
        <v>4</v>
      </c>
      <c r="S447" s="17">
        <v>3.3678141504435155E-3</v>
      </c>
      <c r="T447" s="13" t="s">
        <v>4</v>
      </c>
      <c r="U447" s="1" t="s">
        <v>4</v>
      </c>
      <c r="V447" s="1" t="s">
        <v>4</v>
      </c>
      <c r="W447" s="13">
        <v>1.8728863379599997E-3</v>
      </c>
      <c r="X447" s="13" t="s">
        <v>4</v>
      </c>
      <c r="Y447" s="31" t="s">
        <v>4</v>
      </c>
      <c r="Z447" s="31" t="s">
        <v>4</v>
      </c>
    </row>
    <row r="448" spans="1:26" x14ac:dyDescent="0.3">
      <c r="A448" s="1">
        <v>190803</v>
      </c>
      <c r="B448" s="29">
        <v>6.87</v>
      </c>
      <c r="C448" s="2">
        <v>0.43</v>
      </c>
      <c r="D448" s="2">
        <f t="shared" si="12"/>
        <v>2.823591276692154</v>
      </c>
      <c r="E448" s="2"/>
      <c r="F448" s="2"/>
      <c r="G448" s="2"/>
      <c r="H448" s="2"/>
      <c r="I448" s="2">
        <f t="shared" si="13"/>
        <v>-7.6159704592662081E-3</v>
      </c>
      <c r="J448" s="2"/>
      <c r="K448" s="2"/>
      <c r="L448" s="3">
        <v>0.64</v>
      </c>
      <c r="M448" s="13" t="s">
        <v>4</v>
      </c>
      <c r="N448" s="2" t="s">
        <v>4</v>
      </c>
      <c r="O448" s="2" t="s">
        <v>4</v>
      </c>
      <c r="P448" s="2" t="s">
        <v>4</v>
      </c>
      <c r="Q448" s="2" t="s">
        <v>4</v>
      </c>
      <c r="R448" s="13" t="s">
        <v>4</v>
      </c>
      <c r="S448" s="17">
        <v>3.8236888830647975E-3</v>
      </c>
      <c r="T448" s="13" t="s">
        <v>4</v>
      </c>
      <c r="U448" s="1" t="s">
        <v>4</v>
      </c>
      <c r="V448" s="1" t="s">
        <v>4</v>
      </c>
      <c r="W448" s="13">
        <v>2.3091473530199996E-3</v>
      </c>
      <c r="X448" s="13" t="s">
        <v>4</v>
      </c>
      <c r="Y448" s="31" t="s">
        <v>4</v>
      </c>
      <c r="Z448" s="31" t="s">
        <v>4</v>
      </c>
    </row>
    <row r="449" spans="1:26" x14ac:dyDescent="0.3">
      <c r="A449" s="1">
        <v>190804</v>
      </c>
      <c r="B449" s="29">
        <v>7.24</v>
      </c>
      <c r="C449" s="2">
        <v>0.42670000000000002</v>
      </c>
      <c r="D449" s="2">
        <f t="shared" si="12"/>
        <v>2.8837619340845482</v>
      </c>
      <c r="E449" s="2"/>
      <c r="F449" s="2"/>
      <c r="G449" s="2"/>
      <c r="H449" s="2"/>
      <c r="I449" s="2">
        <f t="shared" si="13"/>
        <v>-7.6744186046511231E-3</v>
      </c>
      <c r="J449" s="2"/>
      <c r="K449" s="2"/>
      <c r="L449" s="3">
        <v>0.63329999999999997</v>
      </c>
      <c r="M449" s="13" t="s">
        <v>4</v>
      </c>
      <c r="N449" s="2" t="s">
        <v>4</v>
      </c>
      <c r="O449" s="2" t="s">
        <v>4</v>
      </c>
      <c r="P449" s="2" t="s">
        <v>4</v>
      </c>
      <c r="Q449" s="2" t="s">
        <v>4</v>
      </c>
      <c r="R449" s="13" t="s">
        <v>4</v>
      </c>
      <c r="S449" s="17">
        <v>2.9264470920426057E-3</v>
      </c>
      <c r="T449" s="13" t="s">
        <v>4</v>
      </c>
      <c r="U449" s="1" t="s">
        <v>4</v>
      </c>
      <c r="V449" s="1" t="s">
        <v>4</v>
      </c>
      <c r="W449" s="13">
        <v>9.9140978761000018E-4</v>
      </c>
      <c r="X449" s="13" t="s">
        <v>4</v>
      </c>
      <c r="Y449" s="31" t="s">
        <v>4</v>
      </c>
      <c r="Z449" s="31" t="s">
        <v>4</v>
      </c>
    </row>
    <row r="450" spans="1:26" x14ac:dyDescent="0.3">
      <c r="A450" s="1">
        <v>190805</v>
      </c>
      <c r="B450" s="29">
        <v>7.63</v>
      </c>
      <c r="C450" s="2">
        <v>0.42330000000000001</v>
      </c>
      <c r="D450" s="2">
        <f t="shared" si="12"/>
        <v>2.8930717346336881</v>
      </c>
      <c r="E450" s="2"/>
      <c r="F450" s="2"/>
      <c r="G450" s="2"/>
      <c r="H450" s="2"/>
      <c r="I450" s="2">
        <f t="shared" si="13"/>
        <v>-7.9681274900398336E-3</v>
      </c>
      <c r="J450" s="2"/>
      <c r="K450" s="2"/>
      <c r="L450" s="3">
        <v>0.62670000000000003</v>
      </c>
      <c r="M450" s="13" t="s">
        <v>4</v>
      </c>
      <c r="N450" s="2" t="s">
        <v>4</v>
      </c>
      <c r="O450" s="2" t="s">
        <v>4</v>
      </c>
      <c r="P450" s="2" t="s">
        <v>4</v>
      </c>
      <c r="Q450" s="2" t="s">
        <v>4</v>
      </c>
      <c r="R450" s="13" t="s">
        <v>4</v>
      </c>
      <c r="S450" s="17">
        <v>2.5437713358646345E-3</v>
      </c>
      <c r="T450" s="13" t="s">
        <v>4</v>
      </c>
      <c r="U450" s="1" t="s">
        <v>4</v>
      </c>
      <c r="V450" s="1" t="s">
        <v>4</v>
      </c>
      <c r="W450" s="13">
        <v>1.98640804568E-3</v>
      </c>
      <c r="X450" s="13" t="s">
        <v>4</v>
      </c>
      <c r="Y450" s="31" t="s">
        <v>4</v>
      </c>
      <c r="Z450" s="31" t="s">
        <v>4</v>
      </c>
    </row>
    <row r="451" spans="1:26" x14ac:dyDescent="0.3">
      <c r="A451" s="1">
        <v>190806</v>
      </c>
      <c r="B451" s="29">
        <v>7.64</v>
      </c>
      <c r="C451" s="2">
        <v>0.42</v>
      </c>
      <c r="D451" s="2">
        <f t="shared" ref="D451:D514" si="14">-LN(C451/B452)</f>
        <v>2.9368917735310576</v>
      </c>
      <c r="E451" s="2"/>
      <c r="F451" s="2"/>
      <c r="G451" s="2"/>
      <c r="H451" s="2"/>
      <c r="I451" s="2">
        <f t="shared" si="13"/>
        <v>-7.795889440113446E-3</v>
      </c>
      <c r="J451" s="2"/>
      <c r="K451" s="2"/>
      <c r="L451" s="3">
        <v>0.62</v>
      </c>
      <c r="M451" s="13" t="s">
        <v>4</v>
      </c>
      <c r="N451" s="2" t="s">
        <v>4</v>
      </c>
      <c r="O451" s="2" t="s">
        <v>4</v>
      </c>
      <c r="P451" s="2" t="s">
        <v>4</v>
      </c>
      <c r="Q451" s="2" t="s">
        <v>4</v>
      </c>
      <c r="R451" s="13" t="s">
        <v>4</v>
      </c>
      <c r="S451" s="17">
        <v>2.3229302296361022E-3</v>
      </c>
      <c r="T451" s="13" t="s">
        <v>4</v>
      </c>
      <c r="U451" s="1" t="s">
        <v>4</v>
      </c>
      <c r="V451" s="1" t="s">
        <v>4</v>
      </c>
      <c r="W451" s="13">
        <v>1.9133323029200003E-3</v>
      </c>
      <c r="X451" s="13" t="s">
        <v>4</v>
      </c>
      <c r="Y451" s="31" t="s">
        <v>4</v>
      </c>
      <c r="Z451" s="31" t="s">
        <v>4</v>
      </c>
    </row>
    <row r="452" spans="1:26" x14ac:dyDescent="0.3">
      <c r="A452" s="1">
        <v>190807</v>
      </c>
      <c r="B452" s="29">
        <v>7.92</v>
      </c>
      <c r="C452" s="2">
        <v>0.41670000000000001</v>
      </c>
      <c r="D452" s="2">
        <f t="shared" si="14"/>
        <v>2.9868133280866158</v>
      </c>
      <c r="E452" s="2"/>
      <c r="F452" s="2"/>
      <c r="G452" s="2"/>
      <c r="H452" s="2"/>
      <c r="I452" s="2">
        <f t="shared" ref="I452:I515" si="15">C452/C451-1</f>
        <v>-7.8571428571427848E-3</v>
      </c>
      <c r="J452" s="2"/>
      <c r="K452" s="2"/>
      <c r="L452" s="3">
        <v>0.61329999999999996</v>
      </c>
      <c r="M452" s="13" t="s">
        <v>4</v>
      </c>
      <c r="N452" s="2" t="s">
        <v>4</v>
      </c>
      <c r="O452" s="2" t="s">
        <v>4</v>
      </c>
      <c r="P452" s="2" t="s">
        <v>4</v>
      </c>
      <c r="Q452" s="2" t="s">
        <v>4</v>
      </c>
      <c r="R452" s="13" t="s">
        <v>4</v>
      </c>
      <c r="S452" s="17">
        <v>2.4039109648619932E-3</v>
      </c>
      <c r="T452" s="13" t="s">
        <v>4</v>
      </c>
      <c r="U452" s="1" t="s">
        <v>4</v>
      </c>
      <c r="V452" s="1" t="s">
        <v>4</v>
      </c>
      <c r="W452" s="13">
        <v>1.6310209658399999E-3</v>
      </c>
      <c r="X452" s="13" t="s">
        <v>4</v>
      </c>
      <c r="Y452" s="31" t="s">
        <v>4</v>
      </c>
      <c r="Z452" s="31" t="s">
        <v>4</v>
      </c>
    </row>
    <row r="453" spans="1:26" x14ac:dyDescent="0.3">
      <c r="A453" s="1">
        <v>190808</v>
      </c>
      <c r="B453" s="29">
        <v>8.26</v>
      </c>
      <c r="C453" s="2">
        <v>0.4133</v>
      </c>
      <c r="D453" s="2">
        <f t="shared" si="14"/>
        <v>2.9840504663363618</v>
      </c>
      <c r="E453" s="2"/>
      <c r="F453" s="2"/>
      <c r="G453" s="2"/>
      <c r="H453" s="2"/>
      <c r="I453" s="2">
        <f t="shared" si="15"/>
        <v>-8.1593472522198951E-3</v>
      </c>
      <c r="J453" s="2"/>
      <c r="K453" s="2"/>
      <c r="L453" s="3">
        <v>0.60670000000000002</v>
      </c>
      <c r="M453" s="13" t="s">
        <v>4</v>
      </c>
      <c r="N453" s="2" t="s">
        <v>4</v>
      </c>
      <c r="O453" s="2" t="s">
        <v>4</v>
      </c>
      <c r="P453" s="2" t="s">
        <v>4</v>
      </c>
      <c r="Q453" s="2" t="s">
        <v>4</v>
      </c>
      <c r="R453" s="13" t="s">
        <v>4</v>
      </c>
      <c r="S453" s="17">
        <v>2.2934810635573941E-3</v>
      </c>
      <c r="T453" s="13" t="s">
        <v>4</v>
      </c>
      <c r="U453" s="1" t="s">
        <v>4</v>
      </c>
      <c r="V453" s="1" t="s">
        <v>4</v>
      </c>
      <c r="W453" s="13">
        <v>1.2737565139599998E-3</v>
      </c>
      <c r="X453" s="13" t="s">
        <v>4</v>
      </c>
      <c r="Y453" s="31" t="s">
        <v>4</v>
      </c>
      <c r="Z453" s="31" t="s">
        <v>4</v>
      </c>
    </row>
    <row r="454" spans="1:26" x14ac:dyDescent="0.3">
      <c r="A454" s="1">
        <v>190809</v>
      </c>
      <c r="B454" s="29">
        <v>8.17</v>
      </c>
      <c r="C454" s="2">
        <v>0.41</v>
      </c>
      <c r="D454" s="2">
        <f t="shared" si="14"/>
        <v>3.0042326283193836</v>
      </c>
      <c r="E454" s="2"/>
      <c r="F454" s="2"/>
      <c r="G454" s="2"/>
      <c r="H454" s="2"/>
      <c r="I454" s="2">
        <f t="shared" si="15"/>
        <v>-7.9845148802323296E-3</v>
      </c>
      <c r="J454" s="2"/>
      <c r="K454" s="2"/>
      <c r="L454" s="3">
        <v>0.6</v>
      </c>
      <c r="M454" s="13" t="s">
        <v>4</v>
      </c>
      <c r="N454" s="2" t="s">
        <v>4</v>
      </c>
      <c r="O454" s="2" t="s">
        <v>4</v>
      </c>
      <c r="P454" s="2" t="s">
        <v>4</v>
      </c>
      <c r="Q454" s="2" t="s">
        <v>4</v>
      </c>
      <c r="R454" s="13" t="s">
        <v>4</v>
      </c>
      <c r="S454" s="17">
        <v>2.5364107513547326E-3</v>
      </c>
      <c r="T454" s="13" t="s">
        <v>4</v>
      </c>
      <c r="U454" s="1" t="s">
        <v>4</v>
      </c>
      <c r="V454" s="1" t="s">
        <v>4</v>
      </c>
      <c r="W454" s="13">
        <v>2.1491418521799996E-3</v>
      </c>
      <c r="X454" s="13" t="s">
        <v>4</v>
      </c>
      <c r="Y454" s="31" t="s">
        <v>4</v>
      </c>
      <c r="Z454" s="31" t="s">
        <v>4</v>
      </c>
    </row>
    <row r="455" spans="1:26" x14ac:dyDescent="0.3">
      <c r="A455" s="1">
        <v>190810</v>
      </c>
      <c r="B455" s="29">
        <v>8.27</v>
      </c>
      <c r="C455" s="2">
        <v>0.40670000000000001</v>
      </c>
      <c r="D455" s="2">
        <f t="shared" si="14"/>
        <v>3.0778344806848268</v>
      </c>
      <c r="E455" s="2"/>
      <c r="F455" s="2"/>
      <c r="G455" s="2"/>
      <c r="H455" s="2"/>
      <c r="I455" s="2">
        <f t="shared" si="15"/>
        <v>-8.0487804878047742E-3</v>
      </c>
      <c r="J455" s="2"/>
      <c r="K455" s="2"/>
      <c r="L455" s="3">
        <v>0.59330000000000005</v>
      </c>
      <c r="M455" s="13" t="s">
        <v>4</v>
      </c>
      <c r="N455" s="2" t="s">
        <v>4</v>
      </c>
      <c r="O455" s="2" t="s">
        <v>4</v>
      </c>
      <c r="P455" s="2" t="s">
        <v>4</v>
      </c>
      <c r="Q455" s="2" t="s">
        <v>4</v>
      </c>
      <c r="R455" s="13" t="s">
        <v>4</v>
      </c>
      <c r="S455" s="17">
        <v>2.6320941243429337E-3</v>
      </c>
      <c r="T455" s="13" t="s">
        <v>4</v>
      </c>
      <c r="U455" s="1" t="s">
        <v>4</v>
      </c>
      <c r="V455" s="1" t="s">
        <v>4</v>
      </c>
      <c r="W455" s="13">
        <v>9.5545087525999994E-4</v>
      </c>
      <c r="X455" s="13" t="s">
        <v>4</v>
      </c>
      <c r="Y455" s="31" t="s">
        <v>4</v>
      </c>
      <c r="Z455" s="31" t="s">
        <v>4</v>
      </c>
    </row>
    <row r="456" spans="1:26" x14ac:dyDescent="0.3">
      <c r="A456" s="1">
        <v>190811</v>
      </c>
      <c r="B456" s="29">
        <v>8.83</v>
      </c>
      <c r="C456" s="2">
        <v>0.40329999999999999</v>
      </c>
      <c r="D456" s="2">
        <f t="shared" si="14"/>
        <v>3.1086269445317085</v>
      </c>
      <c r="E456" s="2"/>
      <c r="F456" s="2"/>
      <c r="G456" s="2"/>
      <c r="H456" s="2"/>
      <c r="I456" s="2">
        <f t="shared" si="15"/>
        <v>-8.359970494221769E-3</v>
      </c>
      <c r="J456" s="2"/>
      <c r="K456" s="2"/>
      <c r="L456" s="3">
        <v>0.5867</v>
      </c>
      <c r="M456" s="13" t="s">
        <v>4</v>
      </c>
      <c r="N456" s="2" t="s">
        <v>4</v>
      </c>
      <c r="O456" s="2" t="s">
        <v>4</v>
      </c>
      <c r="P456" s="2" t="s">
        <v>4</v>
      </c>
      <c r="Q456" s="2" t="s">
        <v>4</v>
      </c>
      <c r="R456" s="13" t="s">
        <v>4</v>
      </c>
      <c r="S456" s="17">
        <v>2.6100141585484265E-3</v>
      </c>
      <c r="T456" s="13" t="s">
        <v>4</v>
      </c>
      <c r="U456" s="1" t="s">
        <v>4</v>
      </c>
      <c r="V456" s="1" t="s">
        <v>4</v>
      </c>
      <c r="W456" s="13">
        <v>1.45357553072E-3</v>
      </c>
      <c r="X456" s="13" t="s">
        <v>4</v>
      </c>
      <c r="Y456" s="31" t="s">
        <v>4</v>
      </c>
      <c r="Z456" s="31" t="s">
        <v>4</v>
      </c>
    </row>
    <row r="457" spans="1:26" x14ac:dyDescent="0.3">
      <c r="A457" s="1">
        <v>190812</v>
      </c>
      <c r="B457" s="29">
        <v>9.0299999999999994</v>
      </c>
      <c r="C457" s="2">
        <v>0.4</v>
      </c>
      <c r="D457" s="2">
        <f t="shared" si="14"/>
        <v>3.120159851929043</v>
      </c>
      <c r="E457" s="2"/>
      <c r="F457" s="2"/>
      <c r="G457" s="2"/>
      <c r="H457" s="2"/>
      <c r="I457" s="2">
        <f t="shared" si="15"/>
        <v>-8.1824944210264761E-3</v>
      </c>
      <c r="J457" s="2"/>
      <c r="K457" s="2"/>
      <c r="L457" s="3">
        <v>0.57999999999999996</v>
      </c>
      <c r="M457" s="13" t="s">
        <v>4</v>
      </c>
      <c r="N457" s="2" t="s">
        <v>4</v>
      </c>
      <c r="O457" s="2" t="s">
        <v>4</v>
      </c>
      <c r="P457" s="2" t="s">
        <v>4</v>
      </c>
      <c r="Q457" s="2" t="s">
        <v>4</v>
      </c>
      <c r="R457" s="13" t="s">
        <v>4</v>
      </c>
      <c r="S457" s="17">
        <v>2.4775241247785833E-3</v>
      </c>
      <c r="T457" s="13" t="s">
        <v>4</v>
      </c>
      <c r="U457" s="1" t="s">
        <v>4</v>
      </c>
      <c r="V457" s="1" t="s">
        <v>4</v>
      </c>
      <c r="W457" s="13">
        <v>1.1939897339899998E-3</v>
      </c>
      <c r="X457" s="13" t="s">
        <v>4</v>
      </c>
      <c r="Y457" s="31" t="s">
        <v>4</v>
      </c>
      <c r="Z457" s="31" t="s">
        <v>4</v>
      </c>
    </row>
    <row r="458" spans="1:26" x14ac:dyDescent="0.3">
      <c r="A458" s="1">
        <v>190901</v>
      </c>
      <c r="B458" s="29">
        <v>9.06</v>
      </c>
      <c r="C458" s="2">
        <v>0.40329999999999999</v>
      </c>
      <c r="D458" s="2">
        <f t="shared" si="14"/>
        <v>3.0828262985869754</v>
      </c>
      <c r="E458" s="2"/>
      <c r="F458" s="2"/>
      <c r="G458" s="2"/>
      <c r="H458" s="2"/>
      <c r="I458" s="2">
        <f t="shared" si="15"/>
        <v>8.2499999999998685E-3</v>
      </c>
      <c r="J458" s="2"/>
      <c r="K458" s="2"/>
      <c r="L458" s="3">
        <v>0.59499999999999997</v>
      </c>
      <c r="M458" s="13" t="s">
        <v>4</v>
      </c>
      <c r="N458" s="2" t="s">
        <v>4</v>
      </c>
      <c r="O458" s="2" t="s">
        <v>4</v>
      </c>
      <c r="P458" s="2" t="s">
        <v>4</v>
      </c>
      <c r="Q458" s="2" t="s">
        <v>4</v>
      </c>
      <c r="R458" s="13" t="s">
        <v>4</v>
      </c>
      <c r="S458" s="17">
        <v>2.3818259601606192E-3</v>
      </c>
      <c r="T458" s="13" t="s">
        <v>4</v>
      </c>
      <c r="U458" s="1" t="s">
        <v>4</v>
      </c>
      <c r="V458" s="1" t="s">
        <v>4</v>
      </c>
      <c r="W458" s="13">
        <v>8.7930693527000006E-4</v>
      </c>
      <c r="X458" s="13" t="s">
        <v>4</v>
      </c>
      <c r="Y458" s="31" t="s">
        <v>4</v>
      </c>
      <c r="Z458" s="31" t="s">
        <v>4</v>
      </c>
    </row>
    <row r="459" spans="1:26" x14ac:dyDescent="0.3">
      <c r="A459" s="1">
        <v>190902</v>
      </c>
      <c r="B459" s="29">
        <v>8.8000000000000007</v>
      </c>
      <c r="C459" s="2">
        <v>0.40670000000000001</v>
      </c>
      <c r="D459" s="2">
        <f t="shared" si="14"/>
        <v>3.0879754126608763</v>
      </c>
      <c r="E459" s="2"/>
      <c r="F459" s="2"/>
      <c r="G459" s="2"/>
      <c r="H459" s="2"/>
      <c r="I459" s="2">
        <f t="shared" si="15"/>
        <v>8.430448797421386E-3</v>
      </c>
      <c r="J459" s="2"/>
      <c r="K459" s="2"/>
      <c r="L459" s="3">
        <v>0.61</v>
      </c>
      <c r="M459" s="13" t="s">
        <v>4</v>
      </c>
      <c r="N459" s="2" t="s">
        <v>4</v>
      </c>
      <c r="O459" s="2" t="s">
        <v>4</v>
      </c>
      <c r="P459" s="2" t="s">
        <v>4</v>
      </c>
      <c r="Q459" s="2" t="s">
        <v>4</v>
      </c>
      <c r="R459" s="13" t="s">
        <v>4</v>
      </c>
      <c r="S459" s="17">
        <v>2.2419429359994028E-3</v>
      </c>
      <c r="T459" s="13" t="s">
        <v>4</v>
      </c>
      <c r="U459" s="1" t="s">
        <v>4</v>
      </c>
      <c r="V459" s="1" t="s">
        <v>4</v>
      </c>
      <c r="W459" s="13">
        <v>1.7954094610400002E-3</v>
      </c>
      <c r="X459" s="13" t="s">
        <v>4</v>
      </c>
      <c r="Y459" s="31" t="s">
        <v>4</v>
      </c>
      <c r="Z459" s="31" t="s">
        <v>4</v>
      </c>
    </row>
    <row r="460" spans="1:26" x14ac:dyDescent="0.3">
      <c r="A460" s="1">
        <v>190903</v>
      </c>
      <c r="B460" s="29">
        <v>8.92</v>
      </c>
      <c r="C460" s="2">
        <v>0.41</v>
      </c>
      <c r="D460" s="2">
        <f t="shared" si="14"/>
        <v>3.1237607479812834</v>
      </c>
      <c r="E460" s="2"/>
      <c r="F460" s="2"/>
      <c r="G460" s="2"/>
      <c r="H460" s="2"/>
      <c r="I460" s="2">
        <f t="shared" si="15"/>
        <v>8.1140890090976026E-3</v>
      </c>
      <c r="J460" s="2"/>
      <c r="K460" s="2"/>
      <c r="L460" s="3">
        <v>0.625</v>
      </c>
      <c r="M460" s="13" t="s">
        <v>4</v>
      </c>
      <c r="N460" s="2" t="s">
        <v>4</v>
      </c>
      <c r="O460" s="2" t="s">
        <v>4</v>
      </c>
      <c r="P460" s="2" t="s">
        <v>4</v>
      </c>
      <c r="Q460" s="2" t="s">
        <v>4</v>
      </c>
      <c r="R460" s="13" t="s">
        <v>4</v>
      </c>
      <c r="S460" s="17">
        <v>2.2198543539041398E-3</v>
      </c>
      <c r="T460" s="13" t="s">
        <v>4</v>
      </c>
      <c r="U460" s="1" t="s">
        <v>4</v>
      </c>
      <c r="V460" s="1" t="s">
        <v>4</v>
      </c>
      <c r="W460" s="13">
        <v>7.2734341634E-4</v>
      </c>
      <c r="X460" s="13" t="s">
        <v>4</v>
      </c>
      <c r="Y460" s="31" t="s">
        <v>4</v>
      </c>
      <c r="Z460" s="31" t="s">
        <v>4</v>
      </c>
    </row>
    <row r="461" spans="1:26" x14ac:dyDescent="0.3">
      <c r="A461" s="1">
        <v>190904</v>
      </c>
      <c r="B461" s="29">
        <v>9.32</v>
      </c>
      <c r="C461" s="2">
        <v>0.4133</v>
      </c>
      <c r="D461" s="2">
        <f t="shared" si="14"/>
        <v>3.1484647832744845</v>
      </c>
      <c r="E461" s="2"/>
      <c r="F461" s="2"/>
      <c r="G461" s="2"/>
      <c r="H461" s="2"/>
      <c r="I461" s="2">
        <f t="shared" si="15"/>
        <v>8.0487804878048852E-3</v>
      </c>
      <c r="J461" s="2"/>
      <c r="K461" s="2"/>
      <c r="L461" s="3">
        <v>0.64</v>
      </c>
      <c r="M461" s="13" t="s">
        <v>4</v>
      </c>
      <c r="N461" s="2" t="s">
        <v>4</v>
      </c>
      <c r="O461" s="2" t="s">
        <v>4</v>
      </c>
      <c r="P461" s="2" t="s">
        <v>4</v>
      </c>
      <c r="Q461" s="2" t="s">
        <v>4</v>
      </c>
      <c r="R461" s="13" t="s">
        <v>4</v>
      </c>
      <c r="S461" s="17">
        <v>2.2198543539041398E-3</v>
      </c>
      <c r="T461" s="13" t="s">
        <v>4</v>
      </c>
      <c r="U461" s="1" t="s">
        <v>4</v>
      </c>
      <c r="V461" s="1" t="s">
        <v>4</v>
      </c>
      <c r="W461" s="13">
        <v>6.5625333542000002E-4</v>
      </c>
      <c r="X461" s="13" t="s">
        <v>4</v>
      </c>
      <c r="Y461" s="31" t="s">
        <v>4</v>
      </c>
      <c r="Z461" s="31" t="s">
        <v>4</v>
      </c>
    </row>
    <row r="462" spans="1:26" x14ac:dyDescent="0.3">
      <c r="A462" s="1">
        <v>190905</v>
      </c>
      <c r="B462" s="29">
        <v>9.6300000000000008</v>
      </c>
      <c r="C462" s="2">
        <v>0.41670000000000001</v>
      </c>
      <c r="D462" s="2">
        <f t="shared" si="14"/>
        <v>3.1577711262302555</v>
      </c>
      <c r="E462" s="2"/>
      <c r="F462" s="2"/>
      <c r="G462" s="2"/>
      <c r="H462" s="2"/>
      <c r="I462" s="2">
        <f t="shared" si="15"/>
        <v>8.2264698766030264E-3</v>
      </c>
      <c r="J462" s="2"/>
      <c r="K462" s="2"/>
      <c r="L462" s="3">
        <v>0.65500000000000003</v>
      </c>
      <c r="M462" s="13" t="s">
        <v>4</v>
      </c>
      <c r="N462" s="2" t="s">
        <v>4</v>
      </c>
      <c r="O462" s="2" t="s">
        <v>4</v>
      </c>
      <c r="P462" s="2" t="s">
        <v>4</v>
      </c>
      <c r="Q462" s="2" t="s">
        <v>4</v>
      </c>
      <c r="R462" s="13" t="s">
        <v>4</v>
      </c>
      <c r="S462" s="17">
        <v>2.175675725943127E-3</v>
      </c>
      <c r="T462" s="13" t="s">
        <v>4</v>
      </c>
      <c r="U462" s="1" t="s">
        <v>4</v>
      </c>
      <c r="V462" s="1" t="s">
        <v>4</v>
      </c>
      <c r="W462" s="13">
        <v>3.2134505346999992E-4</v>
      </c>
      <c r="X462" s="13" t="s">
        <v>4</v>
      </c>
      <c r="Y462" s="31" t="s">
        <v>4</v>
      </c>
      <c r="Z462" s="31" t="s">
        <v>4</v>
      </c>
    </row>
    <row r="463" spans="1:26" x14ac:dyDescent="0.3">
      <c r="A463" s="1">
        <v>190906</v>
      </c>
      <c r="B463" s="29">
        <v>9.8000000000000007</v>
      </c>
      <c r="C463" s="2">
        <v>0.42</v>
      </c>
      <c r="D463" s="2">
        <f t="shared" si="14"/>
        <v>3.1640675883732059</v>
      </c>
      <c r="E463" s="2"/>
      <c r="F463" s="2"/>
      <c r="G463" s="2"/>
      <c r="H463" s="2"/>
      <c r="I463" s="2">
        <f t="shared" si="15"/>
        <v>7.9193664506838068E-3</v>
      </c>
      <c r="J463" s="2"/>
      <c r="K463" s="2"/>
      <c r="L463" s="3">
        <v>0.67</v>
      </c>
      <c r="M463" s="13" t="s">
        <v>4</v>
      </c>
      <c r="N463" s="2" t="s">
        <v>4</v>
      </c>
      <c r="O463" s="2" t="s">
        <v>4</v>
      </c>
      <c r="P463" s="2" t="s">
        <v>4</v>
      </c>
      <c r="Q463" s="2" t="s">
        <v>4</v>
      </c>
      <c r="R463" s="13" t="s">
        <v>4</v>
      </c>
      <c r="S463" s="17">
        <v>2.0357638598735282E-3</v>
      </c>
      <c r="T463" s="13" t="s">
        <v>4</v>
      </c>
      <c r="U463" s="1" t="s">
        <v>4</v>
      </c>
      <c r="V463" s="1" t="s">
        <v>4</v>
      </c>
      <c r="W463" s="13">
        <v>8.6994964267000008E-4</v>
      </c>
      <c r="X463" s="13" t="s">
        <v>4</v>
      </c>
      <c r="Y463" s="31" t="s">
        <v>4</v>
      </c>
      <c r="Z463" s="31" t="s">
        <v>4</v>
      </c>
    </row>
    <row r="464" spans="1:26" x14ac:dyDescent="0.3">
      <c r="A464" s="1">
        <v>190907</v>
      </c>
      <c r="B464" s="29">
        <v>9.94</v>
      </c>
      <c r="C464" s="2">
        <v>0.42330000000000001</v>
      </c>
      <c r="D464" s="2">
        <f t="shared" si="14"/>
        <v>3.1800991425776357</v>
      </c>
      <c r="E464" s="2"/>
      <c r="F464" s="2"/>
      <c r="G464" s="2"/>
      <c r="H464" s="2"/>
      <c r="I464" s="2">
        <f t="shared" si="15"/>
        <v>7.8571428571430069E-3</v>
      </c>
      <c r="J464" s="2"/>
      <c r="K464" s="2"/>
      <c r="L464" s="3">
        <v>0.68500000000000005</v>
      </c>
      <c r="M464" s="13" t="s">
        <v>4</v>
      </c>
      <c r="N464" s="2" t="s">
        <v>4</v>
      </c>
      <c r="O464" s="2" t="s">
        <v>4</v>
      </c>
      <c r="P464" s="2" t="s">
        <v>4</v>
      </c>
      <c r="Q464" s="2" t="s">
        <v>4</v>
      </c>
      <c r="R464" s="13" t="s">
        <v>4</v>
      </c>
      <c r="S464" s="17">
        <v>2.131495146144937E-3</v>
      </c>
      <c r="T464" s="13" t="s">
        <v>4</v>
      </c>
      <c r="U464" s="1" t="s">
        <v>4</v>
      </c>
      <c r="V464" s="1" t="s">
        <v>4</v>
      </c>
      <c r="W464" s="13">
        <v>2.7885204611999997E-4</v>
      </c>
      <c r="X464" s="13" t="s">
        <v>4</v>
      </c>
      <c r="Y464" s="31" t="s">
        <v>4</v>
      </c>
      <c r="Z464" s="31" t="s">
        <v>4</v>
      </c>
    </row>
    <row r="465" spans="1:26" x14ac:dyDescent="0.3">
      <c r="A465" s="1">
        <v>190908</v>
      </c>
      <c r="B465" s="29">
        <v>10.18</v>
      </c>
      <c r="C465" s="2">
        <v>0.42670000000000002</v>
      </c>
      <c r="D465" s="2">
        <f t="shared" si="14"/>
        <v>3.1730809360228163</v>
      </c>
      <c r="E465" s="2"/>
      <c r="F465" s="2"/>
      <c r="G465" s="2"/>
      <c r="H465" s="2"/>
      <c r="I465" s="2">
        <f t="shared" si="15"/>
        <v>8.0321285140563248E-3</v>
      </c>
      <c r="J465" s="2"/>
      <c r="K465" s="2"/>
      <c r="L465" s="3">
        <v>0.7</v>
      </c>
      <c r="M465" s="13" t="s">
        <v>4</v>
      </c>
      <c r="N465" s="2" t="s">
        <v>4</v>
      </c>
      <c r="O465" s="2" t="s">
        <v>4</v>
      </c>
      <c r="P465" s="2" t="s">
        <v>4</v>
      </c>
      <c r="Q465" s="2" t="s">
        <v>4</v>
      </c>
      <c r="R465" s="13" t="s">
        <v>4</v>
      </c>
      <c r="S465" s="17">
        <v>2.6173742013161608E-3</v>
      </c>
      <c r="T465" s="13" t="s">
        <v>4</v>
      </c>
      <c r="U465" s="1" t="s">
        <v>4</v>
      </c>
      <c r="V465" s="1" t="s">
        <v>4</v>
      </c>
      <c r="W465" s="13">
        <v>1.3988725755399998E-3</v>
      </c>
      <c r="X465" s="13" t="s">
        <v>4</v>
      </c>
      <c r="Y465" s="31" t="s">
        <v>4</v>
      </c>
      <c r="Z465" s="31" t="s">
        <v>4</v>
      </c>
    </row>
    <row r="466" spans="1:26" x14ac:dyDescent="0.3">
      <c r="A466" s="1">
        <v>190909</v>
      </c>
      <c r="B466" s="29">
        <v>10.19</v>
      </c>
      <c r="C466" s="2">
        <v>0.43</v>
      </c>
      <c r="D466" s="2">
        <f t="shared" si="14"/>
        <v>3.1692946502580641</v>
      </c>
      <c r="E466" s="2"/>
      <c r="F466" s="2"/>
      <c r="G466" s="2"/>
      <c r="H466" s="2"/>
      <c r="I466" s="2">
        <f t="shared" si="15"/>
        <v>7.7337707991562699E-3</v>
      </c>
      <c r="J466" s="2"/>
      <c r="K466" s="2"/>
      <c r="L466" s="3">
        <v>0.71499999999999997</v>
      </c>
      <c r="M466" s="13" t="s">
        <v>4</v>
      </c>
      <c r="N466" s="2" t="s">
        <v>4</v>
      </c>
      <c r="O466" s="2" t="s">
        <v>4</v>
      </c>
      <c r="P466" s="2" t="s">
        <v>4</v>
      </c>
      <c r="Q466" s="2" t="s">
        <v>4</v>
      </c>
      <c r="R466" s="13" t="s">
        <v>4</v>
      </c>
      <c r="S466" s="17">
        <v>2.7204091125952014E-3</v>
      </c>
      <c r="T466" s="13" t="s">
        <v>4</v>
      </c>
      <c r="U466" s="1" t="s">
        <v>4</v>
      </c>
      <c r="V466" s="1" t="s">
        <v>4</v>
      </c>
      <c r="W466" s="13">
        <v>1.24981632417E-3</v>
      </c>
      <c r="X466" s="13" t="s">
        <v>4</v>
      </c>
      <c r="Y466" s="31" t="s">
        <v>4</v>
      </c>
      <c r="Z466" s="31" t="s">
        <v>4</v>
      </c>
    </row>
    <row r="467" spans="1:26" x14ac:dyDescent="0.3">
      <c r="A467" s="1">
        <v>190910</v>
      </c>
      <c r="B467" s="29">
        <v>10.23</v>
      </c>
      <c r="C467" s="2">
        <v>0.43330000000000002</v>
      </c>
      <c r="D467" s="2">
        <f t="shared" si="14"/>
        <v>3.15674996135865</v>
      </c>
      <c r="E467" s="2"/>
      <c r="F467" s="2"/>
      <c r="G467" s="2"/>
      <c r="H467" s="2"/>
      <c r="I467" s="2">
        <f t="shared" si="15"/>
        <v>7.6744186046511231E-3</v>
      </c>
      <c r="J467" s="2"/>
      <c r="K467" s="2"/>
      <c r="L467" s="3">
        <v>0.73</v>
      </c>
      <c r="M467" s="13" t="s">
        <v>4</v>
      </c>
      <c r="N467" s="2" t="s">
        <v>4</v>
      </c>
      <c r="O467" s="2" t="s">
        <v>4</v>
      </c>
      <c r="P467" s="2" t="s">
        <v>4</v>
      </c>
      <c r="Q467" s="2" t="s">
        <v>4</v>
      </c>
      <c r="R467" s="13" t="s">
        <v>4</v>
      </c>
      <c r="S467" s="17">
        <v>3.3457504235268631E-3</v>
      </c>
      <c r="T467" s="13" t="s">
        <v>4</v>
      </c>
      <c r="U467" s="1" t="s">
        <v>4</v>
      </c>
      <c r="V467" s="1" t="s">
        <v>4</v>
      </c>
      <c r="W467" s="13">
        <v>9.552185255200001E-4</v>
      </c>
      <c r="X467" s="13" t="s">
        <v>4</v>
      </c>
      <c r="Y467" s="31" t="s">
        <v>4</v>
      </c>
      <c r="Z467" s="31" t="s">
        <v>4</v>
      </c>
    </row>
    <row r="468" spans="1:26" x14ac:dyDescent="0.3">
      <c r="A468" s="1">
        <v>190911</v>
      </c>
      <c r="B468" s="29">
        <v>10.18</v>
      </c>
      <c r="C468" s="2">
        <v>0.43669999999999998</v>
      </c>
      <c r="D468" s="2">
        <f t="shared" si="14"/>
        <v>3.1606527137262121</v>
      </c>
      <c r="E468" s="2"/>
      <c r="F468" s="2"/>
      <c r="G468" s="2"/>
      <c r="H468" s="2"/>
      <c r="I468" s="2">
        <f t="shared" si="15"/>
        <v>7.8467574428802145E-3</v>
      </c>
      <c r="J468" s="2"/>
      <c r="K468" s="2"/>
      <c r="L468" s="3">
        <v>0.745</v>
      </c>
      <c r="M468" s="13" t="s">
        <v>4</v>
      </c>
      <c r="N468" s="2" t="s">
        <v>4</v>
      </c>
      <c r="O468" s="2" t="s">
        <v>4</v>
      </c>
      <c r="P468" s="2" t="s">
        <v>4</v>
      </c>
      <c r="Q468" s="2" t="s">
        <v>4</v>
      </c>
      <c r="R468" s="13" t="s">
        <v>4</v>
      </c>
      <c r="S468" s="17">
        <v>3.3604596288942814E-3</v>
      </c>
      <c r="T468" s="13" t="s">
        <v>4</v>
      </c>
      <c r="U468" s="1" t="s">
        <v>4</v>
      </c>
      <c r="V468" s="1" t="s">
        <v>4</v>
      </c>
      <c r="W468" s="13">
        <v>5.2556645606000008E-4</v>
      </c>
      <c r="X468" s="13" t="s">
        <v>4</v>
      </c>
      <c r="Y468" s="31" t="s">
        <v>4</v>
      </c>
      <c r="Z468" s="31" t="s">
        <v>4</v>
      </c>
    </row>
    <row r="469" spans="1:26" x14ac:dyDescent="0.3">
      <c r="A469" s="1">
        <v>190912</v>
      </c>
      <c r="B469" s="29">
        <v>10.3</v>
      </c>
      <c r="C469" s="2">
        <v>0.44</v>
      </c>
      <c r="D469" s="2">
        <f t="shared" si="14"/>
        <v>3.1315338147130527</v>
      </c>
      <c r="E469" s="2"/>
      <c r="F469" s="2"/>
      <c r="G469" s="2"/>
      <c r="H469" s="2"/>
      <c r="I469" s="2">
        <f t="shared" si="15"/>
        <v>7.5566750629723067E-3</v>
      </c>
      <c r="J469" s="2"/>
      <c r="K469" s="2"/>
      <c r="L469" s="3">
        <v>0.76</v>
      </c>
      <c r="M469" s="13" t="s">
        <v>4</v>
      </c>
      <c r="N469" s="2" t="s">
        <v>4</v>
      </c>
      <c r="O469" s="2" t="s">
        <v>4</v>
      </c>
      <c r="P469" s="2" t="s">
        <v>4</v>
      </c>
      <c r="Q469" s="2" t="s">
        <v>4</v>
      </c>
      <c r="R469" s="13" t="s">
        <v>4</v>
      </c>
      <c r="S469" s="17">
        <v>3.4045859468769765E-3</v>
      </c>
      <c r="T469" s="13" t="s">
        <v>4</v>
      </c>
      <c r="U469" s="1" t="s">
        <v>4</v>
      </c>
      <c r="V469" s="1" t="s">
        <v>4</v>
      </c>
      <c r="W469" s="13">
        <v>3.7692189109999995E-4</v>
      </c>
      <c r="X469" s="13" t="s">
        <v>4</v>
      </c>
      <c r="Y469" s="31" t="s">
        <v>4</v>
      </c>
      <c r="Z469" s="31" t="s">
        <v>4</v>
      </c>
    </row>
    <row r="470" spans="1:26" x14ac:dyDescent="0.3">
      <c r="A470" s="1">
        <v>191001</v>
      </c>
      <c r="B470" s="29">
        <v>10.08</v>
      </c>
      <c r="C470" s="2">
        <v>0.4425</v>
      </c>
      <c r="D470" s="2">
        <f t="shared" si="14"/>
        <v>3.0895004330065006</v>
      </c>
      <c r="E470" s="2"/>
      <c r="F470" s="2"/>
      <c r="G470" s="2"/>
      <c r="H470" s="2"/>
      <c r="I470" s="2">
        <f t="shared" si="15"/>
        <v>5.6818181818181213E-3</v>
      </c>
      <c r="J470" s="2"/>
      <c r="K470" s="2"/>
      <c r="L470" s="3">
        <v>0.75749999999999995</v>
      </c>
      <c r="M470" s="13" t="s">
        <v>4</v>
      </c>
      <c r="N470" s="2" t="s">
        <v>4</v>
      </c>
      <c r="O470" s="2" t="s">
        <v>4</v>
      </c>
      <c r="P470" s="2" t="s">
        <v>4</v>
      </c>
      <c r="Q470" s="2" t="s">
        <v>4</v>
      </c>
      <c r="R470" s="13" t="s">
        <v>4</v>
      </c>
      <c r="S470" s="17">
        <v>3.1397988272759449E-3</v>
      </c>
      <c r="T470" s="13" t="s">
        <v>4</v>
      </c>
      <c r="U470" s="1" t="s">
        <v>4</v>
      </c>
      <c r="V470" s="1" t="s">
        <v>4</v>
      </c>
      <c r="W470" s="13">
        <v>2.2565499667800007E-3</v>
      </c>
      <c r="X470" s="13" t="s">
        <v>4</v>
      </c>
      <c r="Y470" s="31" t="s">
        <v>4</v>
      </c>
      <c r="Z470" s="31" t="s">
        <v>4</v>
      </c>
    </row>
    <row r="471" spans="1:26" x14ac:dyDescent="0.3">
      <c r="A471" s="1">
        <v>191002</v>
      </c>
      <c r="B471" s="29">
        <v>9.7200000000000006</v>
      </c>
      <c r="C471" s="2">
        <v>0.44500000000000001</v>
      </c>
      <c r="D471" s="2">
        <f t="shared" si="14"/>
        <v>3.1082580684124039</v>
      </c>
      <c r="E471" s="2"/>
      <c r="F471" s="2"/>
      <c r="G471" s="2"/>
      <c r="H471" s="2"/>
      <c r="I471" s="2">
        <f t="shared" si="15"/>
        <v>5.6497175141243527E-3</v>
      </c>
      <c r="J471" s="2"/>
      <c r="K471" s="2"/>
      <c r="L471" s="3">
        <v>0.755</v>
      </c>
      <c r="M471" s="13" t="s">
        <v>4</v>
      </c>
      <c r="N471" s="2" t="s">
        <v>4</v>
      </c>
      <c r="O471" s="2" t="s">
        <v>4</v>
      </c>
      <c r="P471" s="2" t="s">
        <v>4</v>
      </c>
      <c r="Q471" s="2" t="s">
        <v>4</v>
      </c>
      <c r="R471" s="13" t="s">
        <v>4</v>
      </c>
      <c r="S471" s="17">
        <v>2.9117315012631038E-3</v>
      </c>
      <c r="T471" s="13" t="s">
        <v>4</v>
      </c>
      <c r="U471" s="1" t="s">
        <v>4</v>
      </c>
      <c r="V471" s="1" t="s">
        <v>4</v>
      </c>
      <c r="W471" s="13">
        <v>1.8189784394000001E-3</v>
      </c>
      <c r="X471" s="13" t="s">
        <v>4</v>
      </c>
      <c r="Y471" s="31" t="s">
        <v>4</v>
      </c>
      <c r="Z471" s="31" t="s">
        <v>4</v>
      </c>
    </row>
    <row r="472" spans="1:26" x14ac:dyDescent="0.3">
      <c r="A472" s="1">
        <v>191003</v>
      </c>
      <c r="B472" s="29">
        <v>9.9600000000000009</v>
      </c>
      <c r="C472" s="2">
        <v>0.44750000000000001</v>
      </c>
      <c r="D472" s="2">
        <f t="shared" si="14"/>
        <v>3.0782643597395749</v>
      </c>
      <c r="E472" s="2"/>
      <c r="F472" s="2"/>
      <c r="G472" s="2"/>
      <c r="H472" s="2"/>
      <c r="I472" s="2">
        <f t="shared" si="15"/>
        <v>5.6179775280897903E-3</v>
      </c>
      <c r="J472" s="2"/>
      <c r="K472" s="2"/>
      <c r="L472" s="3">
        <v>0.75249999999999995</v>
      </c>
      <c r="M472" s="13" t="s">
        <v>4</v>
      </c>
      <c r="N472" s="2" t="s">
        <v>4</v>
      </c>
      <c r="O472" s="2" t="s">
        <v>4</v>
      </c>
      <c r="P472" s="2" t="s">
        <v>4</v>
      </c>
      <c r="Q472" s="2" t="s">
        <v>4</v>
      </c>
      <c r="R472" s="13" t="s">
        <v>4</v>
      </c>
      <c r="S472" s="17">
        <v>2.9558776239717059E-3</v>
      </c>
      <c r="T472" s="13" t="s">
        <v>4</v>
      </c>
      <c r="U472" s="1" t="s">
        <v>4</v>
      </c>
      <c r="V472" s="1" t="s">
        <v>4</v>
      </c>
      <c r="W472" s="13">
        <v>8.3322122823999991E-4</v>
      </c>
      <c r="X472" s="13" t="s">
        <v>4</v>
      </c>
      <c r="Y472" s="31" t="s">
        <v>4</v>
      </c>
      <c r="Z472" s="31" t="s">
        <v>4</v>
      </c>
    </row>
    <row r="473" spans="1:26" x14ac:dyDescent="0.3">
      <c r="A473" s="1">
        <v>191004</v>
      </c>
      <c r="B473" s="29">
        <v>9.7200000000000006</v>
      </c>
      <c r="C473" s="2">
        <v>0.45</v>
      </c>
      <c r="D473" s="2">
        <f t="shared" si="14"/>
        <v>3.0560954232810817</v>
      </c>
      <c r="E473" s="2"/>
      <c r="F473" s="2"/>
      <c r="G473" s="2"/>
      <c r="H473" s="2"/>
      <c r="I473" s="2">
        <f t="shared" si="15"/>
        <v>5.5865921787709993E-3</v>
      </c>
      <c r="J473" s="2"/>
      <c r="K473" s="2"/>
      <c r="L473" s="3">
        <v>0.75</v>
      </c>
      <c r="M473" s="13" t="s">
        <v>4</v>
      </c>
      <c r="N473" s="2" t="s">
        <v>4</v>
      </c>
      <c r="O473" s="2" t="s">
        <v>4</v>
      </c>
      <c r="P473" s="2" t="s">
        <v>4</v>
      </c>
      <c r="Q473" s="2" t="s">
        <v>4</v>
      </c>
      <c r="R473" s="13" t="s">
        <v>4</v>
      </c>
      <c r="S473" s="17">
        <v>3.1397988272759449E-3</v>
      </c>
      <c r="T473" s="13" t="s">
        <v>4</v>
      </c>
      <c r="U473" s="1" t="s">
        <v>4</v>
      </c>
      <c r="V473" s="1" t="s">
        <v>4</v>
      </c>
      <c r="W473" s="13">
        <v>1.69382390065E-3</v>
      </c>
      <c r="X473" s="13" t="s">
        <v>4</v>
      </c>
      <c r="Y473" s="31" t="s">
        <v>4</v>
      </c>
      <c r="Z473" s="31" t="s">
        <v>4</v>
      </c>
    </row>
    <row r="474" spans="1:26" x14ac:dyDescent="0.3">
      <c r="A474" s="1">
        <v>191005</v>
      </c>
      <c r="B474" s="29">
        <v>9.56</v>
      </c>
      <c r="C474" s="2">
        <v>0.45250000000000001</v>
      </c>
      <c r="D474" s="2">
        <f t="shared" si="14"/>
        <v>3.0012419293649604</v>
      </c>
      <c r="E474" s="2"/>
      <c r="F474" s="2"/>
      <c r="G474" s="2"/>
      <c r="H474" s="2"/>
      <c r="I474" s="2">
        <f t="shared" si="15"/>
        <v>5.5555555555555358E-3</v>
      </c>
      <c r="J474" s="2"/>
      <c r="K474" s="2"/>
      <c r="L474" s="3">
        <v>0.74750000000000005</v>
      </c>
      <c r="M474" s="13" t="s">
        <v>4</v>
      </c>
      <c r="N474" s="2" t="s">
        <v>4</v>
      </c>
      <c r="O474" s="2" t="s">
        <v>4</v>
      </c>
      <c r="P474" s="2" t="s">
        <v>4</v>
      </c>
      <c r="Q474" s="2" t="s">
        <v>4</v>
      </c>
      <c r="R474" s="13" t="s">
        <v>4</v>
      </c>
      <c r="S474" s="17">
        <v>3.1397988272759449E-3</v>
      </c>
      <c r="T474" s="13" t="s">
        <v>4</v>
      </c>
      <c r="U474" s="1" t="s">
        <v>4</v>
      </c>
      <c r="V474" s="1" t="s">
        <v>4</v>
      </c>
      <c r="W474" s="13">
        <v>1.3647700125099999E-3</v>
      </c>
      <c r="X474" s="13" t="s">
        <v>4</v>
      </c>
      <c r="Y474" s="31" t="s">
        <v>4</v>
      </c>
      <c r="Z474" s="31" t="s">
        <v>4</v>
      </c>
    </row>
    <row r="475" spans="1:26" x14ac:dyDescent="0.3">
      <c r="A475" s="1">
        <v>191006</v>
      </c>
      <c r="B475" s="29">
        <v>9.1</v>
      </c>
      <c r="C475" s="2">
        <v>0.45500000000000002</v>
      </c>
      <c r="D475" s="2">
        <f t="shared" si="14"/>
        <v>2.9438604428471509</v>
      </c>
      <c r="E475" s="2"/>
      <c r="F475" s="2"/>
      <c r="G475" s="2"/>
      <c r="H475" s="2"/>
      <c r="I475" s="2">
        <f t="shared" si="15"/>
        <v>5.5248618784531356E-3</v>
      </c>
      <c r="J475" s="2"/>
      <c r="K475" s="2"/>
      <c r="L475" s="3">
        <v>0.745</v>
      </c>
      <c r="M475" s="13" t="s">
        <v>4</v>
      </c>
      <c r="N475" s="2" t="s">
        <v>4</v>
      </c>
      <c r="O475" s="2" t="s">
        <v>4</v>
      </c>
      <c r="P475" s="2" t="s">
        <v>4</v>
      </c>
      <c r="Q475" s="2" t="s">
        <v>4</v>
      </c>
      <c r="R475" s="13" t="s">
        <v>4</v>
      </c>
      <c r="S475" s="17">
        <v>3.2648459263303607E-3</v>
      </c>
      <c r="T475" s="13" t="s">
        <v>4</v>
      </c>
      <c r="U475" s="1" t="s">
        <v>4</v>
      </c>
      <c r="V475" s="1" t="s">
        <v>4</v>
      </c>
      <c r="W475" s="13">
        <v>2.7949308463900003E-3</v>
      </c>
      <c r="X475" s="13" t="s">
        <v>4</v>
      </c>
      <c r="Y475" s="31" t="s">
        <v>4</v>
      </c>
      <c r="Z475" s="31" t="s">
        <v>4</v>
      </c>
    </row>
    <row r="476" spans="1:26" x14ac:dyDescent="0.3">
      <c r="A476" s="1">
        <v>191007</v>
      </c>
      <c r="B476" s="29">
        <v>8.64</v>
      </c>
      <c r="C476" s="2">
        <v>0.45750000000000002</v>
      </c>
      <c r="D476" s="2">
        <f t="shared" si="14"/>
        <v>2.9623958532863992</v>
      </c>
      <c r="E476" s="2"/>
      <c r="F476" s="2"/>
      <c r="G476" s="2"/>
      <c r="H476" s="2"/>
      <c r="I476" s="2">
        <f t="shared" si="15"/>
        <v>5.494505494505475E-3</v>
      </c>
      <c r="J476" s="2"/>
      <c r="K476" s="2"/>
      <c r="L476" s="3">
        <v>0.74250000000000005</v>
      </c>
      <c r="M476" s="13" t="s">
        <v>4</v>
      </c>
      <c r="N476" s="2" t="s">
        <v>4</v>
      </c>
      <c r="O476" s="2" t="s">
        <v>4</v>
      </c>
      <c r="P476" s="2" t="s">
        <v>4</v>
      </c>
      <c r="Q476" s="2" t="s">
        <v>4</v>
      </c>
      <c r="R476" s="13" t="s">
        <v>4</v>
      </c>
      <c r="S476" s="17">
        <v>3.6031302855844155E-3</v>
      </c>
      <c r="T476" s="13" t="s">
        <v>4</v>
      </c>
      <c r="U476" s="1" t="s">
        <v>4</v>
      </c>
      <c r="V476" s="1" t="s">
        <v>4</v>
      </c>
      <c r="W476" s="13">
        <v>3.2866343625399994E-3</v>
      </c>
      <c r="X476" s="13" t="s">
        <v>4</v>
      </c>
      <c r="Y476" s="31" t="s">
        <v>4</v>
      </c>
      <c r="Z476" s="31" t="s">
        <v>4</v>
      </c>
    </row>
    <row r="477" spans="1:26" x14ac:dyDescent="0.3">
      <c r="A477" s="1">
        <v>191008</v>
      </c>
      <c r="B477" s="29">
        <v>8.85</v>
      </c>
      <c r="C477" s="2">
        <v>0.46</v>
      </c>
      <c r="D477" s="2">
        <f t="shared" si="14"/>
        <v>2.9637030309817143</v>
      </c>
      <c r="E477" s="2"/>
      <c r="F477" s="2"/>
      <c r="G477" s="2"/>
      <c r="H477" s="2"/>
      <c r="I477" s="2">
        <f t="shared" si="15"/>
        <v>5.464480874316946E-3</v>
      </c>
      <c r="J477" s="2"/>
      <c r="K477" s="2"/>
      <c r="L477" s="3">
        <v>0.74</v>
      </c>
      <c r="M477" s="13" t="s">
        <v>4</v>
      </c>
      <c r="N477" s="2" t="s">
        <v>4</v>
      </c>
      <c r="O477" s="2" t="s">
        <v>4</v>
      </c>
      <c r="P477" s="2" t="s">
        <v>4</v>
      </c>
      <c r="Q477" s="2" t="s">
        <v>4</v>
      </c>
      <c r="R477" s="13" t="s">
        <v>4</v>
      </c>
      <c r="S477" s="17">
        <v>3.6398934301976864E-3</v>
      </c>
      <c r="T477" s="13" t="s">
        <v>4</v>
      </c>
      <c r="U477" s="1" t="s">
        <v>4</v>
      </c>
      <c r="V477" s="1" t="s">
        <v>4</v>
      </c>
      <c r="W477" s="13">
        <v>1.5867082842400005E-3</v>
      </c>
      <c r="X477" s="13" t="s">
        <v>4</v>
      </c>
      <c r="Y477" s="31" t="s">
        <v>4</v>
      </c>
      <c r="Z477" s="31" t="s">
        <v>4</v>
      </c>
    </row>
    <row r="478" spans="1:26" x14ac:dyDescent="0.3">
      <c r="A478" s="1">
        <v>191009</v>
      </c>
      <c r="B478" s="29">
        <v>8.91</v>
      </c>
      <c r="C478" s="2">
        <v>0.46250000000000002</v>
      </c>
      <c r="D478" s="2">
        <f t="shared" si="14"/>
        <v>3.0032713507271569</v>
      </c>
      <c r="E478" s="2"/>
      <c r="F478" s="2"/>
      <c r="G478" s="2"/>
      <c r="H478" s="2"/>
      <c r="I478" s="2">
        <f t="shared" si="15"/>
        <v>5.4347826086955653E-3</v>
      </c>
      <c r="J478" s="2"/>
      <c r="K478" s="2"/>
      <c r="L478" s="3">
        <v>0.73750000000000004</v>
      </c>
      <c r="M478" s="13" t="s">
        <v>4</v>
      </c>
      <c r="N478" s="2" t="s">
        <v>4</v>
      </c>
      <c r="O478" s="2" t="s">
        <v>4</v>
      </c>
      <c r="P478" s="2" t="s">
        <v>4</v>
      </c>
      <c r="Q478" s="2" t="s">
        <v>4</v>
      </c>
      <c r="R478" s="13" t="s">
        <v>4</v>
      </c>
      <c r="S478" s="17">
        <v>3.7134156650864593E-3</v>
      </c>
      <c r="T478" s="13" t="s">
        <v>4</v>
      </c>
      <c r="U478" s="1" t="s">
        <v>4</v>
      </c>
      <c r="V478" s="1" t="s">
        <v>4</v>
      </c>
      <c r="W478" s="13">
        <v>6.8692967763999985E-4</v>
      </c>
      <c r="X478" s="13" t="s">
        <v>4</v>
      </c>
      <c r="Y478" s="31" t="s">
        <v>4</v>
      </c>
      <c r="Z478" s="31" t="s">
        <v>4</v>
      </c>
    </row>
    <row r="479" spans="1:26" x14ac:dyDescent="0.3">
      <c r="A479" s="1">
        <v>191010</v>
      </c>
      <c r="B479" s="29">
        <v>9.32</v>
      </c>
      <c r="C479" s="2">
        <v>0.46500000000000002</v>
      </c>
      <c r="D479" s="2">
        <f t="shared" si="14"/>
        <v>2.9968069646837563</v>
      </c>
      <c r="E479" s="2"/>
      <c r="F479" s="2"/>
      <c r="G479" s="2"/>
      <c r="H479" s="2"/>
      <c r="I479" s="2">
        <f t="shared" si="15"/>
        <v>5.4054054054053502E-3</v>
      </c>
      <c r="J479" s="2"/>
      <c r="K479" s="2"/>
      <c r="L479" s="3">
        <v>0.73499999999999999</v>
      </c>
      <c r="M479" s="13" t="s">
        <v>4</v>
      </c>
      <c r="N479" s="2" t="s">
        <v>4</v>
      </c>
      <c r="O479" s="2" t="s">
        <v>4</v>
      </c>
      <c r="P479" s="2" t="s">
        <v>4</v>
      </c>
      <c r="Q479" s="2" t="s">
        <v>4</v>
      </c>
      <c r="R479" s="13" t="s">
        <v>4</v>
      </c>
      <c r="S479" s="17">
        <v>3.7354712815181462E-3</v>
      </c>
      <c r="T479" s="13" t="s">
        <v>4</v>
      </c>
      <c r="U479" s="1" t="s">
        <v>4</v>
      </c>
      <c r="V479" s="1" t="s">
        <v>4</v>
      </c>
      <c r="W479" s="13">
        <v>7.4137317041999987E-4</v>
      </c>
      <c r="X479" s="13" t="s">
        <v>4</v>
      </c>
      <c r="Y479" s="31" t="s">
        <v>4</v>
      </c>
      <c r="Z479" s="31" t="s">
        <v>4</v>
      </c>
    </row>
    <row r="480" spans="1:26" x14ac:dyDescent="0.3">
      <c r="A480" s="1">
        <v>191011</v>
      </c>
      <c r="B480" s="29">
        <v>9.31</v>
      </c>
      <c r="C480" s="2">
        <v>0.46750000000000003</v>
      </c>
      <c r="D480" s="2">
        <f t="shared" si="14"/>
        <v>2.9631206879652301</v>
      </c>
      <c r="E480" s="2"/>
      <c r="F480" s="2"/>
      <c r="G480" s="2"/>
      <c r="H480" s="2"/>
      <c r="I480" s="2">
        <f t="shared" si="15"/>
        <v>5.3763440860215006E-3</v>
      </c>
      <c r="J480" s="2"/>
      <c r="K480" s="2"/>
      <c r="L480" s="3">
        <v>0.73250000000000004</v>
      </c>
      <c r="M480" s="13" t="s">
        <v>4</v>
      </c>
      <c r="N480" s="2" t="s">
        <v>4</v>
      </c>
      <c r="O480" s="2" t="s">
        <v>4</v>
      </c>
      <c r="P480" s="2" t="s">
        <v>4</v>
      </c>
      <c r="Q480" s="2" t="s">
        <v>4</v>
      </c>
      <c r="R480" s="13" t="s">
        <v>4</v>
      </c>
      <c r="S480" s="17">
        <v>3.691359562193827E-3</v>
      </c>
      <c r="T480" s="13" t="s">
        <v>4</v>
      </c>
      <c r="U480" s="1" t="s">
        <v>4</v>
      </c>
      <c r="V480" s="1" t="s">
        <v>4</v>
      </c>
      <c r="W480" s="13">
        <v>1.1607905155E-3</v>
      </c>
      <c r="X480" s="13" t="s">
        <v>4</v>
      </c>
      <c r="Y480" s="31" t="s">
        <v>4</v>
      </c>
      <c r="Z480" s="31" t="s">
        <v>4</v>
      </c>
    </row>
    <row r="481" spans="1:26" x14ac:dyDescent="0.3">
      <c r="A481" s="1">
        <v>191012</v>
      </c>
      <c r="B481" s="29">
        <v>9.0500000000000007</v>
      </c>
      <c r="C481" s="2">
        <v>0.47</v>
      </c>
      <c r="D481" s="2">
        <f t="shared" si="14"/>
        <v>2.9818059638557965</v>
      </c>
      <c r="E481" s="2"/>
      <c r="F481" s="2"/>
      <c r="G481" s="2"/>
      <c r="H481" s="2"/>
      <c r="I481" s="2">
        <f t="shared" si="15"/>
        <v>5.3475935828874999E-3</v>
      </c>
      <c r="J481" s="2"/>
      <c r="K481" s="2"/>
      <c r="L481" s="3">
        <v>0.73</v>
      </c>
      <c r="M481" s="13" t="s">
        <v>4</v>
      </c>
      <c r="N481" s="2" t="s">
        <v>4</v>
      </c>
      <c r="O481" s="2" t="s">
        <v>4</v>
      </c>
      <c r="P481" s="2" t="s">
        <v>4</v>
      </c>
      <c r="Q481" s="2" t="s">
        <v>4</v>
      </c>
      <c r="R481" s="13" t="s">
        <v>4</v>
      </c>
      <c r="S481" s="17">
        <v>3.0735910908908986E-3</v>
      </c>
      <c r="T481" s="13" t="s">
        <v>4</v>
      </c>
      <c r="U481" s="1" t="s">
        <v>4</v>
      </c>
      <c r="V481" s="1" t="s">
        <v>4</v>
      </c>
      <c r="W481" s="13">
        <v>6.8306464606000025E-4</v>
      </c>
      <c r="X481" s="13" t="s">
        <v>4</v>
      </c>
      <c r="Y481" s="31" t="s">
        <v>4</v>
      </c>
      <c r="Z481" s="31" t="s">
        <v>4</v>
      </c>
    </row>
    <row r="482" spans="1:26" x14ac:dyDescent="0.3">
      <c r="A482" s="1">
        <v>191101</v>
      </c>
      <c r="B482" s="29">
        <v>9.27</v>
      </c>
      <c r="C482" s="2">
        <v>0.47</v>
      </c>
      <c r="D482" s="2">
        <f t="shared" si="14"/>
        <v>2.9989186809233987</v>
      </c>
      <c r="E482" s="2"/>
      <c r="F482" s="2"/>
      <c r="G482" s="2"/>
      <c r="H482" s="2"/>
      <c r="I482" s="2">
        <f t="shared" si="15"/>
        <v>0</v>
      </c>
      <c r="J482" s="2"/>
      <c r="K482" s="2"/>
      <c r="L482" s="3">
        <v>0.71830000000000005</v>
      </c>
      <c r="M482" s="13" t="s">
        <v>4</v>
      </c>
      <c r="N482" s="2" t="s">
        <v>4</v>
      </c>
      <c r="O482" s="2" t="s">
        <v>4</v>
      </c>
      <c r="P482" s="2" t="s">
        <v>4</v>
      </c>
      <c r="Q482" s="2" t="s">
        <v>4</v>
      </c>
      <c r="R482" s="13" t="s">
        <v>4</v>
      </c>
      <c r="S482" s="17">
        <v>2.5805734457630121E-3</v>
      </c>
      <c r="T482" s="13" t="s">
        <v>4</v>
      </c>
      <c r="U482" s="1" t="s">
        <v>4</v>
      </c>
      <c r="V482" s="1" t="s">
        <v>4</v>
      </c>
      <c r="W482" s="13">
        <v>5.6673546968999996E-4</v>
      </c>
      <c r="X482" s="13" t="s">
        <v>4</v>
      </c>
      <c r="Y482" s="31" t="s">
        <v>4</v>
      </c>
      <c r="Z482" s="31" t="s">
        <v>4</v>
      </c>
    </row>
    <row r="483" spans="1:26" x14ac:dyDescent="0.3">
      <c r="A483" s="1">
        <v>191102</v>
      </c>
      <c r="B483" s="29">
        <v>9.43</v>
      </c>
      <c r="C483" s="2">
        <v>0.47</v>
      </c>
      <c r="D483" s="2">
        <f t="shared" si="14"/>
        <v>2.9871852129755325</v>
      </c>
      <c r="E483" s="2"/>
      <c r="F483" s="2"/>
      <c r="G483" s="2"/>
      <c r="H483" s="2"/>
      <c r="I483" s="2">
        <f t="shared" si="15"/>
        <v>0</v>
      </c>
      <c r="J483" s="2"/>
      <c r="K483" s="2"/>
      <c r="L483" s="3">
        <v>0.70669999999999999</v>
      </c>
      <c r="M483" s="13" t="s">
        <v>4</v>
      </c>
      <c r="N483" s="2" t="s">
        <v>4</v>
      </c>
      <c r="O483" s="2" t="s">
        <v>4</v>
      </c>
      <c r="P483" s="2" t="s">
        <v>4</v>
      </c>
      <c r="Q483" s="2" t="s">
        <v>4</v>
      </c>
      <c r="R483" s="13" t="s">
        <v>4</v>
      </c>
      <c r="S483" s="17">
        <v>2.6320941243429337E-3</v>
      </c>
      <c r="T483" s="13" t="s">
        <v>4</v>
      </c>
      <c r="U483" s="1" t="s">
        <v>4</v>
      </c>
      <c r="V483" s="1" t="s">
        <v>4</v>
      </c>
      <c r="W483" s="13">
        <v>6.2254795035999989E-4</v>
      </c>
      <c r="X483" s="13" t="s">
        <v>4</v>
      </c>
      <c r="Y483" s="31" t="s">
        <v>4</v>
      </c>
      <c r="Z483" s="31" t="s">
        <v>4</v>
      </c>
    </row>
    <row r="484" spans="1:26" x14ac:dyDescent="0.3">
      <c r="A484" s="1">
        <v>191103</v>
      </c>
      <c r="B484" s="29">
        <v>9.32</v>
      </c>
      <c r="C484" s="2">
        <v>0.47</v>
      </c>
      <c r="D484" s="2">
        <f t="shared" si="14"/>
        <v>2.9828841310761418</v>
      </c>
      <c r="E484" s="2"/>
      <c r="F484" s="2"/>
      <c r="G484" s="2"/>
      <c r="H484" s="2"/>
      <c r="I484" s="2">
        <f t="shared" si="15"/>
        <v>0</v>
      </c>
      <c r="J484" s="2"/>
      <c r="K484" s="2"/>
      <c r="L484" s="3">
        <v>0.69499999999999995</v>
      </c>
      <c r="M484" s="13" t="s">
        <v>4</v>
      </c>
      <c r="N484" s="2" t="s">
        <v>4</v>
      </c>
      <c r="O484" s="2" t="s">
        <v>4</v>
      </c>
      <c r="P484" s="2" t="s">
        <v>4</v>
      </c>
      <c r="Q484" s="2" t="s">
        <v>4</v>
      </c>
      <c r="R484" s="13" t="s">
        <v>4</v>
      </c>
      <c r="S484" s="17">
        <v>2.5143286727502172E-3</v>
      </c>
      <c r="T484" s="13" t="s">
        <v>4</v>
      </c>
      <c r="U484" s="1" t="s">
        <v>4</v>
      </c>
      <c r="V484" s="1" t="s">
        <v>4</v>
      </c>
      <c r="W484" s="13">
        <v>6.3897585390000004E-4</v>
      </c>
      <c r="X484" s="13" t="s">
        <v>4</v>
      </c>
      <c r="Y484" s="31" t="s">
        <v>4</v>
      </c>
      <c r="Z484" s="31" t="s">
        <v>4</v>
      </c>
    </row>
    <row r="485" spans="1:26" x14ac:dyDescent="0.3">
      <c r="A485" s="1">
        <v>191104</v>
      </c>
      <c r="B485" s="29">
        <v>9.2799999999999994</v>
      </c>
      <c r="C485" s="2">
        <v>0.47</v>
      </c>
      <c r="D485" s="2">
        <f t="shared" si="14"/>
        <v>3.0042069005449634</v>
      </c>
      <c r="E485" s="2"/>
      <c r="F485" s="2"/>
      <c r="G485" s="2"/>
      <c r="H485" s="2"/>
      <c r="I485" s="2">
        <f t="shared" si="15"/>
        <v>0</v>
      </c>
      <c r="J485" s="2"/>
      <c r="K485" s="2"/>
      <c r="L485" s="3">
        <v>0.68330000000000002</v>
      </c>
      <c r="M485" s="13" t="s">
        <v>4</v>
      </c>
      <c r="N485" s="2" t="s">
        <v>4</v>
      </c>
      <c r="O485" s="2" t="s">
        <v>4</v>
      </c>
      <c r="P485" s="2" t="s">
        <v>4</v>
      </c>
      <c r="Q485" s="2" t="s">
        <v>4</v>
      </c>
      <c r="R485" s="13" t="s">
        <v>4</v>
      </c>
      <c r="S485" s="17">
        <v>2.3302923856493778E-3</v>
      </c>
      <c r="T485" s="13" t="s">
        <v>4</v>
      </c>
      <c r="U485" s="1" t="s">
        <v>4</v>
      </c>
      <c r="V485" s="1" t="s">
        <v>4</v>
      </c>
      <c r="W485" s="13">
        <v>2.8183558369999998E-4</v>
      </c>
      <c r="X485" s="13" t="s">
        <v>4</v>
      </c>
      <c r="Y485" s="31" t="s">
        <v>4</v>
      </c>
      <c r="Z485" s="31" t="s">
        <v>4</v>
      </c>
    </row>
    <row r="486" spans="1:26" x14ac:dyDescent="0.3">
      <c r="A486" s="1">
        <v>191105</v>
      </c>
      <c r="B486" s="29">
        <v>9.48</v>
      </c>
      <c r="C486" s="2">
        <v>0.47</v>
      </c>
      <c r="D486" s="2">
        <f t="shared" si="14"/>
        <v>3.0240508937432358</v>
      </c>
      <c r="E486" s="2"/>
      <c r="F486" s="2"/>
      <c r="G486" s="2"/>
      <c r="H486" s="2"/>
      <c r="I486" s="2">
        <f t="shared" si="15"/>
        <v>0</v>
      </c>
      <c r="J486" s="2"/>
      <c r="K486" s="2"/>
      <c r="L486" s="3">
        <v>0.67169999999999996</v>
      </c>
      <c r="M486" s="13" t="s">
        <v>4</v>
      </c>
      <c r="N486" s="2" t="s">
        <v>4</v>
      </c>
      <c r="O486" s="2" t="s">
        <v>4</v>
      </c>
      <c r="P486" s="2" t="s">
        <v>4</v>
      </c>
      <c r="Q486" s="2" t="s">
        <v>4</v>
      </c>
      <c r="R486" s="13" t="s">
        <v>4</v>
      </c>
      <c r="S486" s="17">
        <v>2.3082057550033101E-3</v>
      </c>
      <c r="T486" s="13" t="s">
        <v>4</v>
      </c>
      <c r="U486" s="1" t="s">
        <v>4</v>
      </c>
      <c r="V486" s="1" t="s">
        <v>4</v>
      </c>
      <c r="W486" s="13">
        <v>6.3220533712999996E-4</v>
      </c>
      <c r="X486" s="13" t="s">
        <v>4</v>
      </c>
      <c r="Y486" s="31" t="s">
        <v>4</v>
      </c>
      <c r="Z486" s="31" t="s">
        <v>4</v>
      </c>
    </row>
    <row r="487" spans="1:26" x14ac:dyDescent="0.3">
      <c r="A487" s="1">
        <v>191106</v>
      </c>
      <c r="B487" s="29">
        <v>9.67</v>
      </c>
      <c r="C487" s="2">
        <v>0.47</v>
      </c>
      <c r="D487" s="2">
        <f t="shared" si="14"/>
        <v>3.0199058100880669</v>
      </c>
      <c r="E487" s="2"/>
      <c r="F487" s="2"/>
      <c r="G487" s="2"/>
      <c r="H487" s="2"/>
      <c r="I487" s="2">
        <f t="shared" si="15"/>
        <v>0</v>
      </c>
      <c r="J487" s="2"/>
      <c r="K487" s="2"/>
      <c r="L487" s="3">
        <v>0.66</v>
      </c>
      <c r="M487" s="13" t="s">
        <v>4</v>
      </c>
      <c r="N487" s="2" t="s">
        <v>4</v>
      </c>
      <c r="O487" s="2" t="s">
        <v>4</v>
      </c>
      <c r="P487" s="2" t="s">
        <v>4</v>
      </c>
      <c r="Q487" s="2" t="s">
        <v>4</v>
      </c>
      <c r="R487" s="13" t="s">
        <v>4</v>
      </c>
      <c r="S487" s="17">
        <v>2.3523785284867448E-3</v>
      </c>
      <c r="T487" s="13" t="s">
        <v>4</v>
      </c>
      <c r="U487" s="1" t="s">
        <v>4</v>
      </c>
      <c r="V487" s="1" t="s">
        <v>4</v>
      </c>
      <c r="W487" s="13">
        <v>2.9245623851000002E-4</v>
      </c>
      <c r="X487" s="13" t="s">
        <v>4</v>
      </c>
      <c r="Y487" s="31" t="s">
        <v>4</v>
      </c>
      <c r="Z487" s="31" t="s">
        <v>4</v>
      </c>
    </row>
    <row r="488" spans="1:26" x14ac:dyDescent="0.3">
      <c r="A488" s="1">
        <v>191107</v>
      </c>
      <c r="B488" s="29">
        <v>9.6300000000000008</v>
      </c>
      <c r="C488" s="2">
        <v>0.47</v>
      </c>
      <c r="D488" s="2">
        <f t="shared" si="14"/>
        <v>2.9709598705464062</v>
      </c>
      <c r="E488" s="2"/>
      <c r="F488" s="2"/>
      <c r="G488" s="2"/>
      <c r="H488" s="2"/>
      <c r="I488" s="2">
        <f t="shared" si="15"/>
        <v>0</v>
      </c>
      <c r="J488" s="2"/>
      <c r="K488" s="2"/>
      <c r="L488" s="3">
        <v>0.64829999999999999</v>
      </c>
      <c r="M488" s="13" t="s">
        <v>4</v>
      </c>
      <c r="N488" s="2" t="s">
        <v>4</v>
      </c>
      <c r="O488" s="2" t="s">
        <v>4</v>
      </c>
      <c r="P488" s="2" t="s">
        <v>4</v>
      </c>
      <c r="Q488" s="2" t="s">
        <v>4</v>
      </c>
      <c r="R488" s="13" t="s">
        <v>4</v>
      </c>
      <c r="S488" s="17">
        <v>2.425995481826928E-3</v>
      </c>
      <c r="T488" s="13" t="s">
        <v>4</v>
      </c>
      <c r="U488" s="1" t="s">
        <v>4</v>
      </c>
      <c r="V488" s="1" t="s">
        <v>4</v>
      </c>
      <c r="W488" s="13">
        <v>3.1949161184999995E-4</v>
      </c>
      <c r="X488" s="13" t="s">
        <v>4</v>
      </c>
      <c r="Y488" s="31" t="s">
        <v>4</v>
      </c>
      <c r="Z488" s="31" t="s">
        <v>4</v>
      </c>
    </row>
    <row r="489" spans="1:26" x14ac:dyDescent="0.3">
      <c r="A489" s="1">
        <v>191108</v>
      </c>
      <c r="B489" s="29">
        <v>9.17</v>
      </c>
      <c r="C489" s="2">
        <v>0.47</v>
      </c>
      <c r="D489" s="2">
        <f t="shared" si="14"/>
        <v>2.9148913750704835</v>
      </c>
      <c r="E489" s="2"/>
      <c r="F489" s="2"/>
      <c r="G489" s="2"/>
      <c r="H489" s="2"/>
      <c r="I489" s="2">
        <f t="shared" si="15"/>
        <v>0</v>
      </c>
      <c r="J489" s="2"/>
      <c r="K489" s="2"/>
      <c r="L489" s="3">
        <v>0.63670000000000004</v>
      </c>
      <c r="M489" s="13" t="s">
        <v>4</v>
      </c>
      <c r="N489" s="2" t="s">
        <v>4</v>
      </c>
      <c r="O489" s="2" t="s">
        <v>4</v>
      </c>
      <c r="P489" s="2" t="s">
        <v>4</v>
      </c>
      <c r="Q489" s="2" t="s">
        <v>4</v>
      </c>
      <c r="R489" s="13" t="s">
        <v>4</v>
      </c>
      <c r="S489" s="17">
        <v>2.7277683428991889E-3</v>
      </c>
      <c r="T489" s="13" t="s">
        <v>4</v>
      </c>
      <c r="U489" s="1" t="s">
        <v>4</v>
      </c>
      <c r="V489" s="1" t="s">
        <v>4</v>
      </c>
      <c r="W489" s="13">
        <v>1.3782882459300002E-3</v>
      </c>
      <c r="X489" s="13" t="s">
        <v>4</v>
      </c>
      <c r="Y489" s="31" t="s">
        <v>4</v>
      </c>
      <c r="Z489" s="31" t="s">
        <v>4</v>
      </c>
    </row>
    <row r="490" spans="1:26" x14ac:dyDescent="0.3">
      <c r="A490" s="1">
        <v>191109</v>
      </c>
      <c r="B490" s="29">
        <v>8.67</v>
      </c>
      <c r="C490" s="2">
        <v>0.47</v>
      </c>
      <c r="D490" s="2">
        <f t="shared" si="14"/>
        <v>2.9206418221989212</v>
      </c>
      <c r="E490" s="2"/>
      <c r="F490" s="2"/>
      <c r="G490" s="2"/>
      <c r="H490" s="2"/>
      <c r="I490" s="2">
        <f t="shared" si="15"/>
        <v>0</v>
      </c>
      <c r="J490" s="2"/>
      <c r="K490" s="2"/>
      <c r="L490" s="3">
        <v>0.625</v>
      </c>
      <c r="M490" s="13" t="s">
        <v>4</v>
      </c>
      <c r="N490" s="2" t="s">
        <v>4</v>
      </c>
      <c r="O490" s="2" t="s">
        <v>4</v>
      </c>
      <c r="P490" s="2" t="s">
        <v>4</v>
      </c>
      <c r="Q490" s="2" t="s">
        <v>4</v>
      </c>
      <c r="R490" s="13" t="s">
        <v>4</v>
      </c>
      <c r="S490" s="17">
        <v>2.9779499545174587E-3</v>
      </c>
      <c r="T490" s="13" t="s">
        <v>4</v>
      </c>
      <c r="U490" s="1" t="s">
        <v>4</v>
      </c>
      <c r="V490" s="1" t="s">
        <v>4</v>
      </c>
      <c r="W490" s="13">
        <v>1.0469041749899999E-3</v>
      </c>
      <c r="X490" s="13" t="s">
        <v>4</v>
      </c>
      <c r="Y490" s="31" t="s">
        <v>4</v>
      </c>
      <c r="Z490" s="31" t="s">
        <v>4</v>
      </c>
    </row>
    <row r="491" spans="1:26" x14ac:dyDescent="0.3">
      <c r="A491" s="1">
        <v>191110</v>
      </c>
      <c r="B491" s="29">
        <v>8.7200000000000006</v>
      </c>
      <c r="C491" s="2">
        <v>0.47</v>
      </c>
      <c r="D491" s="2">
        <f t="shared" si="14"/>
        <v>2.9599948484050782</v>
      </c>
      <c r="E491" s="2"/>
      <c r="F491" s="2"/>
      <c r="G491" s="2"/>
      <c r="H491" s="2"/>
      <c r="I491" s="2">
        <f t="shared" si="15"/>
        <v>0</v>
      </c>
      <c r="J491" s="2"/>
      <c r="K491" s="2"/>
      <c r="L491" s="3">
        <v>0.61329999999999996</v>
      </c>
      <c r="M491" s="13" t="s">
        <v>4</v>
      </c>
      <c r="N491" s="2" t="s">
        <v>4</v>
      </c>
      <c r="O491" s="2" t="s">
        <v>4</v>
      </c>
      <c r="P491" s="2" t="s">
        <v>4</v>
      </c>
      <c r="Q491" s="2" t="s">
        <v>4</v>
      </c>
      <c r="R491" s="13" t="s">
        <v>4</v>
      </c>
      <c r="S491" s="17">
        <v>2.8528669725631523E-3</v>
      </c>
      <c r="T491" s="13" t="s">
        <v>4</v>
      </c>
      <c r="U491" s="1" t="s">
        <v>4</v>
      </c>
      <c r="V491" s="1" t="s">
        <v>4</v>
      </c>
      <c r="W491" s="13">
        <v>5.2626183977999997E-4</v>
      </c>
      <c r="X491" s="13" t="s">
        <v>4</v>
      </c>
      <c r="Y491" s="31" t="s">
        <v>4</v>
      </c>
      <c r="Z491" s="31" t="s">
        <v>4</v>
      </c>
    </row>
    <row r="492" spans="1:26" x14ac:dyDescent="0.3">
      <c r="A492" s="1">
        <v>191111</v>
      </c>
      <c r="B492" s="29">
        <v>9.07</v>
      </c>
      <c r="C492" s="2">
        <v>0.47</v>
      </c>
      <c r="D492" s="2">
        <f t="shared" si="14"/>
        <v>2.9643952955498998</v>
      </c>
      <c r="E492" s="2"/>
      <c r="F492" s="2"/>
      <c r="G492" s="2"/>
      <c r="H492" s="2"/>
      <c r="I492" s="2">
        <f t="shared" si="15"/>
        <v>0</v>
      </c>
      <c r="J492" s="2"/>
      <c r="K492" s="2"/>
      <c r="L492" s="3">
        <v>0.60170000000000001</v>
      </c>
      <c r="M492" s="13" t="s">
        <v>4</v>
      </c>
      <c r="N492" s="2" t="s">
        <v>4</v>
      </c>
      <c r="O492" s="2" t="s">
        <v>4</v>
      </c>
      <c r="P492" s="2" t="s">
        <v>4</v>
      </c>
      <c r="Q492" s="2" t="s">
        <v>4</v>
      </c>
      <c r="R492" s="13" t="s">
        <v>4</v>
      </c>
      <c r="S492" s="17">
        <v>2.5437713358646345E-3</v>
      </c>
      <c r="T492" s="13" t="s">
        <v>4</v>
      </c>
      <c r="U492" s="1" t="s">
        <v>4</v>
      </c>
      <c r="V492" s="1" t="s">
        <v>4</v>
      </c>
      <c r="W492" s="13">
        <v>1.0578679229900001E-3</v>
      </c>
      <c r="X492" s="13" t="s">
        <v>4</v>
      </c>
      <c r="Y492" s="31" t="s">
        <v>4</v>
      </c>
      <c r="Z492" s="31" t="s">
        <v>4</v>
      </c>
    </row>
    <row r="493" spans="1:26" x14ac:dyDescent="0.3">
      <c r="A493" s="1">
        <v>191112</v>
      </c>
      <c r="B493" s="29">
        <v>9.11</v>
      </c>
      <c r="C493" s="2">
        <v>0.47</v>
      </c>
      <c r="D493" s="2">
        <f t="shared" si="14"/>
        <v>2.965492388364273</v>
      </c>
      <c r="E493" s="2"/>
      <c r="F493" s="2"/>
      <c r="G493" s="2"/>
      <c r="H493" s="2"/>
      <c r="I493" s="2">
        <f t="shared" si="15"/>
        <v>0</v>
      </c>
      <c r="J493" s="2"/>
      <c r="K493" s="2"/>
      <c r="L493" s="3">
        <v>0.59</v>
      </c>
      <c r="M493" s="13" t="s">
        <v>4</v>
      </c>
      <c r="N493" s="2" t="s">
        <v>4</v>
      </c>
      <c r="O493" s="2" t="s">
        <v>4</v>
      </c>
      <c r="P493" s="2" t="s">
        <v>4</v>
      </c>
      <c r="Q493" s="2" t="s">
        <v>4</v>
      </c>
      <c r="R493" s="13" t="s">
        <v>4</v>
      </c>
      <c r="S493" s="17">
        <v>3.0441640231788224E-3</v>
      </c>
      <c r="T493" s="13" t="s">
        <v>4</v>
      </c>
      <c r="U493" s="1" t="s">
        <v>4</v>
      </c>
      <c r="V493" s="1" t="s">
        <v>4</v>
      </c>
      <c r="W493" s="13">
        <v>4.2000353838000004E-4</v>
      </c>
      <c r="X493" s="13" t="s">
        <v>4</v>
      </c>
      <c r="Y493" s="31" t="s">
        <v>4</v>
      </c>
      <c r="Z493" s="31" t="s">
        <v>4</v>
      </c>
    </row>
    <row r="494" spans="1:26" x14ac:dyDescent="0.3">
      <c r="A494" s="1">
        <v>191201</v>
      </c>
      <c r="B494" s="29">
        <v>9.1199999999999992</v>
      </c>
      <c r="C494" s="2">
        <v>0.4708</v>
      </c>
      <c r="D494" s="2">
        <f t="shared" si="14"/>
        <v>2.9549810780001002</v>
      </c>
      <c r="E494" s="2"/>
      <c r="F494" s="2"/>
      <c r="G494" s="2"/>
      <c r="H494" s="2"/>
      <c r="I494" s="2">
        <f t="shared" si="15"/>
        <v>1.7021276595745594E-3</v>
      </c>
      <c r="J494" s="2"/>
      <c r="K494" s="2"/>
      <c r="L494" s="3">
        <v>0.59919999999999995</v>
      </c>
      <c r="M494" s="13" t="s">
        <v>4</v>
      </c>
      <c r="N494" s="2" t="s">
        <v>4</v>
      </c>
      <c r="O494" s="2" t="s">
        <v>4</v>
      </c>
      <c r="P494" s="2" t="s">
        <v>4</v>
      </c>
      <c r="Q494" s="2" t="s">
        <v>4</v>
      </c>
      <c r="R494" s="13" t="s">
        <v>4</v>
      </c>
      <c r="S494" s="17">
        <v>2.5143286727502172E-3</v>
      </c>
      <c r="T494" s="13" t="s">
        <v>4</v>
      </c>
      <c r="U494" s="1" t="s">
        <v>4</v>
      </c>
      <c r="V494" s="1" t="s">
        <v>4</v>
      </c>
      <c r="W494" s="13">
        <v>4.8237880149000001E-4</v>
      </c>
      <c r="X494" s="13" t="s">
        <v>4</v>
      </c>
      <c r="Y494" s="31" t="s">
        <v>4</v>
      </c>
      <c r="Z494" s="31" t="s">
        <v>4</v>
      </c>
    </row>
    <row r="495" spans="1:26" x14ac:dyDescent="0.3">
      <c r="A495" s="1">
        <v>191202</v>
      </c>
      <c r="B495" s="29">
        <v>9.0399999999999991</v>
      </c>
      <c r="C495" s="2">
        <v>0.47170000000000001</v>
      </c>
      <c r="D495" s="2">
        <f t="shared" si="14"/>
        <v>2.9814264888511315</v>
      </c>
      <c r="E495" s="2"/>
      <c r="F495" s="2"/>
      <c r="G495" s="2"/>
      <c r="H495" s="2"/>
      <c r="I495" s="2">
        <f t="shared" si="15"/>
        <v>1.9116397621070647E-3</v>
      </c>
      <c r="J495" s="2"/>
      <c r="K495" s="2"/>
      <c r="L495" s="3">
        <v>0.60829999999999995</v>
      </c>
      <c r="M495" s="13" t="s">
        <v>4</v>
      </c>
      <c r="N495" s="2" t="s">
        <v>4</v>
      </c>
      <c r="O495" s="2" t="s">
        <v>4</v>
      </c>
      <c r="P495" s="2" t="s">
        <v>4</v>
      </c>
      <c r="Q495" s="2" t="s">
        <v>4</v>
      </c>
      <c r="R495" s="13" t="s">
        <v>4</v>
      </c>
      <c r="S495" s="17">
        <v>2.4039109648619932E-3</v>
      </c>
      <c r="T495" s="13" t="s">
        <v>4</v>
      </c>
      <c r="U495" s="1" t="s">
        <v>4</v>
      </c>
      <c r="V495" s="1" t="s">
        <v>4</v>
      </c>
      <c r="W495" s="13">
        <v>1.6108618663000001E-4</v>
      </c>
      <c r="X495" s="13" t="s">
        <v>4</v>
      </c>
      <c r="Y495" s="31" t="s">
        <v>4</v>
      </c>
      <c r="Z495" s="31" t="s">
        <v>4</v>
      </c>
    </row>
    <row r="496" spans="1:26" x14ac:dyDescent="0.3">
      <c r="A496" s="1">
        <v>191203</v>
      </c>
      <c r="B496" s="29">
        <v>9.3000000000000007</v>
      </c>
      <c r="C496" s="2">
        <v>0.47249999999999998</v>
      </c>
      <c r="D496" s="2">
        <f t="shared" si="14"/>
        <v>3.0104384209436867</v>
      </c>
      <c r="E496" s="2"/>
      <c r="F496" s="2"/>
      <c r="G496" s="2"/>
      <c r="H496" s="2"/>
      <c r="I496" s="2">
        <f t="shared" si="15"/>
        <v>1.6959932160269808E-3</v>
      </c>
      <c r="J496" s="2"/>
      <c r="K496" s="2"/>
      <c r="L496" s="3">
        <v>0.61750000000000005</v>
      </c>
      <c r="M496" s="13" t="s">
        <v>4</v>
      </c>
      <c r="N496" s="2" t="s">
        <v>4</v>
      </c>
      <c r="O496" s="2" t="s">
        <v>4</v>
      </c>
      <c r="P496" s="2" t="s">
        <v>4</v>
      </c>
      <c r="Q496" s="2" t="s">
        <v>4</v>
      </c>
      <c r="R496" s="13" t="s">
        <v>4</v>
      </c>
      <c r="S496" s="17">
        <v>2.7277683428991889E-3</v>
      </c>
      <c r="T496" s="13" t="s">
        <v>4</v>
      </c>
      <c r="U496" s="1" t="s">
        <v>4</v>
      </c>
      <c r="V496" s="1" t="s">
        <v>4</v>
      </c>
      <c r="W496" s="13">
        <v>4.1378410728000004E-4</v>
      </c>
      <c r="X496" s="13" t="s">
        <v>4</v>
      </c>
      <c r="Y496" s="31" t="s">
        <v>4</v>
      </c>
      <c r="Z496" s="31" t="s">
        <v>4</v>
      </c>
    </row>
    <row r="497" spans="1:26" x14ac:dyDescent="0.3">
      <c r="A497" s="1">
        <v>191204</v>
      </c>
      <c r="B497" s="29">
        <v>9.59</v>
      </c>
      <c r="C497" s="2">
        <v>0.4733</v>
      </c>
      <c r="D497" s="2">
        <f t="shared" si="14"/>
        <v>3.0077034340527038</v>
      </c>
      <c r="E497" s="2"/>
      <c r="F497" s="2"/>
      <c r="G497" s="2"/>
      <c r="H497" s="2"/>
      <c r="I497" s="2">
        <f t="shared" si="15"/>
        <v>1.6931216931217463E-3</v>
      </c>
      <c r="J497" s="2"/>
      <c r="K497" s="2"/>
      <c r="L497" s="3">
        <v>0.62670000000000003</v>
      </c>
      <c r="M497" s="13" t="s">
        <v>4</v>
      </c>
      <c r="N497" s="2" t="s">
        <v>4</v>
      </c>
      <c r="O497" s="2" t="s">
        <v>4</v>
      </c>
      <c r="P497" s="2" t="s">
        <v>4</v>
      </c>
      <c r="Q497" s="2" t="s">
        <v>4</v>
      </c>
      <c r="R497" s="13" t="s">
        <v>4</v>
      </c>
      <c r="S497" s="17">
        <v>2.690971649784366E-3</v>
      </c>
      <c r="T497" s="13" t="s">
        <v>4</v>
      </c>
      <c r="U497" s="1" t="s">
        <v>4</v>
      </c>
      <c r="V497" s="1" t="s">
        <v>4</v>
      </c>
      <c r="W497" s="13">
        <v>5.2669082424000005E-4</v>
      </c>
      <c r="X497" s="13" t="s">
        <v>4</v>
      </c>
      <c r="Y497" s="31" t="s">
        <v>4</v>
      </c>
      <c r="Z497" s="31" t="s">
        <v>4</v>
      </c>
    </row>
    <row r="498" spans="1:26" x14ac:dyDescent="0.3">
      <c r="A498" s="1">
        <v>191205</v>
      </c>
      <c r="B498" s="29">
        <v>9.58</v>
      </c>
      <c r="C498" s="2">
        <v>0.47420000000000001</v>
      </c>
      <c r="D498" s="2">
        <f t="shared" si="14"/>
        <v>3.0058036973336013</v>
      </c>
      <c r="E498" s="2"/>
      <c r="F498" s="2"/>
      <c r="G498" s="2"/>
      <c r="H498" s="2"/>
      <c r="I498" s="2">
        <f t="shared" si="15"/>
        <v>1.9015423621382421E-3</v>
      </c>
      <c r="J498" s="2"/>
      <c r="K498" s="2"/>
      <c r="L498" s="3">
        <v>0.63580000000000003</v>
      </c>
      <c r="M498" s="13" t="s">
        <v>4</v>
      </c>
      <c r="N498" s="2" t="s">
        <v>4</v>
      </c>
      <c r="O498" s="2" t="s">
        <v>4</v>
      </c>
      <c r="P498" s="2" t="s">
        <v>4</v>
      </c>
      <c r="Q498" s="2" t="s">
        <v>4</v>
      </c>
      <c r="R498" s="13" t="s">
        <v>4</v>
      </c>
      <c r="S498" s="17">
        <v>2.7277683428991889E-3</v>
      </c>
      <c r="T498" s="13" t="s">
        <v>4</v>
      </c>
      <c r="U498" s="1" t="s">
        <v>4</v>
      </c>
      <c r="V498" s="1" t="s">
        <v>4</v>
      </c>
      <c r="W498" s="13">
        <v>7.5402081895999996E-4</v>
      </c>
      <c r="X498" s="13" t="s">
        <v>4</v>
      </c>
      <c r="Y498" s="31" t="s">
        <v>4</v>
      </c>
      <c r="Z498" s="31" t="s">
        <v>4</v>
      </c>
    </row>
    <row r="499" spans="1:26" x14ac:dyDescent="0.3">
      <c r="A499" s="1">
        <v>191206</v>
      </c>
      <c r="B499" s="29">
        <v>9.58</v>
      </c>
      <c r="C499" s="2">
        <v>0.47499999999999998</v>
      </c>
      <c r="D499" s="2">
        <f t="shared" si="14"/>
        <v>3.0051613638428427</v>
      </c>
      <c r="E499" s="2"/>
      <c r="F499" s="2"/>
      <c r="G499" s="2"/>
      <c r="H499" s="2"/>
      <c r="I499" s="2">
        <f t="shared" si="15"/>
        <v>1.687051876845036E-3</v>
      </c>
      <c r="J499" s="2"/>
      <c r="K499" s="2"/>
      <c r="L499" s="3">
        <v>0.64500000000000002</v>
      </c>
      <c r="M499" s="13" t="s">
        <v>4</v>
      </c>
      <c r="N499" s="2" t="s">
        <v>4</v>
      </c>
      <c r="O499" s="2" t="s">
        <v>4</v>
      </c>
      <c r="P499" s="2" t="s">
        <v>4</v>
      </c>
      <c r="Q499" s="2" t="s">
        <v>4</v>
      </c>
      <c r="R499" s="13" t="s">
        <v>4</v>
      </c>
      <c r="S499" s="17">
        <v>2.5879337052180438E-3</v>
      </c>
      <c r="T499" s="13" t="s">
        <v>4</v>
      </c>
      <c r="U499" s="1" t="s">
        <v>4</v>
      </c>
      <c r="V499" s="1" t="s">
        <v>4</v>
      </c>
      <c r="W499" s="13">
        <v>4.4159244834000004E-4</v>
      </c>
      <c r="X499" s="13" t="s">
        <v>4</v>
      </c>
      <c r="Y499" s="31" t="s">
        <v>4</v>
      </c>
      <c r="Z499" s="31" t="s">
        <v>4</v>
      </c>
    </row>
    <row r="500" spans="1:26" x14ac:dyDescent="0.3">
      <c r="A500" s="1">
        <v>191207</v>
      </c>
      <c r="B500" s="29">
        <v>9.59</v>
      </c>
      <c r="C500" s="2">
        <v>0.4758</v>
      </c>
      <c r="D500" s="2">
        <f t="shared" si="14"/>
        <v>3.0261599546905518</v>
      </c>
      <c r="E500" s="2"/>
      <c r="F500" s="2"/>
      <c r="G500" s="2"/>
      <c r="H500" s="2"/>
      <c r="I500" s="2">
        <f t="shared" si="15"/>
        <v>1.6842105263157325E-3</v>
      </c>
      <c r="J500" s="2"/>
      <c r="K500" s="2"/>
      <c r="L500" s="3">
        <v>0.6542</v>
      </c>
      <c r="M500" s="13" t="s">
        <v>4</v>
      </c>
      <c r="N500" s="2" t="s">
        <v>4</v>
      </c>
      <c r="O500" s="2" t="s">
        <v>4</v>
      </c>
      <c r="P500" s="2" t="s">
        <v>4</v>
      </c>
      <c r="Q500" s="2" t="s">
        <v>4</v>
      </c>
      <c r="R500" s="13" t="s">
        <v>4</v>
      </c>
      <c r="S500" s="17">
        <v>2.97059256513405E-3</v>
      </c>
      <c r="T500" s="13" t="s">
        <v>4</v>
      </c>
      <c r="U500" s="1" t="s">
        <v>4</v>
      </c>
      <c r="V500" s="1" t="s">
        <v>4</v>
      </c>
      <c r="W500" s="13">
        <v>5.5004931781999986E-4</v>
      </c>
      <c r="X500" s="13" t="s">
        <v>4</v>
      </c>
      <c r="Y500" s="31" t="s">
        <v>4</v>
      </c>
      <c r="Z500" s="31" t="s">
        <v>4</v>
      </c>
    </row>
    <row r="501" spans="1:26" x14ac:dyDescent="0.3">
      <c r="A501" s="1">
        <v>191208</v>
      </c>
      <c r="B501" s="29">
        <v>9.81</v>
      </c>
      <c r="C501" s="2">
        <v>0.47670000000000001</v>
      </c>
      <c r="D501" s="2">
        <f t="shared" si="14"/>
        <v>3.0293540853859011</v>
      </c>
      <c r="E501" s="2"/>
      <c r="F501" s="2"/>
      <c r="G501" s="2"/>
      <c r="H501" s="2"/>
      <c r="I501" s="2">
        <f t="shared" si="15"/>
        <v>1.8915510718788831E-3</v>
      </c>
      <c r="J501" s="2"/>
      <c r="K501" s="2"/>
      <c r="L501" s="3">
        <v>0.6633</v>
      </c>
      <c r="M501" s="13" t="s">
        <v>4</v>
      </c>
      <c r="N501" s="2" t="s">
        <v>4</v>
      </c>
      <c r="O501" s="2" t="s">
        <v>4</v>
      </c>
      <c r="P501" s="2" t="s">
        <v>4</v>
      </c>
      <c r="Q501" s="2" t="s">
        <v>4</v>
      </c>
      <c r="R501" s="13" t="s">
        <v>4</v>
      </c>
      <c r="S501" s="17">
        <v>3.323686209791424E-3</v>
      </c>
      <c r="T501" s="13" t="s">
        <v>4</v>
      </c>
      <c r="U501" s="1" t="s">
        <v>4</v>
      </c>
      <c r="V501" s="1" t="s">
        <v>4</v>
      </c>
      <c r="W501" s="13">
        <v>3.3223570667999995E-4</v>
      </c>
      <c r="X501" s="13" t="s">
        <v>4</v>
      </c>
      <c r="Y501" s="31" t="s">
        <v>4</v>
      </c>
      <c r="Z501" s="31" t="s">
        <v>4</v>
      </c>
    </row>
    <row r="502" spans="1:26" x14ac:dyDescent="0.3">
      <c r="A502" s="1">
        <v>191209</v>
      </c>
      <c r="B502" s="29">
        <v>9.86</v>
      </c>
      <c r="C502" s="2">
        <v>0.47749999999999998</v>
      </c>
      <c r="D502" s="2">
        <f t="shared" si="14"/>
        <v>3.0256468301255142</v>
      </c>
      <c r="E502" s="2"/>
      <c r="F502" s="2"/>
      <c r="G502" s="2"/>
      <c r="H502" s="2"/>
      <c r="I502" s="2">
        <f t="shared" si="15"/>
        <v>1.6782043213761089E-3</v>
      </c>
      <c r="J502" s="2"/>
      <c r="K502" s="2"/>
      <c r="L502" s="3">
        <v>0.67249999999999999</v>
      </c>
      <c r="M502" s="13" t="s">
        <v>4</v>
      </c>
      <c r="N502" s="2" t="s">
        <v>4</v>
      </c>
      <c r="O502" s="2" t="s">
        <v>4</v>
      </c>
      <c r="P502" s="2" t="s">
        <v>4</v>
      </c>
      <c r="Q502" s="2" t="s">
        <v>4</v>
      </c>
      <c r="R502" s="13" t="s">
        <v>4</v>
      </c>
      <c r="S502" s="17">
        <v>3.7354712815181462E-3</v>
      </c>
      <c r="T502" s="13" t="s">
        <v>4</v>
      </c>
      <c r="U502" s="1" t="s">
        <v>4</v>
      </c>
      <c r="V502" s="1" t="s">
        <v>4</v>
      </c>
      <c r="W502" s="13">
        <v>4.2973458492999997E-4</v>
      </c>
      <c r="X502" s="13" t="s">
        <v>4</v>
      </c>
      <c r="Y502" s="31" t="s">
        <v>4</v>
      </c>
      <c r="Z502" s="31" t="s">
        <v>4</v>
      </c>
    </row>
    <row r="503" spans="1:26" x14ac:dyDescent="0.3">
      <c r="A503" s="1">
        <v>191210</v>
      </c>
      <c r="B503" s="29">
        <v>9.84</v>
      </c>
      <c r="C503" s="2">
        <v>0.4783</v>
      </c>
      <c r="D503" s="2">
        <f t="shared" si="14"/>
        <v>3.0127310244937995</v>
      </c>
      <c r="E503" s="2"/>
      <c r="F503" s="2"/>
      <c r="G503" s="2"/>
      <c r="H503" s="2"/>
      <c r="I503" s="2">
        <f t="shared" si="15"/>
        <v>1.6753926701571498E-3</v>
      </c>
      <c r="J503" s="2"/>
      <c r="K503" s="2"/>
      <c r="L503" s="3">
        <v>0.68169999999999997</v>
      </c>
      <c r="M503" s="13" t="s">
        <v>4</v>
      </c>
      <c r="N503" s="2" t="s">
        <v>4</v>
      </c>
      <c r="O503" s="2" t="s">
        <v>4</v>
      </c>
      <c r="P503" s="2" t="s">
        <v>4</v>
      </c>
      <c r="Q503" s="2" t="s">
        <v>4</v>
      </c>
      <c r="R503" s="13" t="s">
        <v>4</v>
      </c>
      <c r="S503" s="17">
        <v>4.0074505613709299E-3</v>
      </c>
      <c r="T503" s="13" t="s">
        <v>4</v>
      </c>
      <c r="U503" s="1" t="s">
        <v>4</v>
      </c>
      <c r="V503" s="1" t="s">
        <v>4</v>
      </c>
      <c r="W503" s="13">
        <v>7.1441127413999985E-4</v>
      </c>
      <c r="X503" s="13" t="s">
        <v>4</v>
      </c>
      <c r="Y503" s="31" t="s">
        <v>4</v>
      </c>
      <c r="Z503" s="31" t="s">
        <v>4</v>
      </c>
    </row>
    <row r="504" spans="1:26" x14ac:dyDescent="0.3">
      <c r="A504" s="1">
        <v>191211</v>
      </c>
      <c r="B504" s="29">
        <v>9.73</v>
      </c>
      <c r="C504" s="2">
        <v>0.47920000000000001</v>
      </c>
      <c r="D504" s="2">
        <f t="shared" si="14"/>
        <v>2.9742169951990309</v>
      </c>
      <c r="E504" s="2"/>
      <c r="F504" s="2"/>
      <c r="G504" s="2"/>
      <c r="H504" s="2"/>
      <c r="I504" s="2">
        <f t="shared" si="15"/>
        <v>1.8816642274723794E-3</v>
      </c>
      <c r="J504" s="2"/>
      <c r="K504" s="2"/>
      <c r="L504" s="3">
        <v>0.69079999999999997</v>
      </c>
      <c r="M504" s="13" t="s">
        <v>4</v>
      </c>
      <c r="N504" s="2" t="s">
        <v>4</v>
      </c>
      <c r="O504" s="2" t="s">
        <v>4</v>
      </c>
      <c r="P504" s="2" t="s">
        <v>4</v>
      </c>
      <c r="Q504" s="2" t="s">
        <v>4</v>
      </c>
      <c r="R504" s="13" t="s">
        <v>4</v>
      </c>
      <c r="S504" s="17">
        <v>3.8530930209216452E-3</v>
      </c>
      <c r="T504" s="13" t="s">
        <v>4</v>
      </c>
      <c r="U504" s="1" t="s">
        <v>4</v>
      </c>
      <c r="V504" s="1" t="s">
        <v>4</v>
      </c>
      <c r="W504" s="13">
        <v>7.4583069573999996E-4</v>
      </c>
      <c r="X504" s="13" t="s">
        <v>4</v>
      </c>
      <c r="Y504" s="31" t="s">
        <v>4</v>
      </c>
      <c r="Z504" s="31" t="s">
        <v>4</v>
      </c>
    </row>
    <row r="505" spans="1:26" x14ac:dyDescent="0.3">
      <c r="A505" s="1">
        <v>191212</v>
      </c>
      <c r="B505" s="29">
        <v>9.3800000000000008</v>
      </c>
      <c r="C505" s="2">
        <v>0.48</v>
      </c>
      <c r="D505" s="2">
        <f t="shared" si="14"/>
        <v>2.963983575239411</v>
      </c>
      <c r="E505" s="2"/>
      <c r="F505" s="2"/>
      <c r="G505" s="2"/>
      <c r="H505" s="2"/>
      <c r="I505" s="2">
        <f t="shared" si="15"/>
        <v>1.6694490818029983E-3</v>
      </c>
      <c r="J505" s="2"/>
      <c r="K505" s="2"/>
      <c r="L505" s="3">
        <v>0.7</v>
      </c>
      <c r="M505" s="13" t="s">
        <v>4</v>
      </c>
      <c r="N505" s="2" t="s">
        <v>4</v>
      </c>
      <c r="O505" s="2" t="s">
        <v>4</v>
      </c>
      <c r="P505" s="2" t="s">
        <v>4</v>
      </c>
      <c r="Q505" s="2" t="s">
        <v>4</v>
      </c>
      <c r="R505" s="13" t="s">
        <v>4</v>
      </c>
      <c r="S505" s="17">
        <v>4.0588977805855958E-3</v>
      </c>
      <c r="T505" s="13" t="s">
        <v>4</v>
      </c>
      <c r="U505" s="1" t="s">
        <v>4</v>
      </c>
      <c r="V505" s="1" t="s">
        <v>4</v>
      </c>
      <c r="W505" s="13">
        <v>9.0248072967000009E-4</v>
      </c>
      <c r="X505" s="13" t="s">
        <v>4</v>
      </c>
      <c r="Y505" s="31" t="s">
        <v>4</v>
      </c>
      <c r="Z505" s="31" t="s">
        <v>4</v>
      </c>
    </row>
    <row r="506" spans="1:26" x14ac:dyDescent="0.3">
      <c r="A506" s="1">
        <v>191301</v>
      </c>
      <c r="B506" s="29">
        <v>9.3000000000000007</v>
      </c>
      <c r="C506" s="2">
        <v>0.48</v>
      </c>
      <c r="D506" s="2">
        <f t="shared" si="14"/>
        <v>2.9278548511509053</v>
      </c>
      <c r="E506" s="2"/>
      <c r="F506" s="2"/>
      <c r="G506" s="2"/>
      <c r="H506" s="2"/>
      <c r="I506" s="2">
        <f t="shared" si="15"/>
        <v>0</v>
      </c>
      <c r="J506" s="2"/>
      <c r="K506" s="2"/>
      <c r="L506" s="3">
        <v>0.69420000000000004</v>
      </c>
      <c r="M506" s="13" t="s">
        <v>4</v>
      </c>
      <c r="N506" s="2" t="s">
        <v>4</v>
      </c>
      <c r="O506" s="2" t="s">
        <v>4</v>
      </c>
      <c r="P506" s="2" t="s">
        <v>4</v>
      </c>
      <c r="Q506" s="2" t="s">
        <v>4</v>
      </c>
      <c r="R506" s="13" t="s">
        <v>4</v>
      </c>
      <c r="S506" s="17">
        <v>3.1839348830665819E-3</v>
      </c>
      <c r="T506" s="13" t="s">
        <v>4</v>
      </c>
      <c r="U506" s="1" t="s">
        <v>4</v>
      </c>
      <c r="V506" s="1" t="s">
        <v>4</v>
      </c>
      <c r="W506" s="13">
        <v>1.20075390792E-3</v>
      </c>
      <c r="X506" s="13" t="s">
        <v>4</v>
      </c>
      <c r="Y506" s="31" t="s">
        <v>4</v>
      </c>
      <c r="Z506" s="31" t="s">
        <v>4</v>
      </c>
    </row>
    <row r="507" spans="1:26" x14ac:dyDescent="0.3">
      <c r="A507" s="1">
        <v>191302</v>
      </c>
      <c r="B507" s="29">
        <v>8.9700000000000006</v>
      </c>
      <c r="C507" s="2">
        <v>0.48</v>
      </c>
      <c r="D507" s="2">
        <f t="shared" si="14"/>
        <v>2.9087208965643616</v>
      </c>
      <c r="E507" s="2"/>
      <c r="F507" s="2"/>
      <c r="G507" s="2"/>
      <c r="H507" s="2"/>
      <c r="I507" s="2">
        <f t="shared" si="15"/>
        <v>0</v>
      </c>
      <c r="J507" s="2"/>
      <c r="K507" s="2"/>
      <c r="L507" s="3">
        <v>0.68830000000000002</v>
      </c>
      <c r="M507" s="13" t="s">
        <v>4</v>
      </c>
      <c r="N507" s="2" t="s">
        <v>4</v>
      </c>
      <c r="O507" s="2" t="s">
        <v>4</v>
      </c>
      <c r="P507" s="2" t="s">
        <v>4</v>
      </c>
      <c r="Q507" s="2" t="s">
        <v>4</v>
      </c>
      <c r="R507" s="13" t="s">
        <v>4</v>
      </c>
      <c r="S507" s="17">
        <v>3.2501353144837723E-3</v>
      </c>
      <c r="T507" s="18">
        <v>-3.4072E-3</v>
      </c>
      <c r="U507" s="1" t="s">
        <v>4</v>
      </c>
      <c r="V507" s="1" t="s">
        <v>4</v>
      </c>
      <c r="W507" s="13">
        <v>7.5332561744999998E-4</v>
      </c>
      <c r="X507" s="13" t="s">
        <v>4</v>
      </c>
      <c r="Y507" s="31" t="s">
        <v>4</v>
      </c>
      <c r="Z507" s="31" t="s">
        <v>4</v>
      </c>
    </row>
    <row r="508" spans="1:26" x14ac:dyDescent="0.3">
      <c r="A508" s="1">
        <v>191303</v>
      </c>
      <c r="B508" s="29">
        <v>8.8000000000000007</v>
      </c>
      <c r="C508" s="2">
        <v>0.48</v>
      </c>
      <c r="D508" s="2">
        <f t="shared" si="14"/>
        <v>2.9075838867772861</v>
      </c>
      <c r="E508" s="2"/>
      <c r="F508" s="2"/>
      <c r="G508" s="2"/>
      <c r="H508" s="2"/>
      <c r="I508" s="2">
        <f t="shared" si="15"/>
        <v>0</v>
      </c>
      <c r="J508" s="2"/>
      <c r="K508" s="2"/>
      <c r="L508" s="3">
        <v>0.6825</v>
      </c>
      <c r="M508" s="13" t="s">
        <v>4</v>
      </c>
      <c r="N508" s="2" t="s">
        <v>4</v>
      </c>
      <c r="O508" s="2" t="s">
        <v>4</v>
      </c>
      <c r="P508" s="2" t="s">
        <v>4</v>
      </c>
      <c r="Q508" s="2" t="s">
        <v>4</v>
      </c>
      <c r="R508" s="13" t="s">
        <v>4</v>
      </c>
      <c r="S508" s="17">
        <v>3.8824962942008131E-3</v>
      </c>
      <c r="T508" s="18">
        <v>0</v>
      </c>
      <c r="U508" s="1" t="s">
        <v>4</v>
      </c>
      <c r="V508" s="1" t="s">
        <v>4</v>
      </c>
      <c r="W508" s="13">
        <v>7.5659296029999994E-4</v>
      </c>
      <c r="X508" s="13" t="s">
        <v>4</v>
      </c>
      <c r="Y508" s="31" t="s">
        <v>4</v>
      </c>
      <c r="Z508" s="31" t="s">
        <v>4</v>
      </c>
    </row>
    <row r="509" spans="1:26" x14ac:dyDescent="0.3">
      <c r="A509" s="1">
        <v>191304</v>
      </c>
      <c r="B509" s="29">
        <v>8.7899999999999991</v>
      </c>
      <c r="C509" s="2">
        <v>0.48</v>
      </c>
      <c r="D509" s="2">
        <f t="shared" si="14"/>
        <v>2.8799004580288692</v>
      </c>
      <c r="E509" s="2"/>
      <c r="F509" s="2"/>
      <c r="G509" s="2"/>
      <c r="H509" s="2"/>
      <c r="I509" s="2">
        <f t="shared" si="15"/>
        <v>0</v>
      </c>
      <c r="J509" s="2"/>
      <c r="K509" s="2"/>
      <c r="L509" s="3">
        <v>0.67669999999999997</v>
      </c>
      <c r="M509" s="13" t="s">
        <v>4</v>
      </c>
      <c r="N509" s="2" t="s">
        <v>4</v>
      </c>
      <c r="O509" s="2" t="s">
        <v>4</v>
      </c>
      <c r="P509" s="2" t="s">
        <v>4</v>
      </c>
      <c r="Q509" s="2" t="s">
        <v>4</v>
      </c>
      <c r="R509" s="13" t="s">
        <v>4</v>
      </c>
      <c r="S509" s="17">
        <v>3.706063684841191E-3</v>
      </c>
      <c r="T509" s="18">
        <v>3.4072E-3</v>
      </c>
      <c r="U509" s="1" t="s">
        <v>4</v>
      </c>
      <c r="V509" s="1" t="s">
        <v>4</v>
      </c>
      <c r="W509" s="13">
        <v>7.2407459204000004E-4</v>
      </c>
      <c r="X509" s="13" t="s">
        <v>4</v>
      </c>
      <c r="Y509" s="31" t="s">
        <v>4</v>
      </c>
      <c r="Z509" s="31" t="s">
        <v>4</v>
      </c>
    </row>
    <row r="510" spans="1:26" x14ac:dyDescent="0.3">
      <c r="A510" s="1">
        <v>191305</v>
      </c>
      <c r="B510" s="29">
        <v>8.5500000000000007</v>
      </c>
      <c r="C510" s="2">
        <v>0.48</v>
      </c>
      <c r="D510" s="2">
        <f t="shared" si="14"/>
        <v>2.8282993292537868</v>
      </c>
      <c r="E510" s="2"/>
      <c r="F510" s="2"/>
      <c r="G510" s="2"/>
      <c r="H510" s="2"/>
      <c r="I510" s="2">
        <f t="shared" si="15"/>
        <v>0</v>
      </c>
      <c r="J510" s="2"/>
      <c r="K510" s="2"/>
      <c r="L510" s="3">
        <v>0.67079999999999995</v>
      </c>
      <c r="M510" s="13" t="s">
        <v>4</v>
      </c>
      <c r="N510" s="2" t="s">
        <v>4</v>
      </c>
      <c r="O510" s="2" t="s">
        <v>4</v>
      </c>
      <c r="P510" s="2" t="s">
        <v>4</v>
      </c>
      <c r="Q510" s="2" t="s">
        <v>4</v>
      </c>
      <c r="R510" s="13" t="s">
        <v>4</v>
      </c>
      <c r="S510" s="17">
        <v>3.5810717500651375E-3</v>
      </c>
      <c r="T510" s="18">
        <v>-6.8259999999999996E-3</v>
      </c>
      <c r="U510" s="1" t="s">
        <v>4</v>
      </c>
      <c r="V510" s="1" t="s">
        <v>4</v>
      </c>
      <c r="W510" s="13">
        <v>5.8190118396000024E-4</v>
      </c>
      <c r="X510" s="13" t="s">
        <v>4</v>
      </c>
      <c r="Y510" s="31" t="s">
        <v>4</v>
      </c>
      <c r="Z510" s="31" t="s">
        <v>4</v>
      </c>
    </row>
    <row r="511" spans="1:26" x14ac:dyDescent="0.3">
      <c r="A511" s="1">
        <v>191306</v>
      </c>
      <c r="B511" s="29">
        <v>8.1199999999999992</v>
      </c>
      <c r="C511" s="2">
        <v>0.48</v>
      </c>
      <c r="D511" s="2">
        <f t="shared" si="14"/>
        <v>2.8417551897691791</v>
      </c>
      <c r="E511" s="2"/>
      <c r="F511" s="2"/>
      <c r="G511" s="2"/>
      <c r="H511" s="2"/>
      <c r="I511" s="2">
        <f t="shared" si="15"/>
        <v>0</v>
      </c>
      <c r="J511" s="2"/>
      <c r="K511" s="2"/>
      <c r="L511" s="3">
        <v>0.66500000000000004</v>
      </c>
      <c r="M511" s="13" t="s">
        <v>4</v>
      </c>
      <c r="N511" s="2" t="s">
        <v>4</v>
      </c>
      <c r="O511" s="2" t="s">
        <v>4</v>
      </c>
      <c r="P511" s="2" t="s">
        <v>4</v>
      </c>
      <c r="Q511" s="2" t="s">
        <v>4</v>
      </c>
      <c r="R511" s="13" t="s">
        <v>4</v>
      </c>
      <c r="S511" s="17">
        <v>3.9707009270788596E-3</v>
      </c>
      <c r="T511" s="18">
        <v>3.4188000000000001E-3</v>
      </c>
      <c r="U511" s="1" t="s">
        <v>4</v>
      </c>
      <c r="V511" s="1" t="s">
        <v>4</v>
      </c>
      <c r="W511" s="13">
        <v>2.6204890636999999E-3</v>
      </c>
      <c r="X511" s="13" t="s">
        <v>4</v>
      </c>
      <c r="Y511" s="31" t="s">
        <v>4</v>
      </c>
      <c r="Z511" s="31" t="s">
        <v>4</v>
      </c>
    </row>
    <row r="512" spans="1:26" x14ac:dyDescent="0.3">
      <c r="A512" s="1">
        <v>191307</v>
      </c>
      <c r="B512" s="29">
        <v>8.23</v>
      </c>
      <c r="C512" s="2">
        <v>0.48</v>
      </c>
      <c r="D512" s="2">
        <f t="shared" si="14"/>
        <v>2.8681356164492828</v>
      </c>
      <c r="E512" s="2"/>
      <c r="F512" s="2"/>
      <c r="G512" s="2"/>
      <c r="H512" s="2"/>
      <c r="I512" s="2">
        <f t="shared" si="15"/>
        <v>0</v>
      </c>
      <c r="J512" s="2"/>
      <c r="K512" s="2"/>
      <c r="L512" s="3">
        <v>0.65920000000000001</v>
      </c>
      <c r="M512" s="13" t="s">
        <v>4</v>
      </c>
      <c r="N512" s="2" t="s">
        <v>4</v>
      </c>
      <c r="O512" s="2" t="s">
        <v>4</v>
      </c>
      <c r="P512" s="2" t="s">
        <v>4</v>
      </c>
      <c r="Q512" s="2" t="s">
        <v>4</v>
      </c>
      <c r="R512" s="13" t="s">
        <v>4</v>
      </c>
      <c r="S512" s="17">
        <v>4.0882950032427633E-3</v>
      </c>
      <c r="T512" s="18">
        <v>1.0186799999999999E-2</v>
      </c>
      <c r="U512" s="1" t="s">
        <v>4</v>
      </c>
      <c r="V512" s="1" t="s">
        <v>4</v>
      </c>
      <c r="W512" s="13">
        <v>5.5587762968999999E-4</v>
      </c>
      <c r="X512" s="13" t="s">
        <v>4</v>
      </c>
      <c r="Y512" s="31" t="s">
        <v>4</v>
      </c>
      <c r="Z512" s="31" t="s">
        <v>4</v>
      </c>
    </row>
    <row r="513" spans="1:26" x14ac:dyDescent="0.3">
      <c r="A513" s="1">
        <v>191308</v>
      </c>
      <c r="B513" s="29">
        <v>8.4499999999999993</v>
      </c>
      <c r="C513" s="2">
        <v>0.48</v>
      </c>
      <c r="D513" s="2">
        <f t="shared" si="14"/>
        <v>2.8775585365837881</v>
      </c>
      <c r="E513" s="2"/>
      <c r="F513" s="2"/>
      <c r="G513" s="2"/>
      <c r="H513" s="2"/>
      <c r="I513" s="2">
        <f t="shared" si="15"/>
        <v>0</v>
      </c>
      <c r="J513" s="2"/>
      <c r="K513" s="2"/>
      <c r="L513" s="3">
        <v>0.65329999999999999</v>
      </c>
      <c r="M513" s="13" t="s">
        <v>4</v>
      </c>
      <c r="N513" s="2" t="s">
        <v>4</v>
      </c>
      <c r="O513" s="2" t="s">
        <v>4</v>
      </c>
      <c r="P513" s="2" t="s">
        <v>4</v>
      </c>
      <c r="Q513" s="2" t="s">
        <v>4</v>
      </c>
      <c r="R513" s="13" t="s">
        <v>4</v>
      </c>
      <c r="S513" s="17">
        <v>4.0588977805855958E-3</v>
      </c>
      <c r="T513" s="18">
        <v>6.7340000000000004E-3</v>
      </c>
      <c r="U513" s="1" t="s">
        <v>4</v>
      </c>
      <c r="V513" s="1" t="s">
        <v>4</v>
      </c>
      <c r="W513" s="13">
        <v>5.5585410332000007E-4</v>
      </c>
      <c r="X513" s="13" t="s">
        <v>4</v>
      </c>
      <c r="Y513" s="31" t="s">
        <v>4</v>
      </c>
      <c r="Z513" s="31" t="s">
        <v>4</v>
      </c>
    </row>
    <row r="514" spans="1:26" x14ac:dyDescent="0.3">
      <c r="A514" s="1">
        <v>191309</v>
      </c>
      <c r="B514" s="29">
        <v>8.5299999999999994</v>
      </c>
      <c r="C514" s="2">
        <v>0.48</v>
      </c>
      <c r="D514" s="2">
        <f t="shared" si="14"/>
        <v>2.845393762613087</v>
      </c>
      <c r="E514" s="2"/>
      <c r="F514" s="2"/>
      <c r="G514" s="2"/>
      <c r="H514" s="2"/>
      <c r="I514" s="2">
        <f t="shared" si="15"/>
        <v>0</v>
      </c>
      <c r="J514" s="2"/>
      <c r="K514" s="2"/>
      <c r="L514" s="3">
        <v>0.64749999999999996</v>
      </c>
      <c r="M514" s="13" t="s">
        <v>4</v>
      </c>
      <c r="N514" s="2" t="s">
        <v>4</v>
      </c>
      <c r="O514" s="2" t="s">
        <v>4</v>
      </c>
      <c r="P514" s="2" t="s">
        <v>4</v>
      </c>
      <c r="Q514" s="2" t="s">
        <v>4</v>
      </c>
      <c r="R514" s="13" t="s">
        <v>4</v>
      </c>
      <c r="S514" s="17">
        <v>3.9192491700642765E-3</v>
      </c>
      <c r="T514" s="18">
        <v>3.3501E-3</v>
      </c>
      <c r="U514" s="1" t="s">
        <v>4</v>
      </c>
      <c r="V514" s="1" t="s">
        <v>4</v>
      </c>
      <c r="W514" s="13">
        <v>6.7673025646E-4</v>
      </c>
      <c r="X514" s="13" t="s">
        <v>4</v>
      </c>
      <c r="Y514" s="31" t="s">
        <v>4</v>
      </c>
      <c r="Z514" s="31" t="s">
        <v>4</v>
      </c>
    </row>
    <row r="515" spans="1:26" x14ac:dyDescent="0.3">
      <c r="A515" s="1">
        <v>191310</v>
      </c>
      <c r="B515" s="29">
        <v>8.26</v>
      </c>
      <c r="C515" s="2">
        <v>0.48</v>
      </c>
      <c r="D515" s="2">
        <f t="shared" ref="D515:D578" si="16">-LN(C515/B516)</f>
        <v>2.8196412665106725</v>
      </c>
      <c r="E515" s="2"/>
      <c r="F515" s="2"/>
      <c r="G515" s="2"/>
      <c r="H515" s="2"/>
      <c r="I515" s="2">
        <f t="shared" si="15"/>
        <v>0</v>
      </c>
      <c r="J515" s="2"/>
      <c r="K515" s="2"/>
      <c r="L515" s="3">
        <v>0.64170000000000005</v>
      </c>
      <c r="M515" s="13" t="s">
        <v>4</v>
      </c>
      <c r="N515" s="2" t="s">
        <v>4</v>
      </c>
      <c r="O515" s="2" t="s">
        <v>4</v>
      </c>
      <c r="P515" s="2" t="s">
        <v>4</v>
      </c>
      <c r="Q515" s="2" t="s">
        <v>4</v>
      </c>
      <c r="R515" s="13" t="s">
        <v>4</v>
      </c>
      <c r="S515" s="17">
        <v>3.8089864899037715E-3</v>
      </c>
      <c r="T515" s="18">
        <v>6.6667000000000002E-3</v>
      </c>
      <c r="U515" s="1" t="s">
        <v>4</v>
      </c>
      <c r="V515" s="1" t="s">
        <v>4</v>
      </c>
      <c r="W515" s="13">
        <v>1.0866135525999998E-3</v>
      </c>
      <c r="X515" s="13" t="s">
        <v>4</v>
      </c>
      <c r="Y515" s="31" t="s">
        <v>4</v>
      </c>
      <c r="Z515" s="31" t="s">
        <v>4</v>
      </c>
    </row>
    <row r="516" spans="1:26" x14ac:dyDescent="0.3">
      <c r="A516" s="1">
        <v>191311</v>
      </c>
      <c r="B516" s="29">
        <v>8.0500000000000007</v>
      </c>
      <c r="C516" s="2">
        <v>0.48</v>
      </c>
      <c r="D516" s="2">
        <f t="shared" si="16"/>
        <v>2.8183982582710754</v>
      </c>
      <c r="E516" s="2"/>
      <c r="F516" s="2"/>
      <c r="G516" s="2"/>
      <c r="H516" s="2"/>
      <c r="I516" s="2">
        <f t="shared" ref="I516:I579" si="17">C516/C515-1</f>
        <v>0</v>
      </c>
      <c r="J516" s="2"/>
      <c r="K516" s="2"/>
      <c r="L516" s="3">
        <v>0.63580000000000003</v>
      </c>
      <c r="M516" s="13" t="s">
        <v>4</v>
      </c>
      <c r="N516" s="2" t="s">
        <v>4</v>
      </c>
      <c r="O516" s="2" t="s">
        <v>4</v>
      </c>
      <c r="P516" s="2" t="s">
        <v>4</v>
      </c>
      <c r="Q516" s="2" t="s">
        <v>4</v>
      </c>
      <c r="R516" s="13" t="s">
        <v>4</v>
      </c>
      <c r="S516" s="17">
        <v>3.7354712815181462E-3</v>
      </c>
      <c r="T516" s="18">
        <v>3.3168E-3</v>
      </c>
      <c r="U516" s="1" t="s">
        <v>4</v>
      </c>
      <c r="V516" s="1" t="s">
        <v>4</v>
      </c>
      <c r="W516" s="13">
        <v>4.5064284555000004E-4</v>
      </c>
      <c r="X516" s="13" t="s">
        <v>4</v>
      </c>
      <c r="Y516" s="31" t="s">
        <v>4</v>
      </c>
      <c r="Z516" s="31" t="s">
        <v>4</v>
      </c>
    </row>
    <row r="517" spans="1:26" x14ac:dyDescent="0.3">
      <c r="A517" s="1">
        <v>191312</v>
      </c>
      <c r="B517" s="29">
        <v>8.0399999999999991</v>
      </c>
      <c r="C517" s="2">
        <v>0.48</v>
      </c>
      <c r="D517" s="2">
        <f t="shared" si="16"/>
        <v>2.8586230595815842</v>
      </c>
      <c r="E517" s="2"/>
      <c r="F517" s="2"/>
      <c r="G517" s="2"/>
      <c r="H517" s="2"/>
      <c r="I517" s="2">
        <f t="shared" si="17"/>
        <v>0</v>
      </c>
      <c r="J517" s="2"/>
      <c r="K517" s="2"/>
      <c r="L517" s="3">
        <v>0.63</v>
      </c>
      <c r="M517" s="13" t="s">
        <v>4</v>
      </c>
      <c r="N517" s="2" t="s">
        <v>4</v>
      </c>
      <c r="O517" s="2" t="s">
        <v>4</v>
      </c>
      <c r="P517" s="2" t="s">
        <v>4</v>
      </c>
      <c r="Q517" s="2" t="s">
        <v>4</v>
      </c>
      <c r="R517" s="13" t="s">
        <v>4</v>
      </c>
      <c r="S517" s="17">
        <v>3.8310399985859683E-3</v>
      </c>
      <c r="T517" s="18">
        <v>-3.3168E-3</v>
      </c>
      <c r="U517" s="1" t="s">
        <v>4</v>
      </c>
      <c r="V517" s="1" t="s">
        <v>4</v>
      </c>
      <c r="W517" s="13">
        <v>7.1248769310000007E-4</v>
      </c>
      <c r="X517" s="13" t="s">
        <v>4</v>
      </c>
      <c r="Y517" s="31" t="s">
        <v>4</v>
      </c>
      <c r="Z517" s="31" t="s">
        <v>4</v>
      </c>
    </row>
    <row r="518" spans="1:26" x14ac:dyDescent="0.3">
      <c r="A518" s="1">
        <v>191401</v>
      </c>
      <c r="B518" s="29">
        <v>8.3699999999999992</v>
      </c>
      <c r="C518" s="2">
        <v>0.47499999999999998</v>
      </c>
      <c r="D518" s="2">
        <f t="shared" si="16"/>
        <v>2.8821509247513077</v>
      </c>
      <c r="E518" s="2"/>
      <c r="F518" s="2"/>
      <c r="G518" s="2"/>
      <c r="H518" s="2"/>
      <c r="I518" s="2">
        <f t="shared" si="17"/>
        <v>-1.041666666666663E-2</v>
      </c>
      <c r="J518" s="2"/>
      <c r="K518" s="2"/>
      <c r="L518" s="3">
        <v>0.62080000000000002</v>
      </c>
      <c r="M518" s="13" t="s">
        <v>4</v>
      </c>
      <c r="N518" s="2" t="s">
        <v>4</v>
      </c>
      <c r="O518" s="2" t="s">
        <v>4</v>
      </c>
      <c r="P518" s="2" t="s">
        <v>4</v>
      </c>
      <c r="Q518" s="2" t="s">
        <v>4</v>
      </c>
      <c r="R518" s="13" t="s">
        <v>4</v>
      </c>
      <c r="S518" s="17">
        <v>2.9779499545174587E-3</v>
      </c>
      <c r="T518" s="18">
        <v>0</v>
      </c>
      <c r="U518" s="1" t="s">
        <v>4</v>
      </c>
      <c r="V518" s="1" t="s">
        <v>4</v>
      </c>
      <c r="W518" s="13">
        <v>7.3060859863999998E-4</v>
      </c>
      <c r="X518" s="13" t="s">
        <v>4</v>
      </c>
      <c r="Y518" s="31" t="s">
        <v>4</v>
      </c>
      <c r="Z518" s="31" t="s">
        <v>4</v>
      </c>
    </row>
    <row r="519" spans="1:26" x14ac:dyDescent="0.3">
      <c r="A519" s="1">
        <v>191402</v>
      </c>
      <c r="B519" s="29">
        <v>8.48</v>
      </c>
      <c r="C519" s="2">
        <v>0.47</v>
      </c>
      <c r="D519" s="2">
        <f t="shared" si="16"/>
        <v>2.8736848391111502</v>
      </c>
      <c r="E519" s="2"/>
      <c r="F519" s="2"/>
      <c r="G519" s="2"/>
      <c r="H519" s="2"/>
      <c r="I519" s="2">
        <f t="shared" si="17"/>
        <v>-1.0526315789473717E-2</v>
      </c>
      <c r="J519" s="2"/>
      <c r="K519" s="2"/>
      <c r="L519" s="3">
        <v>0.61170000000000002</v>
      </c>
      <c r="M519" s="13" t="s">
        <v>4</v>
      </c>
      <c r="N519" s="2" t="s">
        <v>4</v>
      </c>
      <c r="O519" s="2" t="s">
        <v>4</v>
      </c>
      <c r="P519" s="2" t="s">
        <v>4</v>
      </c>
      <c r="Q519" s="2" t="s">
        <v>4</v>
      </c>
      <c r="R519" s="13" t="s">
        <v>4</v>
      </c>
      <c r="S519" s="17">
        <v>2.4775241247785833E-3</v>
      </c>
      <c r="T519" s="18">
        <v>-1.0016799999999999E-2</v>
      </c>
      <c r="U519" s="1" t="s">
        <v>4</v>
      </c>
      <c r="V519" s="1" t="s">
        <v>4</v>
      </c>
      <c r="W519" s="13">
        <v>4.0463250620999995E-4</v>
      </c>
      <c r="X519" s="13" t="s">
        <v>4</v>
      </c>
      <c r="Y519" s="31" t="s">
        <v>4</v>
      </c>
      <c r="Z519" s="31" t="s">
        <v>4</v>
      </c>
    </row>
    <row r="520" spans="1:26" x14ac:dyDescent="0.3">
      <c r="A520" s="1">
        <v>191403</v>
      </c>
      <c r="B520" s="29">
        <v>8.32</v>
      </c>
      <c r="C520" s="2">
        <v>0.46500000000000002</v>
      </c>
      <c r="D520" s="2">
        <f t="shared" si="16"/>
        <v>2.8600480275683671</v>
      </c>
      <c r="E520" s="2"/>
      <c r="F520" s="2"/>
      <c r="G520" s="2"/>
      <c r="H520" s="2"/>
      <c r="I520" s="2">
        <f t="shared" si="17"/>
        <v>-1.0638297872340274E-2</v>
      </c>
      <c r="J520" s="2"/>
      <c r="K520" s="2"/>
      <c r="L520" s="3">
        <v>0.60250000000000004</v>
      </c>
      <c r="M520" s="13" t="s">
        <v>4</v>
      </c>
      <c r="N520" s="2" t="s">
        <v>4</v>
      </c>
      <c r="O520" s="2" t="s">
        <v>4</v>
      </c>
      <c r="P520" s="2" t="s">
        <v>4</v>
      </c>
      <c r="Q520" s="2" t="s">
        <v>4</v>
      </c>
      <c r="R520" s="13" t="s">
        <v>4</v>
      </c>
      <c r="S520" s="17">
        <v>2.470163052632539E-3</v>
      </c>
      <c r="T520" s="18">
        <v>-3.3612999999999998E-3</v>
      </c>
      <c r="U520" s="1" t="s">
        <v>4</v>
      </c>
      <c r="V520" s="1" t="s">
        <v>4</v>
      </c>
      <c r="W520" s="13">
        <v>6.6930246784000023E-4</v>
      </c>
      <c r="X520" s="13" t="s">
        <v>4</v>
      </c>
      <c r="Y520" s="31" t="s">
        <v>4</v>
      </c>
      <c r="Z520" s="31" t="s">
        <v>4</v>
      </c>
    </row>
    <row r="521" spans="1:26" x14ac:dyDescent="0.3">
      <c r="A521" s="1">
        <v>191404</v>
      </c>
      <c r="B521" s="29">
        <v>8.1199999999999992</v>
      </c>
      <c r="C521" s="2">
        <v>0.46</v>
      </c>
      <c r="D521" s="2">
        <f t="shared" si="16"/>
        <v>2.8769976983709076</v>
      </c>
      <c r="E521" s="2"/>
      <c r="F521" s="2"/>
      <c r="G521" s="2"/>
      <c r="H521" s="2"/>
      <c r="I521" s="2">
        <f t="shared" si="17"/>
        <v>-1.0752688172043001E-2</v>
      </c>
      <c r="J521" s="2"/>
      <c r="K521" s="2"/>
      <c r="L521" s="3">
        <v>0.59330000000000005</v>
      </c>
      <c r="M521" s="13" t="s">
        <v>4</v>
      </c>
      <c r="N521" s="2" t="s">
        <v>4</v>
      </c>
      <c r="O521" s="2" t="s">
        <v>4</v>
      </c>
      <c r="P521" s="2" t="s">
        <v>4</v>
      </c>
      <c r="Q521" s="2" t="s">
        <v>4</v>
      </c>
      <c r="R521" s="13" t="s">
        <v>4</v>
      </c>
      <c r="S521" s="17">
        <v>2.396549350822228E-3</v>
      </c>
      <c r="T521" s="18">
        <v>-1.0152400000000001E-2</v>
      </c>
      <c r="U521" s="1" t="s">
        <v>4</v>
      </c>
      <c r="V521" s="1" t="s">
        <v>4</v>
      </c>
      <c r="W521" s="13">
        <v>8.4835642289000002E-4</v>
      </c>
      <c r="X521" s="13" t="s">
        <v>4</v>
      </c>
      <c r="Y521" s="31" t="s">
        <v>4</v>
      </c>
      <c r="Z521" s="31" t="s">
        <v>4</v>
      </c>
    </row>
    <row r="522" spans="1:26" x14ac:dyDescent="0.3">
      <c r="A522" s="1">
        <v>191405</v>
      </c>
      <c r="B522" s="29">
        <v>8.17</v>
      </c>
      <c r="C522" s="2">
        <v>0.45500000000000002</v>
      </c>
      <c r="D522" s="2">
        <f t="shared" si="16"/>
        <v>2.8830187835909058</v>
      </c>
      <c r="E522" s="2"/>
      <c r="F522" s="2"/>
      <c r="G522" s="2"/>
      <c r="H522" s="2"/>
      <c r="I522" s="2">
        <f t="shared" si="17"/>
        <v>-1.0869565217391353E-2</v>
      </c>
      <c r="J522" s="2"/>
      <c r="K522" s="2"/>
      <c r="L522" s="3">
        <v>0.58420000000000005</v>
      </c>
      <c r="M522" s="13" t="s">
        <v>4</v>
      </c>
      <c r="N522" s="2" t="s">
        <v>4</v>
      </c>
      <c r="O522" s="2" t="s">
        <v>4</v>
      </c>
      <c r="P522" s="2" t="s">
        <v>4</v>
      </c>
      <c r="Q522" s="2" t="s">
        <v>4</v>
      </c>
      <c r="R522" s="13" t="s">
        <v>4</v>
      </c>
      <c r="S522" s="17">
        <v>2.4996070161100023E-3</v>
      </c>
      <c r="T522" s="18">
        <v>6.7796999999999996E-3</v>
      </c>
      <c r="U522" s="1" t="s">
        <v>4</v>
      </c>
      <c r="V522" s="1" t="s">
        <v>4</v>
      </c>
      <c r="W522" s="13">
        <v>5.4256692559000012E-4</v>
      </c>
      <c r="X522" s="13" t="s">
        <v>4</v>
      </c>
      <c r="Y522" s="31" t="s">
        <v>4</v>
      </c>
      <c r="Z522" s="31" t="s">
        <v>4</v>
      </c>
    </row>
    <row r="523" spans="1:26" x14ac:dyDescent="0.3">
      <c r="A523" s="1">
        <v>191406</v>
      </c>
      <c r="B523" s="29">
        <v>8.1300000000000008</v>
      </c>
      <c r="C523" s="2">
        <v>0.45</v>
      </c>
      <c r="D523" s="2">
        <f t="shared" si="16"/>
        <v>2.8371272433773522</v>
      </c>
      <c r="E523" s="2"/>
      <c r="F523" s="2"/>
      <c r="G523" s="2"/>
      <c r="H523" s="2"/>
      <c r="I523" s="2">
        <f t="shared" si="17"/>
        <v>-1.098901098901095E-2</v>
      </c>
      <c r="J523" s="2"/>
      <c r="K523" s="2"/>
      <c r="L523" s="3">
        <v>0.57499999999999996</v>
      </c>
      <c r="M523" s="13" t="s">
        <v>4</v>
      </c>
      <c r="N523" s="2" t="s">
        <v>4</v>
      </c>
      <c r="O523" s="2" t="s">
        <v>4</v>
      </c>
      <c r="P523" s="2" t="s">
        <v>4</v>
      </c>
      <c r="Q523" s="2" t="s">
        <v>4</v>
      </c>
      <c r="R523" s="13" t="s">
        <v>4</v>
      </c>
      <c r="S523" s="17">
        <v>2.4848851427396435E-3</v>
      </c>
      <c r="T523" s="18">
        <v>6.7340000000000004E-3</v>
      </c>
      <c r="U523" s="1" t="s">
        <v>4</v>
      </c>
      <c r="V523" s="1" t="s">
        <v>4</v>
      </c>
      <c r="W523" s="13">
        <v>6.4196878181999994E-4</v>
      </c>
      <c r="X523" s="13" t="s">
        <v>4</v>
      </c>
      <c r="Y523" s="31" t="s">
        <v>4</v>
      </c>
      <c r="Z523" s="31" t="s">
        <v>4</v>
      </c>
    </row>
    <row r="524" spans="1:26" x14ac:dyDescent="0.3">
      <c r="A524" s="1">
        <v>191407</v>
      </c>
      <c r="B524" s="29">
        <v>7.68</v>
      </c>
      <c r="C524" s="2">
        <v>0.44500000000000001</v>
      </c>
      <c r="D524" s="2">
        <f t="shared" si="16"/>
        <v>2.8483005439754776</v>
      </c>
      <c r="E524" s="2"/>
      <c r="F524" s="2"/>
      <c r="G524" s="2"/>
      <c r="H524" s="2"/>
      <c r="I524" s="2">
        <f t="shared" si="17"/>
        <v>-1.1111111111111072E-2</v>
      </c>
      <c r="J524" s="2"/>
      <c r="K524" s="2"/>
      <c r="L524" s="3">
        <v>0.56579999999999997</v>
      </c>
      <c r="M524" s="13" t="s">
        <v>4</v>
      </c>
      <c r="N524" s="2" t="s">
        <v>4</v>
      </c>
      <c r="O524" s="2" t="s">
        <v>4</v>
      </c>
      <c r="P524" s="2" t="s">
        <v>4</v>
      </c>
      <c r="Q524" s="2" t="s">
        <v>4</v>
      </c>
      <c r="R524" s="13" t="s">
        <v>4</v>
      </c>
      <c r="S524" s="17">
        <v>2.9117315012631038E-3</v>
      </c>
      <c r="T524" s="18">
        <v>1.0016799999999999E-2</v>
      </c>
      <c r="U524" s="1" t="s">
        <v>4</v>
      </c>
      <c r="V524" s="1" t="s">
        <v>4</v>
      </c>
      <c r="W524" s="13">
        <v>5.1771146398299998E-3</v>
      </c>
      <c r="X524" s="13" t="s">
        <v>4</v>
      </c>
      <c r="Y524" s="31" t="s">
        <v>4</v>
      </c>
      <c r="Z524" s="31" t="s">
        <v>4</v>
      </c>
    </row>
    <row r="525" spans="1:26" x14ac:dyDescent="0.3">
      <c r="A525" s="1">
        <v>191408</v>
      </c>
      <c r="B525" s="29">
        <v>7.68</v>
      </c>
      <c r="C525" s="2">
        <v>0.44</v>
      </c>
      <c r="D525" s="2">
        <f t="shared" si="16"/>
        <v>2.8596000992294108</v>
      </c>
      <c r="E525" s="2"/>
      <c r="F525" s="2"/>
      <c r="G525" s="2"/>
      <c r="H525" s="2"/>
      <c r="I525" s="2">
        <f t="shared" si="17"/>
        <v>-1.1235955056179803E-2</v>
      </c>
      <c r="J525" s="2"/>
      <c r="K525" s="2"/>
      <c r="L525" s="3">
        <v>0.55669999999999997</v>
      </c>
      <c r="M525" s="13" t="s">
        <v>4</v>
      </c>
      <c r="N525" s="2" t="s">
        <v>4</v>
      </c>
      <c r="O525" s="2" t="s">
        <v>4</v>
      </c>
      <c r="P525" s="2" t="s">
        <v>4</v>
      </c>
      <c r="Q525" s="2" t="s">
        <v>4</v>
      </c>
      <c r="R525" s="13" t="s">
        <v>4</v>
      </c>
      <c r="S525" s="17">
        <v>4.3087466312185787E-3</v>
      </c>
      <c r="T525" s="18">
        <v>1.32015E-2</v>
      </c>
      <c r="U525" s="1" t="s">
        <v>4</v>
      </c>
      <c r="V525" s="1" t="s">
        <v>4</v>
      </c>
      <c r="W525" s="13">
        <v>0</v>
      </c>
      <c r="X525" s="13" t="s">
        <v>4</v>
      </c>
      <c r="Y525" s="31" t="s">
        <v>4</v>
      </c>
      <c r="Z525" s="31" t="s">
        <v>4</v>
      </c>
    </row>
    <row r="526" spans="1:26" x14ac:dyDescent="0.3">
      <c r="A526" s="1">
        <v>191409</v>
      </c>
      <c r="B526" s="29">
        <v>7.68</v>
      </c>
      <c r="C526" s="2">
        <v>0.435</v>
      </c>
      <c r="D526" s="2">
        <f t="shared" si="16"/>
        <v>2.8710287950530335</v>
      </c>
      <c r="E526" s="2"/>
      <c r="F526" s="2"/>
      <c r="G526" s="2"/>
      <c r="H526" s="2"/>
      <c r="I526" s="2">
        <f t="shared" si="17"/>
        <v>-1.1363636363636354E-2</v>
      </c>
      <c r="J526" s="2"/>
      <c r="K526" s="2"/>
      <c r="L526" s="3">
        <v>0.54749999999999999</v>
      </c>
      <c r="M526" s="13" t="s">
        <v>4</v>
      </c>
      <c r="N526" s="2" t="s">
        <v>4</v>
      </c>
      <c r="O526" s="2" t="s">
        <v>4</v>
      </c>
      <c r="P526" s="2" t="s">
        <v>4</v>
      </c>
      <c r="Q526" s="2" t="s">
        <v>4</v>
      </c>
      <c r="R526" s="13" t="s">
        <v>4</v>
      </c>
      <c r="S526" s="17">
        <v>4.5732244502382623E-3</v>
      </c>
      <c r="T526" s="18">
        <v>3.2732999999999998E-3</v>
      </c>
      <c r="U526" s="1" t="s">
        <v>4</v>
      </c>
      <c r="V526" s="1" t="s">
        <v>4</v>
      </c>
      <c r="W526" s="13">
        <v>0</v>
      </c>
      <c r="X526" s="13" t="s">
        <v>4</v>
      </c>
      <c r="Y526" s="31" t="s">
        <v>4</v>
      </c>
      <c r="Z526" s="31" t="s">
        <v>4</v>
      </c>
    </row>
    <row r="527" spans="1:26" x14ac:dyDescent="0.3">
      <c r="A527" s="1">
        <v>191410</v>
      </c>
      <c r="B527" s="29">
        <v>7.68</v>
      </c>
      <c r="C527" s="2">
        <v>0.43</v>
      </c>
      <c r="D527" s="2">
        <f t="shared" si="16"/>
        <v>2.8825896174541099</v>
      </c>
      <c r="E527" s="2"/>
      <c r="F527" s="2"/>
      <c r="G527" s="2"/>
      <c r="H527" s="2"/>
      <c r="I527" s="2">
        <f t="shared" si="17"/>
        <v>-1.1494252873563204E-2</v>
      </c>
      <c r="J527" s="2"/>
      <c r="K527" s="2"/>
      <c r="L527" s="3">
        <v>0.5383</v>
      </c>
      <c r="M527" s="13" t="s">
        <v>4</v>
      </c>
      <c r="N527" s="2" t="s">
        <v>4</v>
      </c>
      <c r="O527" s="2" t="s">
        <v>4</v>
      </c>
      <c r="P527" s="2" t="s">
        <v>4</v>
      </c>
      <c r="Q527" s="2" t="s">
        <v>4</v>
      </c>
      <c r="R527" s="13" t="s">
        <v>4</v>
      </c>
      <c r="S527" s="17">
        <v>4.3822197087730495E-3</v>
      </c>
      <c r="T527" s="18">
        <v>-6.5573999999999997E-3</v>
      </c>
      <c r="U527" s="1" t="s">
        <v>4</v>
      </c>
      <c r="V527" s="1" t="s">
        <v>4</v>
      </c>
      <c r="W527" s="13">
        <v>0</v>
      </c>
      <c r="X527" s="13" t="s">
        <v>4</v>
      </c>
      <c r="Y527" s="31" t="s">
        <v>4</v>
      </c>
      <c r="Z527" s="31" t="s">
        <v>4</v>
      </c>
    </row>
    <row r="528" spans="1:26" x14ac:dyDescent="0.3">
      <c r="A528" s="1">
        <v>191411</v>
      </c>
      <c r="B528" s="29">
        <v>7.68</v>
      </c>
      <c r="C528" s="2">
        <v>0.42499999999999999</v>
      </c>
      <c r="D528" s="2">
        <f t="shared" si="16"/>
        <v>2.8503664232824657</v>
      </c>
      <c r="E528" s="2"/>
      <c r="F528" s="2"/>
      <c r="G528" s="2"/>
      <c r="H528" s="2"/>
      <c r="I528" s="2">
        <f t="shared" si="17"/>
        <v>-1.1627906976744207E-2</v>
      </c>
      <c r="J528" s="2"/>
      <c r="K528" s="2"/>
      <c r="L528" s="3">
        <v>0.5292</v>
      </c>
      <c r="M528" s="13" t="s">
        <v>4</v>
      </c>
      <c r="N528" s="2" t="s">
        <v>4</v>
      </c>
      <c r="O528" s="2" t="s">
        <v>4</v>
      </c>
      <c r="P528" s="2" t="s">
        <v>4</v>
      </c>
      <c r="Q528" s="2" t="s">
        <v>4</v>
      </c>
      <c r="R528" s="13" t="s">
        <v>4</v>
      </c>
      <c r="S528" s="17">
        <v>3.691359562193827E-3</v>
      </c>
      <c r="T528" s="18">
        <v>3.2840999999999999E-3</v>
      </c>
      <c r="U528" s="1" t="s">
        <v>4</v>
      </c>
      <c r="V528" s="1" t="s">
        <v>4</v>
      </c>
      <c r="W528" s="13">
        <v>0</v>
      </c>
      <c r="X528" s="13" t="s">
        <v>4</v>
      </c>
      <c r="Y528" s="31" t="s">
        <v>4</v>
      </c>
      <c r="Z528" s="31" t="s">
        <v>4</v>
      </c>
    </row>
    <row r="529" spans="1:26" x14ac:dyDescent="0.3">
      <c r="A529" s="1">
        <v>191412</v>
      </c>
      <c r="B529" s="29">
        <v>7.35</v>
      </c>
      <c r="C529" s="2">
        <v>0.42</v>
      </c>
      <c r="D529" s="2">
        <f t="shared" si="16"/>
        <v>2.8797333596911092</v>
      </c>
      <c r="E529" s="2"/>
      <c r="F529" s="2"/>
      <c r="G529" s="2"/>
      <c r="H529" s="2"/>
      <c r="I529" s="2">
        <f t="shared" si="17"/>
        <v>-1.1764705882352899E-2</v>
      </c>
      <c r="J529" s="2"/>
      <c r="K529" s="2"/>
      <c r="L529" s="3">
        <v>0.52</v>
      </c>
      <c r="M529" s="13" t="s">
        <v>4</v>
      </c>
      <c r="N529" s="2" t="s">
        <v>4</v>
      </c>
      <c r="O529" s="2" t="s">
        <v>4</v>
      </c>
      <c r="P529" s="2" t="s">
        <v>4</v>
      </c>
      <c r="Q529" s="2" t="s">
        <v>4</v>
      </c>
      <c r="R529" s="13" t="s">
        <v>4</v>
      </c>
      <c r="S529" s="17">
        <v>2.8455086628345959E-3</v>
      </c>
      <c r="T529" s="18">
        <v>-3.2840999999999999E-3</v>
      </c>
      <c r="U529" s="1" t="s">
        <v>4</v>
      </c>
      <c r="V529" s="1" t="s">
        <v>4</v>
      </c>
      <c r="W529" s="13">
        <v>2.5860082099700005E-3</v>
      </c>
      <c r="X529" s="13" t="s">
        <v>4</v>
      </c>
      <c r="Y529" s="31" t="s">
        <v>4</v>
      </c>
      <c r="Z529" s="31" t="s">
        <v>4</v>
      </c>
    </row>
    <row r="530" spans="1:26" x14ac:dyDescent="0.3">
      <c r="A530" s="1">
        <v>191501</v>
      </c>
      <c r="B530" s="29">
        <v>7.48</v>
      </c>
      <c r="C530" s="2">
        <v>0.42080000000000001</v>
      </c>
      <c r="D530" s="2">
        <f t="shared" si="16"/>
        <v>2.864371256171018</v>
      </c>
      <c r="E530" s="2"/>
      <c r="F530" s="2"/>
      <c r="G530" s="2"/>
      <c r="H530" s="2"/>
      <c r="I530" s="2">
        <f t="shared" si="17"/>
        <v>1.9047619047618536E-3</v>
      </c>
      <c r="J530" s="2"/>
      <c r="K530" s="2"/>
      <c r="L530" s="3">
        <v>0.55000000000000004</v>
      </c>
      <c r="M530" s="13" t="s">
        <v>4</v>
      </c>
      <c r="N530" s="2" t="s">
        <v>4</v>
      </c>
      <c r="O530" s="2" t="s">
        <v>4</v>
      </c>
      <c r="P530" s="2" t="s">
        <v>4</v>
      </c>
      <c r="Q530" s="2" t="s">
        <v>4</v>
      </c>
      <c r="R530" s="13" t="s">
        <v>4</v>
      </c>
      <c r="S530" s="17">
        <v>2.4775241247785833E-3</v>
      </c>
      <c r="T530" s="18">
        <v>-3.2948999999999999E-3</v>
      </c>
      <c r="U530" s="1" t="s">
        <v>4</v>
      </c>
      <c r="V530" s="1" t="s">
        <v>4</v>
      </c>
      <c r="W530" s="13">
        <v>1.4435327534400003E-3</v>
      </c>
      <c r="X530" s="13" t="s">
        <v>4</v>
      </c>
      <c r="Y530" s="31" t="s">
        <v>4</v>
      </c>
      <c r="Z530" s="31" t="s">
        <v>4</v>
      </c>
    </row>
    <row r="531" spans="1:26" x14ac:dyDescent="0.3">
      <c r="A531" s="1">
        <v>191502</v>
      </c>
      <c r="B531" s="29">
        <v>7.38</v>
      </c>
      <c r="C531" s="2">
        <v>0.42170000000000002</v>
      </c>
      <c r="D531" s="2">
        <f t="shared" si="16"/>
        <v>2.8876541856789801</v>
      </c>
      <c r="E531" s="2"/>
      <c r="F531" s="2"/>
      <c r="G531" s="2"/>
      <c r="H531" s="2"/>
      <c r="I531" s="2">
        <f t="shared" si="17"/>
        <v>2.1387832699619747E-3</v>
      </c>
      <c r="J531" s="2"/>
      <c r="K531" s="2"/>
      <c r="L531" s="3">
        <v>0.57999999999999996</v>
      </c>
      <c r="M531" s="13" t="s">
        <v>4</v>
      </c>
      <c r="N531" s="2" t="s">
        <v>4</v>
      </c>
      <c r="O531" s="2" t="s">
        <v>4</v>
      </c>
      <c r="P531" s="2" t="s">
        <v>4</v>
      </c>
      <c r="Q531" s="2" t="s">
        <v>4</v>
      </c>
      <c r="R531" s="13" t="s">
        <v>4</v>
      </c>
      <c r="S531" s="17">
        <v>2.4039109648619932E-3</v>
      </c>
      <c r="T531" s="18">
        <v>-6.6224999999999999E-3</v>
      </c>
      <c r="U531" s="1" t="s">
        <v>4</v>
      </c>
      <c r="V531" s="1" t="s">
        <v>4</v>
      </c>
      <c r="W531" s="13">
        <v>7.9921051702000001E-4</v>
      </c>
      <c r="X531" s="13" t="s">
        <v>4</v>
      </c>
      <c r="Y531" s="31" t="s">
        <v>4</v>
      </c>
      <c r="Z531" s="31" t="s">
        <v>4</v>
      </c>
    </row>
    <row r="532" spans="1:26" x14ac:dyDescent="0.3">
      <c r="A532" s="1">
        <v>191503</v>
      </c>
      <c r="B532" s="29">
        <v>7.57</v>
      </c>
      <c r="C532" s="2">
        <v>0.42249999999999999</v>
      </c>
      <c r="D532" s="2">
        <f t="shared" si="16"/>
        <v>2.9583560121993577</v>
      </c>
      <c r="E532" s="2"/>
      <c r="F532" s="2"/>
      <c r="G532" s="2"/>
      <c r="H532" s="2"/>
      <c r="I532" s="2">
        <f t="shared" si="17"/>
        <v>1.897083234526864E-3</v>
      </c>
      <c r="J532" s="2"/>
      <c r="K532" s="2"/>
      <c r="L532" s="3">
        <v>0.61</v>
      </c>
      <c r="M532" s="13" t="s">
        <v>4</v>
      </c>
      <c r="N532" s="2" t="s">
        <v>4</v>
      </c>
      <c r="O532" s="2" t="s">
        <v>4</v>
      </c>
      <c r="P532" s="2" t="s">
        <v>4</v>
      </c>
      <c r="Q532" s="2" t="s">
        <v>4</v>
      </c>
      <c r="R532" s="13" t="s">
        <v>4</v>
      </c>
      <c r="S532" s="17">
        <v>2.131495146144937E-3</v>
      </c>
      <c r="T532" s="18">
        <v>-1.0016799999999999E-2</v>
      </c>
      <c r="U532" s="1" t="s">
        <v>4</v>
      </c>
      <c r="V532" s="1" t="s">
        <v>4</v>
      </c>
      <c r="W532" s="13">
        <v>8.2115444620999998E-4</v>
      </c>
      <c r="X532" s="13" t="s">
        <v>4</v>
      </c>
      <c r="Y532" s="31" t="s">
        <v>4</v>
      </c>
      <c r="Z532" s="31" t="s">
        <v>4</v>
      </c>
    </row>
    <row r="533" spans="1:26" x14ac:dyDescent="0.3">
      <c r="A533" s="1">
        <v>191504</v>
      </c>
      <c r="B533" s="29">
        <v>8.14</v>
      </c>
      <c r="C533" s="2">
        <v>0.42330000000000001</v>
      </c>
      <c r="D533" s="2">
        <f t="shared" si="16"/>
        <v>2.9328460601214994</v>
      </c>
      <c r="E533" s="2"/>
      <c r="F533" s="2"/>
      <c r="G533" s="2"/>
      <c r="H533" s="2"/>
      <c r="I533" s="2">
        <f t="shared" si="17"/>
        <v>1.8934911242605157E-3</v>
      </c>
      <c r="J533" s="2"/>
      <c r="K533" s="2"/>
      <c r="L533" s="3">
        <v>0.64</v>
      </c>
      <c r="M533" s="13" t="s">
        <v>4</v>
      </c>
      <c r="N533" s="2" t="s">
        <v>4</v>
      </c>
      <c r="O533" s="2" t="s">
        <v>4</v>
      </c>
      <c r="P533" s="2" t="s">
        <v>4</v>
      </c>
      <c r="Q533" s="2" t="s">
        <v>4</v>
      </c>
      <c r="R533" s="13" t="s">
        <v>4</v>
      </c>
      <c r="S533" s="17">
        <v>2.3376544874617114E-3</v>
      </c>
      <c r="T533" s="18">
        <v>1.0016799999999999E-2</v>
      </c>
      <c r="U533" s="1" t="s">
        <v>4</v>
      </c>
      <c r="V533" s="1" t="s">
        <v>4</v>
      </c>
      <c r="W533" s="13">
        <v>1.69509751867E-3</v>
      </c>
      <c r="X533" s="13" t="s">
        <v>4</v>
      </c>
      <c r="Y533" s="31" t="s">
        <v>4</v>
      </c>
      <c r="Z533" s="31" t="s">
        <v>4</v>
      </c>
    </row>
    <row r="534" spans="1:26" x14ac:dyDescent="0.3">
      <c r="A534" s="1">
        <v>191505</v>
      </c>
      <c r="B534" s="29">
        <v>7.95</v>
      </c>
      <c r="C534" s="2">
        <v>0.42420000000000002</v>
      </c>
      <c r="D534" s="2">
        <f t="shared" si="16"/>
        <v>2.9419793200424298</v>
      </c>
      <c r="E534" s="2"/>
      <c r="F534" s="2"/>
      <c r="G534" s="2"/>
      <c r="H534" s="2"/>
      <c r="I534" s="2">
        <f t="shared" si="17"/>
        <v>2.1261516654855761E-3</v>
      </c>
      <c r="J534" s="2"/>
      <c r="K534" s="2"/>
      <c r="L534" s="3">
        <v>0.67</v>
      </c>
      <c r="M534" s="13" t="s">
        <v>4</v>
      </c>
      <c r="N534" s="2" t="s">
        <v>4</v>
      </c>
      <c r="O534" s="2" t="s">
        <v>4</v>
      </c>
      <c r="P534" s="2" t="s">
        <v>4</v>
      </c>
      <c r="Q534" s="2" t="s">
        <v>4</v>
      </c>
      <c r="R534" s="13" t="s">
        <v>4</v>
      </c>
      <c r="S534" s="17">
        <v>2.3818259601606192E-3</v>
      </c>
      <c r="T534" s="18">
        <v>3.3168E-3</v>
      </c>
      <c r="U534" s="1" t="s">
        <v>4</v>
      </c>
      <c r="V534" s="1" t="s">
        <v>4</v>
      </c>
      <c r="W534" s="13">
        <v>4.9285808851200008E-3</v>
      </c>
      <c r="X534" s="13" t="s">
        <v>4</v>
      </c>
      <c r="Y534" s="31" t="s">
        <v>4</v>
      </c>
      <c r="Z534" s="31" t="s">
        <v>4</v>
      </c>
    </row>
    <row r="535" spans="1:26" x14ac:dyDescent="0.3">
      <c r="A535" s="1">
        <v>191506</v>
      </c>
      <c r="B535" s="29">
        <v>8.0399999999999991</v>
      </c>
      <c r="C535" s="2">
        <v>0.42499999999999999</v>
      </c>
      <c r="D535" s="2">
        <f t="shared" si="16"/>
        <v>2.9363568711379879</v>
      </c>
      <c r="E535" s="2"/>
      <c r="F535" s="2"/>
      <c r="G535" s="2"/>
      <c r="H535" s="2"/>
      <c r="I535" s="2">
        <f t="shared" si="17"/>
        <v>1.885902876001877E-3</v>
      </c>
      <c r="J535" s="2"/>
      <c r="K535" s="2"/>
      <c r="L535" s="3">
        <v>0.7</v>
      </c>
      <c r="M535" s="13" t="s">
        <v>4</v>
      </c>
      <c r="N535" s="2" t="s">
        <v>4</v>
      </c>
      <c r="O535" s="2" t="s">
        <v>4</v>
      </c>
      <c r="P535" s="2" t="s">
        <v>4</v>
      </c>
      <c r="Q535" s="2" t="s">
        <v>4</v>
      </c>
      <c r="R535" s="13" t="s">
        <v>4</v>
      </c>
      <c r="S535" s="17">
        <v>2.3302923856493778E-3</v>
      </c>
      <c r="T535" s="18">
        <v>3.3057999999999998E-3</v>
      </c>
      <c r="U535" s="1" t="s">
        <v>4</v>
      </c>
      <c r="V535" s="1" t="s">
        <v>4</v>
      </c>
      <c r="W535" s="13">
        <v>1.6801798852999999E-3</v>
      </c>
      <c r="X535" s="13" t="s">
        <v>4</v>
      </c>
      <c r="Y535" s="31" t="s">
        <v>4</v>
      </c>
      <c r="Z535" s="31" t="s">
        <v>4</v>
      </c>
    </row>
    <row r="536" spans="1:26" x14ac:dyDescent="0.3">
      <c r="A536" s="1">
        <v>191507</v>
      </c>
      <c r="B536" s="29">
        <v>8.01</v>
      </c>
      <c r="C536" s="2">
        <v>0.42580000000000001</v>
      </c>
      <c r="D536" s="2">
        <f t="shared" si="16"/>
        <v>2.9760470653855222</v>
      </c>
      <c r="E536" s="2"/>
      <c r="F536" s="2"/>
      <c r="G536" s="2"/>
      <c r="H536" s="2"/>
      <c r="I536" s="2">
        <f t="shared" si="17"/>
        <v>1.8823529411764461E-3</v>
      </c>
      <c r="J536" s="2"/>
      <c r="K536" s="2"/>
      <c r="L536" s="3">
        <v>0.73</v>
      </c>
      <c r="M536" s="13" t="s">
        <v>4</v>
      </c>
      <c r="N536" s="2" t="s">
        <v>4</v>
      </c>
      <c r="O536" s="2" t="s">
        <v>4</v>
      </c>
      <c r="P536" s="2" t="s">
        <v>4</v>
      </c>
      <c r="Q536" s="2" t="s">
        <v>4</v>
      </c>
      <c r="R536" s="13" t="s">
        <v>4</v>
      </c>
      <c r="S536" s="17">
        <v>2.0357638598735282E-3</v>
      </c>
      <c r="T536" s="18">
        <v>0</v>
      </c>
      <c r="U536" s="1" t="s">
        <v>4</v>
      </c>
      <c r="V536" s="1" t="s">
        <v>4</v>
      </c>
      <c r="W536" s="13">
        <v>1.2536606773699999E-3</v>
      </c>
      <c r="X536" s="13" t="s">
        <v>4</v>
      </c>
      <c r="Y536" s="31" t="s">
        <v>4</v>
      </c>
      <c r="Z536" s="31" t="s">
        <v>4</v>
      </c>
    </row>
    <row r="537" spans="1:26" x14ac:dyDescent="0.3">
      <c r="A537" s="1">
        <v>191508</v>
      </c>
      <c r="B537" s="29">
        <v>8.35</v>
      </c>
      <c r="C537" s="2">
        <v>0.42670000000000002</v>
      </c>
      <c r="D537" s="2">
        <f t="shared" si="16"/>
        <v>3.0103888113625263</v>
      </c>
      <c r="E537" s="2"/>
      <c r="F537" s="2"/>
      <c r="G537" s="2"/>
      <c r="H537" s="2"/>
      <c r="I537" s="2">
        <f t="shared" si="17"/>
        <v>2.1136683889149133E-3</v>
      </c>
      <c r="J537" s="2"/>
      <c r="K537" s="2"/>
      <c r="L537" s="3">
        <v>0.76</v>
      </c>
      <c r="M537" s="13" t="s">
        <v>4</v>
      </c>
      <c r="N537" s="2" t="s">
        <v>4</v>
      </c>
      <c r="O537" s="2" t="s">
        <v>4</v>
      </c>
      <c r="P537" s="2" t="s">
        <v>4</v>
      </c>
      <c r="Q537" s="2" t="s">
        <v>4</v>
      </c>
      <c r="R537" s="13" t="s">
        <v>4</v>
      </c>
      <c r="S537" s="17">
        <v>2.2419429359994028E-3</v>
      </c>
      <c r="T537" s="18">
        <v>0</v>
      </c>
      <c r="U537" s="1" t="s">
        <v>4</v>
      </c>
      <c r="V537" s="1" t="s">
        <v>4</v>
      </c>
      <c r="W537" s="13">
        <v>1.8115193545599998E-3</v>
      </c>
      <c r="X537" s="13" t="s">
        <v>4</v>
      </c>
      <c r="Y537" s="31" t="s">
        <v>4</v>
      </c>
      <c r="Z537" s="31" t="s">
        <v>4</v>
      </c>
    </row>
    <row r="538" spans="1:26" x14ac:dyDescent="0.3">
      <c r="A538" s="1">
        <v>191509</v>
      </c>
      <c r="B538" s="29">
        <v>8.66</v>
      </c>
      <c r="C538" s="2">
        <v>0.42749999999999999</v>
      </c>
      <c r="D538" s="2">
        <f t="shared" si="16"/>
        <v>3.062461376071381</v>
      </c>
      <c r="E538" s="2"/>
      <c r="F538" s="2"/>
      <c r="G538" s="2"/>
      <c r="H538" s="2"/>
      <c r="I538" s="2">
        <f t="shared" si="17"/>
        <v>1.8748535270680655E-3</v>
      </c>
      <c r="J538" s="2"/>
      <c r="K538" s="2"/>
      <c r="L538" s="3">
        <v>0.79</v>
      </c>
      <c r="M538" s="13" t="s">
        <v>4</v>
      </c>
      <c r="N538" s="2" t="s">
        <v>4</v>
      </c>
      <c r="O538" s="2" t="s">
        <v>4</v>
      </c>
      <c r="P538" s="2" t="s">
        <v>4</v>
      </c>
      <c r="Q538" s="2" t="s">
        <v>4</v>
      </c>
      <c r="R538" s="13" t="s">
        <v>4</v>
      </c>
      <c r="S538" s="17">
        <v>2.0578565085961668E-3</v>
      </c>
      <c r="T538" s="18">
        <v>3.2948999999999999E-3</v>
      </c>
      <c r="U538" s="1" t="s">
        <v>4</v>
      </c>
      <c r="V538" s="1" t="s">
        <v>4</v>
      </c>
      <c r="W538" s="13">
        <v>9.3751702704000014E-4</v>
      </c>
      <c r="X538" s="13" t="s">
        <v>4</v>
      </c>
      <c r="Y538" s="31" t="s">
        <v>4</v>
      </c>
      <c r="Z538" s="31" t="s">
        <v>4</v>
      </c>
    </row>
    <row r="539" spans="1:26" x14ac:dyDescent="0.3">
      <c r="A539" s="1">
        <v>191510</v>
      </c>
      <c r="B539" s="29">
        <v>9.14</v>
      </c>
      <c r="C539" s="2">
        <v>0.42830000000000001</v>
      </c>
      <c r="D539" s="2">
        <f t="shared" si="16"/>
        <v>3.0950037774245986</v>
      </c>
      <c r="E539" s="2"/>
      <c r="F539" s="2"/>
      <c r="G539" s="2"/>
      <c r="H539" s="2"/>
      <c r="I539" s="2">
        <f t="shared" si="17"/>
        <v>1.8713450292398015E-3</v>
      </c>
      <c r="J539" s="2"/>
      <c r="K539" s="2"/>
      <c r="L539" s="3">
        <v>0.82</v>
      </c>
      <c r="M539" s="13" t="s">
        <v>4</v>
      </c>
      <c r="N539" s="2" t="s">
        <v>4</v>
      </c>
      <c r="O539" s="2" t="s">
        <v>4</v>
      </c>
      <c r="P539" s="2" t="s">
        <v>4</v>
      </c>
      <c r="Q539" s="2" t="s">
        <v>4</v>
      </c>
      <c r="R539" s="13" t="s">
        <v>4</v>
      </c>
      <c r="S539" s="17">
        <v>2.0136707230547571E-3</v>
      </c>
      <c r="T539" s="18">
        <v>9.8200000000000006E-3</v>
      </c>
      <c r="U539" s="1" t="s">
        <v>4</v>
      </c>
      <c r="V539" s="1" t="s">
        <v>4</v>
      </c>
      <c r="W539" s="13">
        <v>1.5525521062500003E-3</v>
      </c>
      <c r="X539" s="13" t="s">
        <v>4</v>
      </c>
      <c r="Y539" s="31" t="s">
        <v>4</v>
      </c>
      <c r="Z539" s="31" t="s">
        <v>4</v>
      </c>
    </row>
    <row r="540" spans="1:26" x14ac:dyDescent="0.3">
      <c r="A540" s="1">
        <v>191511</v>
      </c>
      <c r="B540" s="29">
        <v>9.4600000000000009</v>
      </c>
      <c r="C540" s="2">
        <v>0.42920000000000003</v>
      </c>
      <c r="D540" s="2">
        <f t="shared" si="16"/>
        <v>3.0950165844925239</v>
      </c>
      <c r="E540" s="2"/>
      <c r="F540" s="2"/>
      <c r="G540" s="2"/>
      <c r="H540" s="2"/>
      <c r="I540" s="2">
        <f t="shared" si="17"/>
        <v>2.1013308428672328E-3</v>
      </c>
      <c r="J540" s="2"/>
      <c r="K540" s="2"/>
      <c r="L540" s="3">
        <v>0.85</v>
      </c>
      <c r="M540" s="13" t="s">
        <v>4</v>
      </c>
      <c r="N540" s="2" t="s">
        <v>4</v>
      </c>
      <c r="O540" s="2" t="s">
        <v>4</v>
      </c>
      <c r="P540" s="2" t="s">
        <v>4</v>
      </c>
      <c r="Q540" s="2" t="s">
        <v>4</v>
      </c>
      <c r="R540" s="13" t="s">
        <v>4</v>
      </c>
      <c r="S540" s="17">
        <v>1.8442737895057826E-3</v>
      </c>
      <c r="T540" s="18">
        <v>6.4935000000000001E-3</v>
      </c>
      <c r="U540" s="1" t="s">
        <v>4</v>
      </c>
      <c r="V540" s="1" t="s">
        <v>4</v>
      </c>
      <c r="W540" s="13">
        <v>9.9120993851000002E-4</v>
      </c>
      <c r="X540" s="13" t="s">
        <v>4</v>
      </c>
      <c r="Y540" s="31" t="s">
        <v>4</v>
      </c>
      <c r="Z540" s="31" t="s">
        <v>4</v>
      </c>
    </row>
    <row r="541" spans="1:26" x14ac:dyDescent="0.3">
      <c r="A541" s="1">
        <v>191512</v>
      </c>
      <c r="B541" s="29">
        <v>9.48</v>
      </c>
      <c r="C541" s="2">
        <v>0.43</v>
      </c>
      <c r="D541" s="2">
        <f t="shared" si="16"/>
        <v>3.0772050851537815</v>
      </c>
      <c r="E541" s="2"/>
      <c r="F541" s="2"/>
      <c r="G541" s="2"/>
      <c r="H541" s="2"/>
      <c r="I541" s="2">
        <f t="shared" si="17"/>
        <v>1.8639328984155767E-3</v>
      </c>
      <c r="J541" s="2"/>
      <c r="K541" s="2"/>
      <c r="L541" s="3">
        <v>0.88</v>
      </c>
      <c r="M541" s="13" t="s">
        <v>4</v>
      </c>
      <c r="N541" s="2" t="s">
        <v>4</v>
      </c>
      <c r="O541" s="2" t="s">
        <v>4</v>
      </c>
      <c r="P541" s="2" t="s">
        <v>4</v>
      </c>
      <c r="Q541" s="2" t="s">
        <v>4</v>
      </c>
      <c r="R541" s="13" t="s">
        <v>4</v>
      </c>
      <c r="S541" s="17">
        <v>1.9179281560952337E-3</v>
      </c>
      <c r="T541" s="18">
        <v>3.2309999999999999E-3</v>
      </c>
      <c r="U541" s="1" t="s">
        <v>4</v>
      </c>
      <c r="V541" s="1" t="s">
        <v>4</v>
      </c>
      <c r="W541" s="13">
        <v>1.1907279973099999E-3</v>
      </c>
      <c r="X541" s="13" t="s">
        <v>4</v>
      </c>
      <c r="Y541" s="31" t="s">
        <v>4</v>
      </c>
      <c r="Z541" s="31" t="s">
        <v>4</v>
      </c>
    </row>
    <row r="542" spans="1:26" x14ac:dyDescent="0.3">
      <c r="A542" s="1">
        <v>191601</v>
      </c>
      <c r="B542" s="29">
        <v>9.33</v>
      </c>
      <c r="C542" s="2">
        <v>0.44080000000000003</v>
      </c>
      <c r="D542" s="2">
        <f t="shared" si="16"/>
        <v>3.0383675051984267</v>
      </c>
      <c r="E542" s="2"/>
      <c r="F542" s="2"/>
      <c r="G542" s="2"/>
      <c r="H542" s="2"/>
      <c r="I542" s="2">
        <f t="shared" si="17"/>
        <v>2.5116279069767433E-2</v>
      </c>
      <c r="J542" s="2"/>
      <c r="K542" s="2"/>
      <c r="L542" s="3">
        <v>0.93420000000000003</v>
      </c>
      <c r="M542" s="13" t="s">
        <v>4</v>
      </c>
      <c r="N542" s="2" t="s">
        <v>4</v>
      </c>
      <c r="O542" s="2" t="s">
        <v>4</v>
      </c>
      <c r="P542" s="2" t="s">
        <v>4</v>
      </c>
      <c r="Q542" s="2" t="s">
        <v>4</v>
      </c>
      <c r="R542" s="13" t="s">
        <v>4</v>
      </c>
      <c r="S542" s="17">
        <v>1.9400234082455295E-3</v>
      </c>
      <c r="T542" s="18">
        <v>9.6308999999999995E-3</v>
      </c>
      <c r="U542" s="1" t="s">
        <v>4</v>
      </c>
      <c r="V542" s="1" t="s">
        <v>4</v>
      </c>
      <c r="W542" s="13">
        <v>1.3879740504000003E-3</v>
      </c>
      <c r="X542" s="13" t="s">
        <v>4</v>
      </c>
      <c r="Y542" s="31" t="s">
        <v>4</v>
      </c>
      <c r="Z542" s="31" t="s">
        <v>4</v>
      </c>
    </row>
    <row r="543" spans="1:26" x14ac:dyDescent="0.3">
      <c r="A543" s="1">
        <v>191602</v>
      </c>
      <c r="B543" s="29">
        <v>9.1999999999999993</v>
      </c>
      <c r="C543" s="2">
        <v>0.45169999999999999</v>
      </c>
      <c r="D543" s="2">
        <f t="shared" si="16"/>
        <v>3.0106743225899519</v>
      </c>
      <c r="E543" s="2"/>
      <c r="F543" s="2"/>
      <c r="G543" s="2"/>
      <c r="H543" s="2"/>
      <c r="I543" s="2">
        <f t="shared" si="17"/>
        <v>2.4727767695099656E-2</v>
      </c>
      <c r="J543" s="2"/>
      <c r="K543" s="2"/>
      <c r="L543" s="3">
        <v>0.98829999999999996</v>
      </c>
      <c r="M543" s="13" t="s">
        <v>4</v>
      </c>
      <c r="N543" s="2" t="s">
        <v>4</v>
      </c>
      <c r="O543" s="2" t="s">
        <v>4</v>
      </c>
      <c r="P543" s="2" t="s">
        <v>4</v>
      </c>
      <c r="Q543" s="2" t="s">
        <v>4</v>
      </c>
      <c r="R543" s="13" t="s">
        <v>4</v>
      </c>
      <c r="S543" s="17">
        <v>1.9400234082455295E-3</v>
      </c>
      <c r="T543" s="18">
        <v>0</v>
      </c>
      <c r="U543" s="1" t="s">
        <v>4</v>
      </c>
      <c r="V543" s="1" t="s">
        <v>4</v>
      </c>
      <c r="W543" s="13">
        <v>1.1241608055400001E-3</v>
      </c>
      <c r="X543" s="13" t="s">
        <v>4</v>
      </c>
      <c r="Y543" s="31" t="s">
        <v>4</v>
      </c>
      <c r="Z543" s="31" t="s">
        <v>4</v>
      </c>
    </row>
    <row r="544" spans="1:26" x14ac:dyDescent="0.3">
      <c r="A544" s="1">
        <v>191603</v>
      </c>
      <c r="B544" s="29">
        <v>9.17</v>
      </c>
      <c r="C544" s="2">
        <v>0.46250000000000002</v>
      </c>
      <c r="D544" s="2">
        <f t="shared" si="16"/>
        <v>2.9760809861567026</v>
      </c>
      <c r="E544" s="2"/>
      <c r="F544" s="2"/>
      <c r="G544" s="2"/>
      <c r="H544" s="2"/>
      <c r="I544" s="2">
        <f t="shared" si="17"/>
        <v>2.3909674562762939E-2</v>
      </c>
      <c r="J544" s="2"/>
      <c r="K544" s="2"/>
      <c r="L544" s="3">
        <v>1.042</v>
      </c>
      <c r="M544" s="13" t="s">
        <v>4</v>
      </c>
      <c r="N544" s="2" t="s">
        <v>4</v>
      </c>
      <c r="O544" s="2" t="s">
        <v>4</v>
      </c>
      <c r="P544" s="2" t="s">
        <v>4</v>
      </c>
      <c r="Q544" s="2" t="s">
        <v>4</v>
      </c>
      <c r="R544" s="13" t="s">
        <v>4</v>
      </c>
      <c r="S544" s="17">
        <v>1.9400234082455295E-3</v>
      </c>
      <c r="T544" s="18">
        <v>9.5390000000000006E-3</v>
      </c>
      <c r="U544" s="1" t="s">
        <v>4</v>
      </c>
      <c r="V544" s="1" t="s">
        <v>4</v>
      </c>
      <c r="W544" s="13">
        <v>7.9426765842999995E-4</v>
      </c>
      <c r="X544" s="13" t="s">
        <v>4</v>
      </c>
      <c r="Y544" s="31" t="s">
        <v>4</v>
      </c>
      <c r="Z544" s="31" t="s">
        <v>4</v>
      </c>
    </row>
    <row r="545" spans="1:26" x14ac:dyDescent="0.3">
      <c r="A545" s="1">
        <v>191604</v>
      </c>
      <c r="B545" s="29">
        <v>9.07</v>
      </c>
      <c r="C545" s="2">
        <v>0.4733</v>
      </c>
      <c r="D545" s="2">
        <f t="shared" si="16"/>
        <v>2.9748092216476985</v>
      </c>
      <c r="E545" s="2"/>
      <c r="F545" s="2"/>
      <c r="G545" s="2"/>
      <c r="H545" s="2"/>
      <c r="I545" s="2">
        <f t="shared" si="17"/>
        <v>2.3351351351351246E-2</v>
      </c>
      <c r="J545" s="2"/>
      <c r="K545" s="2"/>
      <c r="L545" s="3">
        <v>1.097</v>
      </c>
      <c r="M545" s="13" t="s">
        <v>4</v>
      </c>
      <c r="N545" s="2" t="s">
        <v>4</v>
      </c>
      <c r="O545" s="2" t="s">
        <v>4</v>
      </c>
      <c r="P545" s="2" t="s">
        <v>4</v>
      </c>
      <c r="Q545" s="2" t="s">
        <v>4</v>
      </c>
      <c r="R545" s="13" t="s">
        <v>4</v>
      </c>
      <c r="S545" s="17">
        <v>1.9400234082455295E-3</v>
      </c>
      <c r="T545" s="18">
        <v>9.4488999999999997E-3</v>
      </c>
      <c r="U545" s="1" t="s">
        <v>4</v>
      </c>
      <c r="V545" s="1" t="s">
        <v>4</v>
      </c>
      <c r="W545" s="13">
        <v>1.8675936308400001E-3</v>
      </c>
      <c r="X545" s="13" t="s">
        <v>4</v>
      </c>
      <c r="Y545" s="31" t="s">
        <v>4</v>
      </c>
      <c r="Z545" s="31" t="s">
        <v>4</v>
      </c>
    </row>
    <row r="546" spans="1:26" x14ac:dyDescent="0.3">
      <c r="A546" s="1">
        <v>191605</v>
      </c>
      <c r="B546" s="29">
        <v>9.27</v>
      </c>
      <c r="C546" s="2">
        <v>0.48420000000000002</v>
      </c>
      <c r="D546" s="2">
        <f t="shared" si="16"/>
        <v>2.9617025249676794</v>
      </c>
      <c r="E546" s="2"/>
      <c r="F546" s="2"/>
      <c r="G546" s="2"/>
      <c r="H546" s="2"/>
      <c r="I546" s="2">
        <f t="shared" si="17"/>
        <v>2.3029790830340291E-2</v>
      </c>
      <c r="J546" s="2"/>
      <c r="K546" s="2"/>
      <c r="L546" s="3">
        <v>1.151</v>
      </c>
      <c r="M546" s="13" t="s">
        <v>4</v>
      </c>
      <c r="N546" s="2" t="s">
        <v>4</v>
      </c>
      <c r="O546" s="2" t="s">
        <v>4</v>
      </c>
      <c r="P546" s="2" t="s">
        <v>4</v>
      </c>
      <c r="Q546" s="2" t="s">
        <v>4</v>
      </c>
      <c r="R546" s="13" t="s">
        <v>4</v>
      </c>
      <c r="S546" s="17">
        <v>1.9400234082455295E-3</v>
      </c>
      <c r="T546" s="18">
        <v>3.1299000000000001E-3</v>
      </c>
      <c r="U546" s="1" t="s">
        <v>4</v>
      </c>
      <c r="V546" s="1" t="s">
        <v>4</v>
      </c>
      <c r="W546" s="13">
        <v>1.0190602045199999E-3</v>
      </c>
      <c r="X546" s="13" t="s">
        <v>4</v>
      </c>
      <c r="Y546" s="31" t="s">
        <v>4</v>
      </c>
      <c r="Z546" s="31" t="s">
        <v>4</v>
      </c>
    </row>
    <row r="547" spans="1:26" x14ac:dyDescent="0.3">
      <c r="A547" s="1">
        <v>191606</v>
      </c>
      <c r="B547" s="29">
        <v>9.36</v>
      </c>
      <c r="C547" s="2">
        <v>0.495</v>
      </c>
      <c r="D547" s="2">
        <f t="shared" si="16"/>
        <v>2.9256565649282078</v>
      </c>
      <c r="E547" s="2"/>
      <c r="F547" s="2"/>
      <c r="G547" s="2"/>
      <c r="H547" s="2"/>
      <c r="I547" s="2">
        <f t="shared" si="17"/>
        <v>2.2304832713754497E-2</v>
      </c>
      <c r="J547" s="2"/>
      <c r="K547" s="2"/>
      <c r="L547" s="3">
        <v>1.2050000000000001</v>
      </c>
      <c r="M547" s="13" t="s">
        <v>4</v>
      </c>
      <c r="N547" s="2" t="s">
        <v>4</v>
      </c>
      <c r="O547" s="2" t="s">
        <v>4</v>
      </c>
      <c r="P547" s="2" t="s">
        <v>4</v>
      </c>
      <c r="Q547" s="2" t="s">
        <v>4</v>
      </c>
      <c r="R547" s="13" t="s">
        <v>4</v>
      </c>
      <c r="S547" s="17">
        <v>2.3082057550033101E-3</v>
      </c>
      <c r="T547" s="18">
        <v>1.24225E-2</v>
      </c>
      <c r="U547" s="1" t="s">
        <v>4</v>
      </c>
      <c r="V547" s="1" t="s">
        <v>4</v>
      </c>
      <c r="W547" s="13">
        <v>1.1107019991199998E-3</v>
      </c>
      <c r="X547" s="13" t="s">
        <v>4</v>
      </c>
      <c r="Y547" s="31" t="s">
        <v>4</v>
      </c>
      <c r="Z547" s="31" t="s">
        <v>4</v>
      </c>
    </row>
    <row r="548" spans="1:26" x14ac:dyDescent="0.3">
      <c r="A548" s="1">
        <v>191607</v>
      </c>
      <c r="B548" s="29">
        <v>9.23</v>
      </c>
      <c r="C548" s="2">
        <v>0.50580000000000003</v>
      </c>
      <c r="D548" s="2">
        <f t="shared" si="16"/>
        <v>2.9116283449054827</v>
      </c>
      <c r="E548" s="2"/>
      <c r="F548" s="2"/>
      <c r="G548" s="2"/>
      <c r="H548" s="2"/>
      <c r="I548" s="2">
        <f t="shared" si="17"/>
        <v>2.1818181818181959E-2</v>
      </c>
      <c r="J548" s="2"/>
      <c r="K548" s="2"/>
      <c r="L548" s="3">
        <v>1.2589999999999999</v>
      </c>
      <c r="M548" s="13" t="s">
        <v>4</v>
      </c>
      <c r="N548" s="2" t="s">
        <v>4</v>
      </c>
      <c r="O548" s="2" t="s">
        <v>4</v>
      </c>
      <c r="P548" s="2" t="s">
        <v>4</v>
      </c>
      <c r="Q548" s="2" t="s">
        <v>4</v>
      </c>
      <c r="R548" s="13" t="s">
        <v>4</v>
      </c>
      <c r="S548" s="17">
        <v>2.5658527643306972E-3</v>
      </c>
      <c r="T548" s="18">
        <v>0</v>
      </c>
      <c r="U548" s="1" t="s">
        <v>4</v>
      </c>
      <c r="V548" s="1" t="s">
        <v>4</v>
      </c>
      <c r="W548" s="13">
        <v>5.3263115258999998E-4</v>
      </c>
      <c r="X548" s="13" t="s">
        <v>4</v>
      </c>
      <c r="Y548" s="31" t="s">
        <v>4</v>
      </c>
      <c r="Z548" s="31" t="s">
        <v>4</v>
      </c>
    </row>
    <row r="549" spans="1:26" x14ac:dyDescent="0.3">
      <c r="A549" s="1">
        <v>191608</v>
      </c>
      <c r="B549" s="29">
        <v>9.3000000000000007</v>
      </c>
      <c r="C549" s="2">
        <v>0.51670000000000005</v>
      </c>
      <c r="D549" s="2">
        <f t="shared" si="16"/>
        <v>2.9303547449774836</v>
      </c>
      <c r="E549" s="2"/>
      <c r="F549" s="2"/>
      <c r="G549" s="2"/>
      <c r="H549" s="2"/>
      <c r="I549" s="2">
        <f t="shared" si="17"/>
        <v>2.15500197706604E-2</v>
      </c>
      <c r="J549" s="2"/>
      <c r="K549" s="2"/>
      <c r="L549" s="3">
        <v>1.3129999999999999</v>
      </c>
      <c r="M549" s="13" t="s">
        <v>4</v>
      </c>
      <c r="N549" s="2" t="s">
        <v>4</v>
      </c>
      <c r="O549" s="2" t="s">
        <v>4</v>
      </c>
      <c r="P549" s="2" t="s">
        <v>4</v>
      </c>
      <c r="Q549" s="2" t="s">
        <v>4</v>
      </c>
      <c r="R549" s="13" t="s">
        <v>4</v>
      </c>
      <c r="S549" s="17">
        <v>2.3818259601606192E-3</v>
      </c>
      <c r="T549" s="18">
        <v>1.2270100000000001E-2</v>
      </c>
      <c r="U549" s="1" t="s">
        <v>4</v>
      </c>
      <c r="V549" s="1" t="s">
        <v>4</v>
      </c>
      <c r="W549" s="13">
        <v>1.0064438507100002E-3</v>
      </c>
      <c r="X549" s="13" t="s">
        <v>4</v>
      </c>
      <c r="Y549" s="31" t="s">
        <v>4</v>
      </c>
      <c r="Z549" s="31" t="s">
        <v>4</v>
      </c>
    </row>
    <row r="550" spans="1:26" x14ac:dyDescent="0.3">
      <c r="A550" s="1">
        <v>191609</v>
      </c>
      <c r="B550" s="29">
        <v>9.68</v>
      </c>
      <c r="C550" s="2">
        <v>0.52749999999999997</v>
      </c>
      <c r="D550" s="2">
        <f t="shared" si="16"/>
        <v>2.9401895039552883</v>
      </c>
      <c r="E550" s="2"/>
      <c r="F550" s="2"/>
      <c r="G550" s="2"/>
      <c r="H550" s="2"/>
      <c r="I550" s="2">
        <f t="shared" si="17"/>
        <v>2.0901877298238558E-2</v>
      </c>
      <c r="J550" s="2"/>
      <c r="K550" s="2"/>
      <c r="L550" s="3">
        <v>1.3680000000000001</v>
      </c>
      <c r="M550" s="13" t="s">
        <v>4</v>
      </c>
      <c r="N550" s="2" t="s">
        <v>4</v>
      </c>
      <c r="O550" s="2" t="s">
        <v>4</v>
      </c>
      <c r="P550" s="2" t="s">
        <v>4</v>
      </c>
      <c r="Q550" s="2" t="s">
        <v>4</v>
      </c>
      <c r="R550" s="13" t="s">
        <v>4</v>
      </c>
      <c r="S550" s="17">
        <v>2.131495146144937E-3</v>
      </c>
      <c r="T550" s="18">
        <v>1.8127399999999998E-2</v>
      </c>
      <c r="U550" s="1" t="s">
        <v>4</v>
      </c>
      <c r="V550" s="1" t="s">
        <v>4</v>
      </c>
      <c r="W550" s="13">
        <v>7.6330049978999993E-4</v>
      </c>
      <c r="X550" s="13" t="s">
        <v>4</v>
      </c>
      <c r="Y550" s="31" t="s">
        <v>4</v>
      </c>
      <c r="Z550" s="31" t="s">
        <v>4</v>
      </c>
    </row>
    <row r="551" spans="1:26" x14ac:dyDescent="0.3">
      <c r="A551" s="1">
        <v>191610</v>
      </c>
      <c r="B551" s="29">
        <v>9.98</v>
      </c>
      <c r="C551" s="2">
        <v>0.5383</v>
      </c>
      <c r="D551" s="2">
        <f t="shared" si="16"/>
        <v>2.9427068855917997</v>
      </c>
      <c r="E551" s="2"/>
      <c r="F551" s="2"/>
      <c r="G551" s="2"/>
      <c r="H551" s="2"/>
      <c r="I551" s="2">
        <f t="shared" si="17"/>
        <v>2.0473933649289178E-2</v>
      </c>
      <c r="J551" s="2"/>
      <c r="K551" s="2"/>
      <c r="L551" s="3">
        <v>1.4219999999999999</v>
      </c>
      <c r="M551" s="13" t="s">
        <v>4</v>
      </c>
      <c r="N551" s="2" t="s">
        <v>4</v>
      </c>
      <c r="O551" s="2" t="s">
        <v>4</v>
      </c>
      <c r="P551" s="2" t="s">
        <v>4</v>
      </c>
      <c r="Q551" s="2" t="s">
        <v>4</v>
      </c>
      <c r="R551" s="13" t="s">
        <v>4</v>
      </c>
      <c r="S551" s="17">
        <v>2.131495146144937E-3</v>
      </c>
      <c r="T551" s="18">
        <v>1.19049E-2</v>
      </c>
      <c r="U551" s="1" t="s">
        <v>4</v>
      </c>
      <c r="V551" s="1" t="s">
        <v>4</v>
      </c>
      <c r="W551" s="13">
        <v>1.6309215576700003E-3</v>
      </c>
      <c r="X551" s="13" t="s">
        <v>4</v>
      </c>
      <c r="Y551" s="31" t="s">
        <v>4</v>
      </c>
      <c r="Z551" s="31" t="s">
        <v>4</v>
      </c>
    </row>
    <row r="552" spans="1:26" x14ac:dyDescent="0.3">
      <c r="A552" s="1">
        <v>191611</v>
      </c>
      <c r="B552" s="29">
        <v>10.210000000000001</v>
      </c>
      <c r="C552" s="2">
        <v>0.54920000000000002</v>
      </c>
      <c r="D552" s="2">
        <f t="shared" si="16"/>
        <v>2.8816749907648473</v>
      </c>
      <c r="E552" s="2"/>
      <c r="F552" s="2"/>
      <c r="G552" s="2"/>
      <c r="H552" s="2"/>
      <c r="I552" s="2">
        <f t="shared" si="17"/>
        <v>2.0248931822403948E-2</v>
      </c>
      <c r="J552" s="2"/>
      <c r="K552" s="2"/>
      <c r="L552" s="3">
        <v>1.476</v>
      </c>
      <c r="M552" s="13" t="s">
        <v>4</v>
      </c>
      <c r="N552" s="2" t="s">
        <v>4</v>
      </c>
      <c r="O552" s="2" t="s">
        <v>4</v>
      </c>
      <c r="P552" s="2" t="s">
        <v>4</v>
      </c>
      <c r="Q552" s="2" t="s">
        <v>4</v>
      </c>
      <c r="R552" s="13" t="s">
        <v>4</v>
      </c>
      <c r="S552" s="17">
        <v>2.2124913847807312E-3</v>
      </c>
      <c r="T552" s="18">
        <v>1.7595800000000002E-2</v>
      </c>
      <c r="U552" s="1" t="s">
        <v>4</v>
      </c>
      <c r="V552" s="1" t="s">
        <v>4</v>
      </c>
      <c r="W552" s="13">
        <v>8.1321613391000013E-4</v>
      </c>
      <c r="X552" s="13" t="s">
        <v>4</v>
      </c>
      <c r="Y552" s="31" t="s">
        <v>4</v>
      </c>
      <c r="Z552" s="31" t="s">
        <v>4</v>
      </c>
    </row>
    <row r="553" spans="1:26" x14ac:dyDescent="0.3">
      <c r="A553" s="1">
        <v>191612</v>
      </c>
      <c r="B553" s="29">
        <v>9.8000000000000007</v>
      </c>
      <c r="C553" s="2">
        <v>0.56000000000000005</v>
      </c>
      <c r="D553" s="2">
        <f t="shared" si="16"/>
        <v>2.8384517007178052</v>
      </c>
      <c r="E553" s="2"/>
      <c r="F553" s="2"/>
      <c r="G553" s="2"/>
      <c r="H553" s="2"/>
      <c r="I553" s="2">
        <f t="shared" si="17"/>
        <v>1.9664967225054619E-2</v>
      </c>
      <c r="J553" s="2"/>
      <c r="K553" s="2"/>
      <c r="L553" s="3">
        <v>1.53</v>
      </c>
      <c r="M553" s="13" t="s">
        <v>4</v>
      </c>
      <c r="N553" s="2" t="s">
        <v>4</v>
      </c>
      <c r="O553" s="2" t="s">
        <v>4</v>
      </c>
      <c r="P553" s="2" t="s">
        <v>4</v>
      </c>
      <c r="Q553" s="2" t="s">
        <v>4</v>
      </c>
      <c r="R553" s="13" t="s">
        <v>4</v>
      </c>
      <c r="S553" s="17">
        <v>2.5216894197983212E-3</v>
      </c>
      <c r="T553" s="18">
        <v>5.7971000000000003E-3</v>
      </c>
      <c r="U553" s="1" t="s">
        <v>4</v>
      </c>
      <c r="V553" s="1" t="s">
        <v>4</v>
      </c>
      <c r="W553" s="13">
        <v>5.7822027507400007E-3</v>
      </c>
      <c r="X553" s="13" t="s">
        <v>4</v>
      </c>
      <c r="Y553" s="31" t="s">
        <v>4</v>
      </c>
      <c r="Z553" s="31" t="s">
        <v>4</v>
      </c>
    </row>
    <row r="554" spans="1:26" x14ac:dyDescent="0.3">
      <c r="A554" s="1">
        <v>191701</v>
      </c>
      <c r="B554" s="29">
        <v>9.57</v>
      </c>
      <c r="C554" s="2">
        <v>0.57079999999999997</v>
      </c>
      <c r="D554" s="2">
        <f t="shared" si="16"/>
        <v>2.7612687608083499</v>
      </c>
      <c r="E554" s="2"/>
      <c r="F554" s="2"/>
      <c r="G554" s="2"/>
      <c r="H554" s="2"/>
      <c r="I554" s="2">
        <f t="shared" si="17"/>
        <v>1.9285714285714128E-2</v>
      </c>
      <c r="J554" s="2"/>
      <c r="K554" s="2"/>
      <c r="L554" s="3">
        <v>1.5089999999999999</v>
      </c>
      <c r="M554" s="13" t="s">
        <v>4</v>
      </c>
      <c r="N554" s="2" t="s">
        <v>4</v>
      </c>
      <c r="O554" s="2" t="s">
        <v>4</v>
      </c>
      <c r="P554" s="2" t="s">
        <v>4</v>
      </c>
      <c r="Q554" s="2" t="s">
        <v>4</v>
      </c>
      <c r="R554" s="13" t="s">
        <v>4</v>
      </c>
      <c r="S554" s="17">
        <v>2.2566683863423135E-3</v>
      </c>
      <c r="T554" s="18">
        <v>1.14944E-2</v>
      </c>
      <c r="U554" s="1" t="s">
        <v>4</v>
      </c>
      <c r="V554" s="1" t="s">
        <v>4</v>
      </c>
      <c r="W554" s="13">
        <v>1.5012328714900005E-3</v>
      </c>
      <c r="X554" s="13" t="s">
        <v>4</v>
      </c>
      <c r="Y554" s="31" t="s">
        <v>4</v>
      </c>
      <c r="Z554" s="31" t="s">
        <v>4</v>
      </c>
    </row>
    <row r="555" spans="1:26" x14ac:dyDescent="0.3">
      <c r="A555" s="1">
        <v>191702</v>
      </c>
      <c r="B555" s="29">
        <v>9.0299999999999994</v>
      </c>
      <c r="C555" s="2">
        <v>0.58169999999999999</v>
      </c>
      <c r="D555" s="2">
        <f t="shared" si="16"/>
        <v>2.772889519354397</v>
      </c>
      <c r="E555" s="2"/>
      <c r="F555" s="2"/>
      <c r="G555" s="2"/>
      <c r="H555" s="2"/>
      <c r="I555" s="2">
        <f t="shared" si="17"/>
        <v>1.9096005606166866E-2</v>
      </c>
      <c r="J555" s="2"/>
      <c r="K555" s="2"/>
      <c r="L555" s="3">
        <v>1.488</v>
      </c>
      <c r="M555" s="13" t="s">
        <v>4</v>
      </c>
      <c r="N555" s="2" t="s">
        <v>4</v>
      </c>
      <c r="O555" s="2" t="s">
        <v>4</v>
      </c>
      <c r="P555" s="2" t="s">
        <v>4</v>
      </c>
      <c r="Q555" s="2" t="s">
        <v>4</v>
      </c>
      <c r="R555" s="13" t="s">
        <v>4</v>
      </c>
      <c r="S555" s="17">
        <v>2.654173602623316E-3</v>
      </c>
      <c r="T555" s="18">
        <v>2.25998E-2</v>
      </c>
      <c r="U555" s="1" t="s">
        <v>4</v>
      </c>
      <c r="V555" s="1" t="s">
        <v>4</v>
      </c>
      <c r="W555" s="13">
        <v>4.5159173367699994E-3</v>
      </c>
      <c r="X555" s="13" t="s">
        <v>4</v>
      </c>
      <c r="Y555" s="31" t="s">
        <v>4</v>
      </c>
      <c r="Z555" s="31" t="s">
        <v>4</v>
      </c>
    </row>
    <row r="556" spans="1:26" x14ac:dyDescent="0.3">
      <c r="A556" s="1">
        <v>191703</v>
      </c>
      <c r="B556" s="29">
        <v>9.31</v>
      </c>
      <c r="C556" s="2">
        <v>0.59250000000000003</v>
      </c>
      <c r="D556" s="2">
        <f t="shared" si="16"/>
        <v>2.7393416922412244</v>
      </c>
      <c r="E556" s="2"/>
      <c r="F556" s="2"/>
      <c r="G556" s="2"/>
      <c r="H556" s="2"/>
      <c r="I556" s="2">
        <f t="shared" si="17"/>
        <v>1.8566271273852575E-2</v>
      </c>
      <c r="J556" s="2"/>
      <c r="K556" s="2"/>
      <c r="L556" s="3">
        <v>1.468</v>
      </c>
      <c r="M556" s="13" t="s">
        <v>4</v>
      </c>
      <c r="N556" s="2" t="s">
        <v>4</v>
      </c>
      <c r="O556" s="2" t="s">
        <v>4</v>
      </c>
      <c r="P556" s="2" t="s">
        <v>4</v>
      </c>
      <c r="Q556" s="2" t="s">
        <v>4</v>
      </c>
      <c r="R556" s="13" t="s">
        <v>4</v>
      </c>
      <c r="S556" s="17">
        <v>2.6762525934111003E-3</v>
      </c>
      <c r="T556" s="18">
        <v>5.5710000000000004E-3</v>
      </c>
      <c r="U556" s="1" t="s">
        <v>4</v>
      </c>
      <c r="V556" s="1" t="s">
        <v>4</v>
      </c>
      <c r="W556" s="13">
        <v>1.4594274297400002E-3</v>
      </c>
      <c r="X556" s="13" t="s">
        <v>4</v>
      </c>
      <c r="Y556" s="31" t="s">
        <v>4</v>
      </c>
      <c r="Z556" s="31" t="s">
        <v>4</v>
      </c>
    </row>
    <row r="557" spans="1:26" x14ac:dyDescent="0.3">
      <c r="A557" s="1">
        <v>191704</v>
      </c>
      <c r="B557" s="29">
        <v>9.17</v>
      </c>
      <c r="C557" s="2">
        <v>0.60329999999999995</v>
      </c>
      <c r="D557" s="2">
        <f t="shared" si="16"/>
        <v>2.6868874581524107</v>
      </c>
      <c r="E557" s="2"/>
      <c r="F557" s="2"/>
      <c r="G557" s="2"/>
      <c r="H557" s="2"/>
      <c r="I557" s="2">
        <f t="shared" si="17"/>
        <v>1.8227848101265653E-2</v>
      </c>
      <c r="J557" s="2"/>
      <c r="K557" s="2"/>
      <c r="L557" s="3">
        <v>1.4470000000000001</v>
      </c>
      <c r="M557" s="13" t="s">
        <v>4</v>
      </c>
      <c r="N557" s="2" t="s">
        <v>4</v>
      </c>
      <c r="O557" s="2" t="s">
        <v>4</v>
      </c>
      <c r="P557" s="2" t="s">
        <v>4</v>
      </c>
      <c r="Q557" s="2" t="s">
        <v>4</v>
      </c>
      <c r="R557" s="13" t="s">
        <v>4</v>
      </c>
      <c r="S557" s="17">
        <v>2.7939989786264809E-3</v>
      </c>
      <c r="T557" s="18">
        <v>4.3485099999999999E-2</v>
      </c>
      <c r="U557" s="1" t="s">
        <v>4</v>
      </c>
      <c r="V557" s="1" t="s">
        <v>4</v>
      </c>
      <c r="W557" s="13">
        <v>1.5206150436500004E-3</v>
      </c>
      <c r="X557" s="13" t="s">
        <v>4</v>
      </c>
      <c r="Y557" s="31" t="s">
        <v>4</v>
      </c>
      <c r="Z557" s="31" t="s">
        <v>4</v>
      </c>
    </row>
    <row r="558" spans="1:26" x14ac:dyDescent="0.3">
      <c r="A558" s="1">
        <v>191705</v>
      </c>
      <c r="B558" s="29">
        <v>8.86</v>
      </c>
      <c r="C558" s="2">
        <v>0.61419999999999997</v>
      </c>
      <c r="D558" s="2">
        <f t="shared" si="16"/>
        <v>2.6890938453794999</v>
      </c>
      <c r="E558" s="2"/>
      <c r="F558" s="2"/>
      <c r="G558" s="2"/>
      <c r="H558" s="2"/>
      <c r="I558" s="2">
        <f t="shared" si="17"/>
        <v>1.8067296535720256E-2</v>
      </c>
      <c r="J558" s="2"/>
      <c r="K558" s="2"/>
      <c r="L558" s="3">
        <v>1.4259999999999999</v>
      </c>
      <c r="M558" s="13" t="s">
        <v>4</v>
      </c>
      <c r="N558" s="2" t="s">
        <v>4</v>
      </c>
      <c r="O558" s="2" t="s">
        <v>4</v>
      </c>
      <c r="P558" s="2" t="s">
        <v>4</v>
      </c>
      <c r="Q558" s="2" t="s">
        <v>4</v>
      </c>
      <c r="R558" s="13" t="s">
        <v>4</v>
      </c>
      <c r="S558" s="17">
        <v>3.198646468787314E-3</v>
      </c>
      <c r="T558" s="18">
        <v>2.10534E-2</v>
      </c>
      <c r="U558" s="1" t="s">
        <v>4</v>
      </c>
      <c r="V558" s="1" t="s">
        <v>4</v>
      </c>
      <c r="W558" s="13">
        <v>1.9228125011499998E-3</v>
      </c>
      <c r="X558" s="13" t="s">
        <v>4</v>
      </c>
      <c r="Y558" s="31" t="s">
        <v>4</v>
      </c>
      <c r="Z558" s="31" t="s">
        <v>4</v>
      </c>
    </row>
    <row r="559" spans="1:26" x14ac:dyDescent="0.3">
      <c r="A559" s="1">
        <v>191706</v>
      </c>
      <c r="B559" s="29">
        <v>9.0399999999999991</v>
      </c>
      <c r="C559" s="2">
        <v>0.625</v>
      </c>
      <c r="D559" s="2">
        <f t="shared" si="16"/>
        <v>2.6436183409428211</v>
      </c>
      <c r="E559" s="2"/>
      <c r="F559" s="2"/>
      <c r="G559" s="2"/>
      <c r="H559" s="2"/>
      <c r="I559" s="2">
        <f t="shared" si="17"/>
        <v>1.7583848909150213E-2</v>
      </c>
      <c r="J559" s="2"/>
      <c r="K559" s="2"/>
      <c r="L559" s="3">
        <v>1.405</v>
      </c>
      <c r="M559" s="13" t="s">
        <v>4</v>
      </c>
      <c r="N559" s="2" t="s">
        <v>4</v>
      </c>
      <c r="O559" s="2" t="s">
        <v>4</v>
      </c>
      <c r="P559" s="2" t="s">
        <v>4</v>
      </c>
      <c r="Q559" s="2" t="s">
        <v>4</v>
      </c>
      <c r="R559" s="13" t="s">
        <v>4</v>
      </c>
      <c r="S559" s="17">
        <v>3.323686209791424E-3</v>
      </c>
      <c r="T559" s="18">
        <v>1.03628E-2</v>
      </c>
      <c r="U559" s="1" t="s">
        <v>4</v>
      </c>
      <c r="V559" s="1" t="s">
        <v>4</v>
      </c>
      <c r="W559" s="13">
        <v>8.4274693971000004E-4</v>
      </c>
      <c r="X559" s="13" t="s">
        <v>4</v>
      </c>
      <c r="Y559" s="31" t="s">
        <v>4</v>
      </c>
      <c r="Z559" s="31" t="s">
        <v>4</v>
      </c>
    </row>
    <row r="560" spans="1:26" x14ac:dyDescent="0.3">
      <c r="A560" s="1">
        <v>191707</v>
      </c>
      <c r="B560" s="29">
        <v>8.7899999999999991</v>
      </c>
      <c r="C560" s="2">
        <v>0.63580000000000003</v>
      </c>
      <c r="D560" s="2">
        <f t="shared" si="16"/>
        <v>2.5964605920090222</v>
      </c>
      <c r="E560" s="2"/>
      <c r="F560" s="2"/>
      <c r="G560" s="2"/>
      <c r="H560" s="2"/>
      <c r="I560" s="2">
        <f t="shared" si="17"/>
        <v>1.7279999999999962E-2</v>
      </c>
      <c r="J560" s="2"/>
      <c r="K560" s="2"/>
      <c r="L560" s="3">
        <v>1.3839999999999999</v>
      </c>
      <c r="M560" s="13" t="s">
        <v>4</v>
      </c>
      <c r="N560" s="2" t="s">
        <v>4</v>
      </c>
      <c r="O560" s="2" t="s">
        <v>4</v>
      </c>
      <c r="P560" s="2" t="s">
        <v>4</v>
      </c>
      <c r="Q560" s="2" t="s">
        <v>4</v>
      </c>
      <c r="R560" s="13" t="s">
        <v>4</v>
      </c>
      <c r="S560" s="17">
        <v>3.0883043000211894E-3</v>
      </c>
      <c r="T560" s="18">
        <v>-1.03628E-2</v>
      </c>
      <c r="U560" s="1" t="s">
        <v>4</v>
      </c>
      <c r="V560" s="1" t="s">
        <v>4</v>
      </c>
      <c r="W560" s="13">
        <v>9.443729501599999E-4</v>
      </c>
      <c r="X560" s="13" t="s">
        <v>4</v>
      </c>
      <c r="Y560" s="31" t="s">
        <v>4</v>
      </c>
      <c r="Z560" s="31" t="s">
        <v>4</v>
      </c>
    </row>
    <row r="561" spans="1:26" x14ac:dyDescent="0.3">
      <c r="A561" s="1">
        <v>191708</v>
      </c>
      <c r="B561" s="29">
        <v>8.5299999999999994</v>
      </c>
      <c r="C561" s="2">
        <v>0.64670000000000005</v>
      </c>
      <c r="D561" s="2">
        <f t="shared" si="16"/>
        <v>2.5302029247031763</v>
      </c>
      <c r="E561" s="2"/>
      <c r="F561" s="2"/>
      <c r="G561" s="2"/>
      <c r="H561" s="2"/>
      <c r="I561" s="2">
        <f t="shared" si="17"/>
        <v>1.7143755898081148E-2</v>
      </c>
      <c r="J561" s="2"/>
      <c r="K561" s="2"/>
      <c r="L561" s="3">
        <v>1.363</v>
      </c>
      <c r="M561" s="13" t="s">
        <v>4</v>
      </c>
      <c r="N561" s="2" t="s">
        <v>4</v>
      </c>
      <c r="O561" s="2" t="s">
        <v>4</v>
      </c>
      <c r="P561" s="2" t="s">
        <v>4</v>
      </c>
      <c r="Q561" s="2" t="s">
        <v>4</v>
      </c>
      <c r="R561" s="13" t="s">
        <v>4</v>
      </c>
      <c r="S561" s="17">
        <v>3.1692230809121326E-3</v>
      </c>
      <c r="T561" s="18">
        <v>1.5504199999999999E-2</v>
      </c>
      <c r="U561" s="1" t="s">
        <v>4</v>
      </c>
      <c r="V561" s="1" t="s">
        <v>4</v>
      </c>
      <c r="W561" s="13">
        <v>1.3655697113700001E-3</v>
      </c>
      <c r="X561" s="13" t="s">
        <v>4</v>
      </c>
      <c r="Y561" s="31" t="s">
        <v>4</v>
      </c>
      <c r="Z561" s="31" t="s">
        <v>4</v>
      </c>
    </row>
    <row r="562" spans="1:26" x14ac:dyDescent="0.3">
      <c r="A562" s="1">
        <v>191709</v>
      </c>
      <c r="B562" s="29">
        <v>8.1199999999999992</v>
      </c>
      <c r="C562" s="2">
        <v>0.65749999999999997</v>
      </c>
      <c r="D562" s="2">
        <f t="shared" si="16"/>
        <v>2.4579300620897984</v>
      </c>
      <c r="E562" s="2"/>
      <c r="F562" s="2"/>
      <c r="G562" s="2"/>
      <c r="H562" s="2"/>
      <c r="I562" s="2">
        <f t="shared" si="17"/>
        <v>1.6700170094325006E-2</v>
      </c>
      <c r="J562" s="2"/>
      <c r="K562" s="2"/>
      <c r="L562" s="3">
        <v>1.343</v>
      </c>
      <c r="M562" s="13" t="s">
        <v>4</v>
      </c>
      <c r="N562" s="2" t="s">
        <v>4</v>
      </c>
      <c r="O562" s="2" t="s">
        <v>4</v>
      </c>
      <c r="P562" s="2" t="s">
        <v>4</v>
      </c>
      <c r="Q562" s="2" t="s">
        <v>4</v>
      </c>
      <c r="R562" s="13" t="s">
        <v>4</v>
      </c>
      <c r="S562" s="17">
        <v>3.4560641903520926E-3</v>
      </c>
      <c r="T562" s="18">
        <v>1.77895E-2</v>
      </c>
      <c r="U562" s="1" t="s">
        <v>4</v>
      </c>
      <c r="V562" s="1" t="s">
        <v>4</v>
      </c>
      <c r="W562" s="13">
        <v>2.9344195462700003E-3</v>
      </c>
      <c r="X562" s="13" t="s">
        <v>4</v>
      </c>
      <c r="Y562" s="31" t="s">
        <v>4</v>
      </c>
      <c r="Z562" s="31" t="s">
        <v>4</v>
      </c>
    </row>
    <row r="563" spans="1:26" x14ac:dyDescent="0.3">
      <c r="A563" s="1">
        <v>191710</v>
      </c>
      <c r="B563" s="29">
        <v>7.68</v>
      </c>
      <c r="C563" s="2">
        <v>0.66830000000000001</v>
      </c>
      <c r="D563" s="2">
        <f t="shared" si="16"/>
        <v>2.3546262746350637</v>
      </c>
      <c r="E563" s="2"/>
      <c r="F563" s="2"/>
      <c r="G563" s="2"/>
      <c r="H563" s="2"/>
      <c r="I563" s="2">
        <f t="shared" si="17"/>
        <v>1.6425855513308107E-2</v>
      </c>
      <c r="J563" s="2"/>
      <c r="K563" s="2"/>
      <c r="L563" s="3">
        <v>1.3220000000000001</v>
      </c>
      <c r="M563" s="13" t="s">
        <v>4</v>
      </c>
      <c r="N563" s="2" t="s">
        <v>4</v>
      </c>
      <c r="O563" s="2" t="s">
        <v>4</v>
      </c>
      <c r="P563" s="2" t="s">
        <v>4</v>
      </c>
      <c r="Q563" s="2" t="s">
        <v>4</v>
      </c>
      <c r="R563" s="13" t="s">
        <v>4</v>
      </c>
      <c r="S563" s="17">
        <v>3.6031302855844155E-3</v>
      </c>
      <c r="T563" s="18">
        <v>1.74786E-2</v>
      </c>
      <c r="U563" s="1" t="s">
        <v>4</v>
      </c>
      <c r="V563" s="1" t="s">
        <v>4</v>
      </c>
      <c r="W563" s="13">
        <v>4.1310602443800004E-3</v>
      </c>
      <c r="X563" s="13" t="s">
        <v>4</v>
      </c>
      <c r="Y563" s="31" t="s">
        <v>4</v>
      </c>
      <c r="Z563" s="31" t="s">
        <v>4</v>
      </c>
    </row>
    <row r="564" spans="1:26" x14ac:dyDescent="0.3">
      <c r="A564" s="1">
        <v>191711</v>
      </c>
      <c r="B564" s="29">
        <v>7.04</v>
      </c>
      <c r="C564" s="2">
        <v>0.67920000000000003</v>
      </c>
      <c r="D564" s="2">
        <f t="shared" si="16"/>
        <v>2.3037622561670603</v>
      </c>
      <c r="E564" s="2"/>
      <c r="F564" s="2"/>
      <c r="G564" s="2"/>
      <c r="H564" s="2"/>
      <c r="I564" s="2">
        <f t="shared" si="17"/>
        <v>1.6310040401017467E-2</v>
      </c>
      <c r="J564" s="2"/>
      <c r="K564" s="2"/>
      <c r="L564" s="3">
        <v>1.3009999999999999</v>
      </c>
      <c r="M564" s="13" t="s">
        <v>4</v>
      </c>
      <c r="N564" s="2" t="s">
        <v>4</v>
      </c>
      <c r="O564" s="2" t="s">
        <v>4</v>
      </c>
      <c r="P564" s="2" t="s">
        <v>4</v>
      </c>
      <c r="Q564" s="2" t="s">
        <v>4</v>
      </c>
      <c r="R564" s="13" t="s">
        <v>4</v>
      </c>
      <c r="S564" s="17">
        <v>3.6472458969396666E-3</v>
      </c>
      <c r="T564" s="18">
        <v>2.4721999999999999E-3</v>
      </c>
      <c r="U564" s="1" t="s">
        <v>4</v>
      </c>
      <c r="V564" s="1" t="s">
        <v>4</v>
      </c>
      <c r="W564" s="13">
        <v>5.5457055413300005E-3</v>
      </c>
      <c r="X564" s="13" t="s">
        <v>4</v>
      </c>
      <c r="Y564" s="31" t="s">
        <v>4</v>
      </c>
      <c r="Z564" s="31" t="s">
        <v>4</v>
      </c>
    </row>
    <row r="565" spans="1:26" x14ac:dyDescent="0.3">
      <c r="A565" s="1">
        <v>191712</v>
      </c>
      <c r="B565" s="29">
        <v>6.8</v>
      </c>
      <c r="C565" s="2">
        <v>0.69</v>
      </c>
      <c r="D565" s="2">
        <f t="shared" si="16"/>
        <v>2.3465326326876896</v>
      </c>
      <c r="E565" s="2"/>
      <c r="F565" s="2"/>
      <c r="G565" s="2"/>
      <c r="H565" s="2"/>
      <c r="I565" s="2">
        <f t="shared" si="17"/>
        <v>1.5901060070671269E-2</v>
      </c>
      <c r="J565" s="2"/>
      <c r="K565" s="2"/>
      <c r="L565" s="3">
        <v>1.28</v>
      </c>
      <c r="M565" s="13" t="s">
        <v>4</v>
      </c>
      <c r="N565" s="2" t="s">
        <v>4</v>
      </c>
      <c r="O565" s="2" t="s">
        <v>4</v>
      </c>
      <c r="P565" s="2" t="s">
        <v>4</v>
      </c>
      <c r="Q565" s="2" t="s">
        <v>4</v>
      </c>
      <c r="R565" s="13" t="s">
        <v>4</v>
      </c>
      <c r="S565" s="17">
        <v>3.691359562193827E-3</v>
      </c>
      <c r="T565" s="18">
        <v>1.2270100000000001E-2</v>
      </c>
      <c r="U565" s="1" t="s">
        <v>4</v>
      </c>
      <c r="V565" s="1" t="s">
        <v>4</v>
      </c>
      <c r="W565" s="13">
        <v>8.8776874760099992E-3</v>
      </c>
      <c r="X565" s="13" t="s">
        <v>4</v>
      </c>
      <c r="Y565" s="31" t="s">
        <v>4</v>
      </c>
      <c r="Z565" s="31" t="s">
        <v>4</v>
      </c>
    </row>
    <row r="566" spans="1:26" x14ac:dyDescent="0.3">
      <c r="A566" s="1">
        <v>191801</v>
      </c>
      <c r="B566" s="29">
        <v>7.21</v>
      </c>
      <c r="C566" s="2">
        <v>0.68</v>
      </c>
      <c r="D566" s="2">
        <f t="shared" si="16"/>
        <v>2.3911883395416522</v>
      </c>
      <c r="E566" s="2"/>
      <c r="F566" s="2"/>
      <c r="G566" s="2"/>
      <c r="H566" s="2"/>
      <c r="I566" s="2">
        <f t="shared" si="17"/>
        <v>-1.4492753623188248E-2</v>
      </c>
      <c r="J566" s="2"/>
      <c r="K566" s="2"/>
      <c r="L566" s="3">
        <v>1.256</v>
      </c>
      <c r="M566" s="13" t="s">
        <v>4</v>
      </c>
      <c r="N566" s="2" t="s">
        <v>4</v>
      </c>
      <c r="O566" s="2" t="s">
        <v>4</v>
      </c>
      <c r="P566" s="2" t="s">
        <v>4</v>
      </c>
      <c r="Q566" s="2" t="s">
        <v>4</v>
      </c>
      <c r="R566" s="13" t="s">
        <v>4</v>
      </c>
      <c r="S566" s="17">
        <v>3.742823045563318E-3</v>
      </c>
      <c r="T566" s="18">
        <v>1.9324299999999999E-2</v>
      </c>
      <c r="U566" s="1" t="s">
        <v>4</v>
      </c>
      <c r="V566" s="1" t="s">
        <v>4</v>
      </c>
      <c r="W566" s="13">
        <v>2.2854525413400001E-3</v>
      </c>
      <c r="X566" s="13" t="s">
        <v>4</v>
      </c>
      <c r="Y566" s="31" t="s">
        <v>4</v>
      </c>
      <c r="Z566" s="31" t="s">
        <v>4</v>
      </c>
    </row>
    <row r="567" spans="1:26" x14ac:dyDescent="0.3">
      <c r="A567" s="1">
        <v>191802</v>
      </c>
      <c r="B567" s="29">
        <v>7.43</v>
      </c>
      <c r="C567" s="2">
        <v>0.67</v>
      </c>
      <c r="D567" s="2">
        <f t="shared" si="16"/>
        <v>2.3856084288057198</v>
      </c>
      <c r="E567" s="2"/>
      <c r="F567" s="2"/>
      <c r="G567" s="2"/>
      <c r="H567" s="2"/>
      <c r="I567" s="2">
        <f t="shared" si="17"/>
        <v>-1.4705882352941235E-2</v>
      </c>
      <c r="J567" s="2"/>
      <c r="K567" s="2"/>
      <c r="L567" s="3">
        <v>1.232</v>
      </c>
      <c r="M567" s="13" t="s">
        <v>4</v>
      </c>
      <c r="N567" s="2" t="s">
        <v>4</v>
      </c>
      <c r="O567" s="2" t="s">
        <v>4</v>
      </c>
      <c r="P567" s="2" t="s">
        <v>4</v>
      </c>
      <c r="Q567" s="2" t="s">
        <v>4</v>
      </c>
      <c r="R567" s="13" t="s">
        <v>4</v>
      </c>
      <c r="S567" s="17">
        <v>3.8236888830647975E-3</v>
      </c>
      <c r="T567" s="18">
        <v>9.5239000000000001E-3</v>
      </c>
      <c r="U567" s="1" t="s">
        <v>4</v>
      </c>
      <c r="V567" s="1" t="s">
        <v>4</v>
      </c>
      <c r="W567" s="13">
        <v>1.05697225419E-3</v>
      </c>
      <c r="X567" s="13" t="s">
        <v>4</v>
      </c>
      <c r="Y567" s="31" t="s">
        <v>4</v>
      </c>
      <c r="Z567" s="31" t="s">
        <v>4</v>
      </c>
    </row>
    <row r="568" spans="1:26" x14ac:dyDescent="0.3">
      <c r="A568" s="1">
        <v>191803</v>
      </c>
      <c r="B568" s="29">
        <v>7.28</v>
      </c>
      <c r="C568" s="2">
        <v>0.66</v>
      </c>
      <c r="D568" s="2">
        <f t="shared" si="16"/>
        <v>2.3909843952585237</v>
      </c>
      <c r="E568" s="2"/>
      <c r="F568" s="2"/>
      <c r="G568" s="2"/>
      <c r="H568" s="2"/>
      <c r="I568" s="2">
        <f t="shared" si="17"/>
        <v>-1.4925373134328401E-2</v>
      </c>
      <c r="J568" s="2"/>
      <c r="K568" s="2"/>
      <c r="L568" s="3">
        <v>1.208</v>
      </c>
      <c r="M568" s="13" t="s">
        <v>4</v>
      </c>
      <c r="N568" s="2" t="s">
        <v>4</v>
      </c>
      <c r="O568" s="2" t="s">
        <v>4</v>
      </c>
      <c r="P568" s="2" t="s">
        <v>4</v>
      </c>
      <c r="Q568" s="2" t="s">
        <v>4</v>
      </c>
      <c r="R568" s="13" t="s">
        <v>4</v>
      </c>
      <c r="S568" s="17">
        <v>3.9707009270788596E-3</v>
      </c>
      <c r="T568" s="18">
        <v>-4.7505999999999998E-3</v>
      </c>
      <c r="U568" s="1" t="s">
        <v>4</v>
      </c>
      <c r="V568" s="1" t="s">
        <v>4</v>
      </c>
      <c r="W568" s="13">
        <v>1.3539408360600002E-3</v>
      </c>
      <c r="X568" s="13" t="s">
        <v>4</v>
      </c>
      <c r="Y568" s="31" t="s">
        <v>4</v>
      </c>
      <c r="Z568" s="31" t="s">
        <v>4</v>
      </c>
    </row>
    <row r="569" spans="1:26" x14ac:dyDescent="0.3">
      <c r="A569" s="1">
        <v>191804</v>
      </c>
      <c r="B569" s="29">
        <v>7.21</v>
      </c>
      <c r="C569" s="2">
        <v>0.65</v>
      </c>
      <c r="D569" s="2">
        <f t="shared" si="16"/>
        <v>2.4376537649374548</v>
      </c>
      <c r="E569" s="2"/>
      <c r="F569" s="2"/>
      <c r="G569" s="2"/>
      <c r="H569" s="2"/>
      <c r="I569" s="2">
        <f t="shared" si="17"/>
        <v>-1.5151515151515138E-2</v>
      </c>
      <c r="J569" s="2"/>
      <c r="K569" s="2"/>
      <c r="L569" s="3">
        <v>1.1830000000000001</v>
      </c>
      <c r="M569" s="13" t="s">
        <v>4</v>
      </c>
      <c r="N569" s="2" t="s">
        <v>4</v>
      </c>
      <c r="O569" s="2" t="s">
        <v>4</v>
      </c>
      <c r="P569" s="2" t="s">
        <v>4</v>
      </c>
      <c r="Q569" s="2" t="s">
        <v>4</v>
      </c>
      <c r="R569" s="13" t="s">
        <v>4</v>
      </c>
      <c r="S569" s="17">
        <v>3.9927508697179788E-3</v>
      </c>
      <c r="T569" s="18">
        <v>1.18345E-2</v>
      </c>
      <c r="U569" s="1" t="s">
        <v>4</v>
      </c>
      <c r="V569" s="1" t="s">
        <v>4</v>
      </c>
      <c r="W569" s="13">
        <v>1.1309040160100003E-3</v>
      </c>
      <c r="X569" s="13" t="s">
        <v>4</v>
      </c>
      <c r="Y569" s="31" t="s">
        <v>4</v>
      </c>
      <c r="Z569" s="31" t="s">
        <v>4</v>
      </c>
    </row>
    <row r="570" spans="1:26" x14ac:dyDescent="0.3">
      <c r="A570" s="1">
        <v>191805</v>
      </c>
      <c r="B570" s="29">
        <v>7.44</v>
      </c>
      <c r="C570" s="2">
        <v>0.64</v>
      </c>
      <c r="D570" s="2">
        <f t="shared" si="16"/>
        <v>2.4545011350198878</v>
      </c>
      <c r="E570" s="2"/>
      <c r="F570" s="2"/>
      <c r="G570" s="2"/>
      <c r="H570" s="2"/>
      <c r="I570" s="2">
        <f t="shared" si="17"/>
        <v>-1.5384615384615441E-2</v>
      </c>
      <c r="J570" s="2"/>
      <c r="K570" s="2"/>
      <c r="L570" s="3">
        <v>1.159</v>
      </c>
      <c r="M570" s="13" t="s">
        <v>4</v>
      </c>
      <c r="N570" s="2" t="s">
        <v>4</v>
      </c>
      <c r="O570" s="2" t="s">
        <v>4</v>
      </c>
      <c r="P570" s="2" t="s">
        <v>4</v>
      </c>
      <c r="Q570" s="2" t="s">
        <v>4</v>
      </c>
      <c r="R570" s="13" t="s">
        <v>4</v>
      </c>
      <c r="S570" s="17">
        <v>3.9707009270788596E-3</v>
      </c>
      <c r="T570" s="18">
        <v>1.8648600000000001E-2</v>
      </c>
      <c r="U570" s="1" t="s">
        <v>4</v>
      </c>
      <c r="V570" s="1" t="s">
        <v>4</v>
      </c>
      <c r="W570" s="13">
        <v>1.4640576146E-3</v>
      </c>
      <c r="X570" s="13" t="s">
        <v>4</v>
      </c>
      <c r="Y570" s="31" t="s">
        <v>4</v>
      </c>
      <c r="Z570" s="31" t="s">
        <v>4</v>
      </c>
    </row>
    <row r="571" spans="1:26" x14ac:dyDescent="0.3">
      <c r="A571" s="1">
        <v>191806</v>
      </c>
      <c r="B571" s="29">
        <v>7.45</v>
      </c>
      <c r="C571" s="2">
        <v>0.63</v>
      </c>
      <c r="D571" s="2">
        <f t="shared" si="16"/>
        <v>2.4782709253726023</v>
      </c>
      <c r="E571" s="2"/>
      <c r="F571" s="2"/>
      <c r="G571" s="2"/>
      <c r="H571" s="2"/>
      <c r="I571" s="2">
        <f t="shared" si="17"/>
        <v>-1.5625E-2</v>
      </c>
      <c r="J571" s="2"/>
      <c r="K571" s="2"/>
      <c r="L571" s="3">
        <v>1.135</v>
      </c>
      <c r="M571" s="13" t="s">
        <v>4</v>
      </c>
      <c r="N571" s="2" t="s">
        <v>4</v>
      </c>
      <c r="O571" s="2" t="s">
        <v>4</v>
      </c>
      <c r="P571" s="2" t="s">
        <v>4</v>
      </c>
      <c r="Q571" s="2" t="s">
        <v>4</v>
      </c>
      <c r="R571" s="13" t="s">
        <v>4</v>
      </c>
      <c r="S571" s="17">
        <v>3.9707009270788596E-3</v>
      </c>
      <c r="T571" s="18">
        <v>1.83071E-2</v>
      </c>
      <c r="U571" s="1" t="s">
        <v>4</v>
      </c>
      <c r="V571" s="1" t="s">
        <v>4</v>
      </c>
      <c r="W571" s="13">
        <v>5.5249107898000017E-4</v>
      </c>
      <c r="X571" s="13" t="s">
        <v>4</v>
      </c>
      <c r="Y571" s="31" t="s">
        <v>4</v>
      </c>
      <c r="Z571" s="31" t="s">
        <v>4</v>
      </c>
    </row>
    <row r="572" spans="1:26" x14ac:dyDescent="0.3">
      <c r="A572" s="1">
        <v>191807</v>
      </c>
      <c r="B572" s="29">
        <v>7.51</v>
      </c>
      <c r="C572" s="2">
        <v>0.62</v>
      </c>
      <c r="D572" s="2">
        <f t="shared" si="16"/>
        <v>2.50354900059728</v>
      </c>
      <c r="E572" s="2"/>
      <c r="F572" s="2"/>
      <c r="G572" s="2"/>
      <c r="H572" s="2"/>
      <c r="I572" s="2">
        <f t="shared" si="17"/>
        <v>-1.5873015873015928E-2</v>
      </c>
      <c r="J572" s="2"/>
      <c r="K572" s="2"/>
      <c r="L572" s="3">
        <v>1.111</v>
      </c>
      <c r="M572" s="13" t="s">
        <v>4</v>
      </c>
      <c r="N572" s="2" t="s">
        <v>4</v>
      </c>
      <c r="O572" s="2" t="s">
        <v>4</v>
      </c>
      <c r="P572" s="2" t="s">
        <v>4</v>
      </c>
      <c r="Q572" s="2" t="s">
        <v>4</v>
      </c>
      <c r="R572" s="13" t="s">
        <v>4</v>
      </c>
      <c r="S572" s="17">
        <v>3.9707009270788596E-3</v>
      </c>
      <c r="T572" s="18">
        <v>2.4637300000000001E-2</v>
      </c>
      <c r="U572" s="1" t="s">
        <v>4</v>
      </c>
      <c r="V572" s="1" t="s">
        <v>4</v>
      </c>
      <c r="W572" s="13">
        <v>7.4010486681000019E-4</v>
      </c>
      <c r="X572" s="13" t="s">
        <v>4</v>
      </c>
      <c r="Y572" s="31" t="s">
        <v>4</v>
      </c>
      <c r="Z572" s="31" t="s">
        <v>4</v>
      </c>
    </row>
    <row r="573" spans="1:26" x14ac:dyDescent="0.3">
      <c r="A573" s="1">
        <v>191808</v>
      </c>
      <c r="B573" s="29">
        <v>7.58</v>
      </c>
      <c r="C573" s="2">
        <v>0.61</v>
      </c>
      <c r="D573" s="2">
        <f t="shared" si="16"/>
        <v>2.5145185038346449</v>
      </c>
      <c r="E573" s="2"/>
      <c r="F573" s="2"/>
      <c r="G573" s="2"/>
      <c r="H573" s="2"/>
      <c r="I573" s="2">
        <f t="shared" si="17"/>
        <v>-1.6129032258064502E-2</v>
      </c>
      <c r="J573" s="2"/>
      <c r="K573" s="2"/>
      <c r="L573" s="3">
        <v>1.087</v>
      </c>
      <c r="M573" s="13" t="s">
        <v>4</v>
      </c>
      <c r="N573" s="2" t="s">
        <v>4</v>
      </c>
      <c r="O573" s="2" t="s">
        <v>4</v>
      </c>
      <c r="P573" s="2" t="s">
        <v>4</v>
      </c>
      <c r="Q573" s="2" t="s">
        <v>4</v>
      </c>
      <c r="R573" s="13" t="s">
        <v>4</v>
      </c>
      <c r="S573" s="17">
        <v>4.0148003261678486E-3</v>
      </c>
      <c r="T573" s="18">
        <v>1.7544299999999999E-2</v>
      </c>
      <c r="U573" s="1" t="s">
        <v>4</v>
      </c>
      <c r="V573" s="1" t="s">
        <v>4</v>
      </c>
      <c r="W573" s="13">
        <v>4.0993225191000003E-4</v>
      </c>
      <c r="X573" s="13" t="s">
        <v>4</v>
      </c>
      <c r="Y573" s="31" t="s">
        <v>4</v>
      </c>
      <c r="Z573" s="31" t="s">
        <v>4</v>
      </c>
    </row>
    <row r="574" spans="1:26" x14ac:dyDescent="0.3">
      <c r="A574" s="1">
        <v>191809</v>
      </c>
      <c r="B574" s="29">
        <v>7.54</v>
      </c>
      <c r="C574" s="2">
        <v>0.6</v>
      </c>
      <c r="D574" s="2">
        <f t="shared" si="16"/>
        <v>2.5726122302071062</v>
      </c>
      <c r="E574" s="2"/>
      <c r="F574" s="2"/>
      <c r="G574" s="2"/>
      <c r="H574" s="2"/>
      <c r="I574" s="2">
        <f t="shared" si="17"/>
        <v>-1.6393442622950838E-2</v>
      </c>
      <c r="J574" s="2"/>
      <c r="K574" s="2"/>
      <c r="L574" s="3">
        <v>1.0629999999999999</v>
      </c>
      <c r="M574" s="13" t="s">
        <v>4</v>
      </c>
      <c r="N574" s="2" t="s">
        <v>4</v>
      </c>
      <c r="O574" s="2" t="s">
        <v>4</v>
      </c>
      <c r="P574" s="2" t="s">
        <v>4</v>
      </c>
      <c r="Q574" s="2" t="s">
        <v>4</v>
      </c>
      <c r="R574" s="13" t="s">
        <v>4</v>
      </c>
      <c r="S574" s="17">
        <v>4.0588977805855958E-3</v>
      </c>
      <c r="T574" s="18">
        <v>2.3631599999999999E-2</v>
      </c>
      <c r="U574" s="1" t="s">
        <v>4</v>
      </c>
      <c r="V574" s="1" t="s">
        <v>4</v>
      </c>
      <c r="W574" s="13">
        <v>9.0238526510000013E-4</v>
      </c>
      <c r="X574" s="13" t="s">
        <v>4</v>
      </c>
      <c r="Y574" s="31" t="s">
        <v>4</v>
      </c>
      <c r="Z574" s="31" t="s">
        <v>4</v>
      </c>
    </row>
    <row r="575" spans="1:26" x14ac:dyDescent="0.3">
      <c r="A575" s="1">
        <v>191810</v>
      </c>
      <c r="B575" s="29">
        <v>7.86</v>
      </c>
      <c r="C575" s="2">
        <v>0.59</v>
      </c>
      <c r="D575" s="2">
        <f t="shared" si="16"/>
        <v>2.6145462986009087</v>
      </c>
      <c r="E575" s="2"/>
      <c r="F575" s="2"/>
      <c r="G575" s="2"/>
      <c r="H575" s="2"/>
      <c r="I575" s="2">
        <f t="shared" si="17"/>
        <v>-1.6666666666666718E-2</v>
      </c>
      <c r="J575" s="2"/>
      <c r="K575" s="2"/>
      <c r="L575" s="3">
        <v>1.038</v>
      </c>
      <c r="M575" s="13" t="s">
        <v>4</v>
      </c>
      <c r="N575" s="2" t="s">
        <v>4</v>
      </c>
      <c r="O575" s="2" t="s">
        <v>4</v>
      </c>
      <c r="P575" s="2" t="s">
        <v>4</v>
      </c>
      <c r="Q575" s="2" t="s">
        <v>4</v>
      </c>
      <c r="R575" s="13" t="s">
        <v>4</v>
      </c>
      <c r="S575" s="17">
        <v>4.0588977805855958E-3</v>
      </c>
      <c r="T575" s="18">
        <v>1.68425E-2</v>
      </c>
      <c r="U575" s="1" t="s">
        <v>4</v>
      </c>
      <c r="V575" s="1" t="s">
        <v>4</v>
      </c>
      <c r="W575" s="13">
        <v>1.9907847605399997E-3</v>
      </c>
      <c r="X575" s="13" t="s">
        <v>4</v>
      </c>
      <c r="Y575" s="31" t="s">
        <v>4</v>
      </c>
      <c r="Z575" s="31" t="s">
        <v>4</v>
      </c>
    </row>
    <row r="576" spans="1:26" x14ac:dyDescent="0.3">
      <c r="A576" s="1">
        <v>191811</v>
      </c>
      <c r="B576" s="29">
        <v>8.06</v>
      </c>
      <c r="C576" s="2">
        <v>0.57999999999999996</v>
      </c>
      <c r="D576" s="2">
        <f t="shared" si="16"/>
        <v>2.6115899349146479</v>
      </c>
      <c r="E576" s="2"/>
      <c r="F576" s="2"/>
      <c r="G576" s="2"/>
      <c r="H576" s="2"/>
      <c r="I576" s="2">
        <f t="shared" si="17"/>
        <v>-1.6949152542372947E-2</v>
      </c>
      <c r="J576" s="2"/>
      <c r="K576" s="2"/>
      <c r="L576" s="3">
        <v>1.014</v>
      </c>
      <c r="M576" s="13" t="s">
        <v>4</v>
      </c>
      <c r="N576" s="2" t="s">
        <v>4</v>
      </c>
      <c r="O576" s="2" t="s">
        <v>4</v>
      </c>
      <c r="P576" s="2" t="s">
        <v>4</v>
      </c>
      <c r="Q576" s="2" t="s">
        <v>4</v>
      </c>
      <c r="R576" s="13" t="s">
        <v>4</v>
      </c>
      <c r="S576" s="17">
        <v>4.0368492964499075E-3</v>
      </c>
      <c r="T576" s="18">
        <v>1.6563499999999998E-2</v>
      </c>
      <c r="U576" s="1" t="s">
        <v>4</v>
      </c>
      <c r="V576" s="1" t="s">
        <v>4</v>
      </c>
      <c r="W576" s="13">
        <v>2.3849318812099998E-3</v>
      </c>
      <c r="X576" s="13" t="s">
        <v>4</v>
      </c>
      <c r="Y576" s="31" t="s">
        <v>4</v>
      </c>
      <c r="Z576" s="31" t="s">
        <v>4</v>
      </c>
    </row>
    <row r="577" spans="1:26" x14ac:dyDescent="0.3">
      <c r="A577" s="1">
        <v>191812</v>
      </c>
      <c r="B577" s="29">
        <v>7.9</v>
      </c>
      <c r="C577" s="2">
        <v>0.56999999999999995</v>
      </c>
      <c r="D577" s="2">
        <f t="shared" si="16"/>
        <v>2.6226324499478584</v>
      </c>
      <c r="E577" s="2"/>
      <c r="F577" s="2"/>
      <c r="G577" s="2"/>
      <c r="H577" s="2"/>
      <c r="I577" s="2">
        <f t="shared" si="17"/>
        <v>-1.7241379310344862E-2</v>
      </c>
      <c r="J577" s="2"/>
      <c r="K577" s="2"/>
      <c r="L577" s="3">
        <v>0.99</v>
      </c>
      <c r="M577" s="13" t="s">
        <v>4</v>
      </c>
      <c r="N577" s="2" t="s">
        <v>4</v>
      </c>
      <c r="O577" s="2" t="s">
        <v>4</v>
      </c>
      <c r="P577" s="2" t="s">
        <v>4</v>
      </c>
      <c r="Q577" s="2" t="s">
        <v>4</v>
      </c>
      <c r="R577" s="13" t="s">
        <v>4</v>
      </c>
      <c r="S577" s="17">
        <v>3.9192491700642765E-3</v>
      </c>
      <c r="T577" s="18">
        <v>1.42714E-2</v>
      </c>
      <c r="U577" s="1" t="s">
        <v>4</v>
      </c>
      <c r="V577" s="1" t="s">
        <v>4</v>
      </c>
      <c r="W577" s="13">
        <v>1.0893005967099998E-3</v>
      </c>
      <c r="X577" s="13" t="s">
        <v>4</v>
      </c>
      <c r="Y577" s="31" t="s">
        <v>4</v>
      </c>
      <c r="Z577" s="31" t="s">
        <v>4</v>
      </c>
    </row>
    <row r="578" spans="1:26" x14ac:dyDescent="0.3">
      <c r="A578" s="1">
        <v>191901</v>
      </c>
      <c r="B578" s="29">
        <v>7.85</v>
      </c>
      <c r="C578" s="2">
        <v>0.56669999999999998</v>
      </c>
      <c r="D578" s="2">
        <f t="shared" si="16"/>
        <v>2.632253119676351</v>
      </c>
      <c r="E578" s="2"/>
      <c r="F578" s="2"/>
      <c r="G578" s="2"/>
      <c r="H578" s="2"/>
      <c r="I578" s="2">
        <f t="shared" si="17"/>
        <v>-5.7894736842104555E-3</v>
      </c>
      <c r="J578" s="2"/>
      <c r="K578" s="2"/>
      <c r="L578" s="3">
        <v>0.98499999999999999</v>
      </c>
      <c r="M578" s="13" t="s">
        <v>4</v>
      </c>
      <c r="N578" s="2" t="s">
        <v>4</v>
      </c>
      <c r="O578" s="2">
        <v>5.3499999999999999E-2</v>
      </c>
      <c r="P578" s="2">
        <v>7.1199999999999999E-2</v>
      </c>
      <c r="Q578" s="2">
        <v>4.6300000000000001E-2</v>
      </c>
      <c r="R578" s="13" t="s">
        <v>4</v>
      </c>
      <c r="S578" s="17">
        <v>3.5075397839542887E-3</v>
      </c>
      <c r="T578" s="18">
        <v>2.0222E-3</v>
      </c>
      <c r="U578" s="1" t="s">
        <v>4</v>
      </c>
      <c r="V578" s="1" t="s">
        <v>4</v>
      </c>
      <c r="W578" s="13">
        <v>7.6581854937999997E-4</v>
      </c>
      <c r="X578" s="13" t="s">
        <v>4</v>
      </c>
      <c r="Y578" s="31" t="s">
        <v>4</v>
      </c>
      <c r="Z578" s="31" t="s">
        <v>4</v>
      </c>
    </row>
    <row r="579" spans="1:26" x14ac:dyDescent="0.3">
      <c r="A579" s="1">
        <v>191902</v>
      </c>
      <c r="B579" s="29">
        <v>7.88</v>
      </c>
      <c r="C579" s="2">
        <v>0.56330000000000002</v>
      </c>
      <c r="D579" s="2">
        <f t="shared" ref="D579:D642" si="18">-LN(C579/B580)</f>
        <v>2.6682730872550553</v>
      </c>
      <c r="E579" s="2"/>
      <c r="F579" s="2"/>
      <c r="G579" s="2"/>
      <c r="H579" s="2"/>
      <c r="I579" s="2">
        <f t="shared" si="17"/>
        <v>-5.9996470795834478E-3</v>
      </c>
      <c r="J579" s="2"/>
      <c r="K579" s="2"/>
      <c r="L579" s="3">
        <v>0.98</v>
      </c>
      <c r="M579" s="13" t="s">
        <v>4</v>
      </c>
      <c r="N579" s="2" t="s">
        <v>4</v>
      </c>
      <c r="O579" s="2">
        <v>5.3499999999999999E-2</v>
      </c>
      <c r="P579" s="2">
        <v>7.2000000000000008E-2</v>
      </c>
      <c r="Q579" s="2">
        <v>4.7E-2</v>
      </c>
      <c r="R579" s="13" t="s">
        <v>4</v>
      </c>
      <c r="S579" s="17">
        <v>3.4560641903520926E-3</v>
      </c>
      <c r="T579" s="18">
        <v>-2.2472900000000001E-2</v>
      </c>
      <c r="U579" s="1" t="s">
        <v>4</v>
      </c>
      <c r="V579" s="1" t="s">
        <v>4</v>
      </c>
      <c r="W579" s="13">
        <v>6.462952216999999E-4</v>
      </c>
      <c r="X579" s="13" t="s">
        <v>4</v>
      </c>
      <c r="Y579" s="31" t="s">
        <v>4</v>
      </c>
      <c r="Z579" s="31" t="s">
        <v>4</v>
      </c>
    </row>
    <row r="580" spans="1:26" x14ac:dyDescent="0.3">
      <c r="A580" s="1">
        <v>191903</v>
      </c>
      <c r="B580" s="29">
        <v>8.1199999999999992</v>
      </c>
      <c r="C580" s="2">
        <v>0.56000000000000005</v>
      </c>
      <c r="D580" s="2">
        <f t="shared" si="18"/>
        <v>2.7068590157320567</v>
      </c>
      <c r="E580" s="2"/>
      <c r="F580" s="2"/>
      <c r="G580" s="2"/>
      <c r="H580" s="2"/>
      <c r="I580" s="2">
        <f t="shared" ref="I580:I643" si="19">C580/C579-1</f>
        <v>-5.8583348127108081E-3</v>
      </c>
      <c r="J580" s="2"/>
      <c r="K580" s="2"/>
      <c r="L580" s="3">
        <v>0.97499999999999998</v>
      </c>
      <c r="M580" s="13" t="s">
        <v>4</v>
      </c>
      <c r="N580" s="2" t="s">
        <v>4</v>
      </c>
      <c r="O580" s="2">
        <v>5.3899999999999997E-2</v>
      </c>
      <c r="P580" s="2">
        <v>7.1500000000000008E-2</v>
      </c>
      <c r="Q580" s="2">
        <v>4.7300000000000002E-2</v>
      </c>
      <c r="R580" s="13" t="s">
        <v>4</v>
      </c>
      <c r="S580" s="17">
        <v>3.6031302855844155E-3</v>
      </c>
      <c r="T580" s="18">
        <v>1.23205E-2</v>
      </c>
      <c r="U580" s="1" t="s">
        <v>4</v>
      </c>
      <c r="V580" s="1" t="s">
        <v>4</v>
      </c>
      <c r="W580" s="13">
        <v>1.1589943437799999E-3</v>
      </c>
      <c r="X580" s="13" t="s">
        <v>4</v>
      </c>
      <c r="Y580" s="31" t="s">
        <v>4</v>
      </c>
      <c r="Z580" s="31" t="s">
        <v>4</v>
      </c>
    </row>
    <row r="581" spans="1:26" x14ac:dyDescent="0.3">
      <c r="A581" s="1">
        <v>191904</v>
      </c>
      <c r="B581" s="29">
        <v>8.39</v>
      </c>
      <c r="C581" s="2">
        <v>0.55669999999999997</v>
      </c>
      <c r="D581" s="2">
        <f t="shared" si="18"/>
        <v>2.7796144598633798</v>
      </c>
      <c r="E581" s="2"/>
      <c r="F581" s="2"/>
      <c r="G581" s="2"/>
      <c r="H581" s="2"/>
      <c r="I581" s="2">
        <f t="shared" si="19"/>
        <v>-5.8928571428572551E-3</v>
      </c>
      <c r="J581" s="2"/>
      <c r="K581" s="2"/>
      <c r="L581" s="3">
        <v>0.97</v>
      </c>
      <c r="M581" s="13" t="s">
        <v>4</v>
      </c>
      <c r="N581" s="2" t="s">
        <v>4</v>
      </c>
      <c r="O581" s="2">
        <v>5.4400000000000004E-2</v>
      </c>
      <c r="P581" s="2">
        <v>7.2300000000000003E-2</v>
      </c>
      <c r="Q581" s="2">
        <v>4.7199999999999999E-2</v>
      </c>
      <c r="R581" s="13" t="s">
        <v>4</v>
      </c>
      <c r="S581" s="17">
        <v>3.6031302855844155E-3</v>
      </c>
      <c r="T581" s="18">
        <v>1.82007E-2</v>
      </c>
      <c r="U581" s="1" t="s">
        <v>4</v>
      </c>
      <c r="V581" s="1" t="s">
        <v>4</v>
      </c>
      <c r="W581" s="13">
        <v>5.3619467760999994E-4</v>
      </c>
      <c r="X581" s="13" t="s">
        <v>4</v>
      </c>
      <c r="Y581" s="31" t="s">
        <v>4</v>
      </c>
      <c r="Z581" s="31" t="s">
        <v>4</v>
      </c>
    </row>
    <row r="582" spans="1:26" x14ac:dyDescent="0.3">
      <c r="A582" s="1">
        <v>191905</v>
      </c>
      <c r="B582" s="29">
        <v>8.9700000000000006</v>
      </c>
      <c r="C582" s="2">
        <v>0.55330000000000001</v>
      </c>
      <c r="D582" s="2">
        <f t="shared" si="18"/>
        <v>2.8121447793452887</v>
      </c>
      <c r="E582" s="2"/>
      <c r="F582" s="2"/>
      <c r="G582" s="2"/>
      <c r="H582" s="2"/>
      <c r="I582" s="2">
        <f t="shared" si="19"/>
        <v>-6.1074187174420258E-3</v>
      </c>
      <c r="J582" s="2"/>
      <c r="K582" s="2"/>
      <c r="L582" s="3">
        <v>0.96499999999999997</v>
      </c>
      <c r="M582" s="13" t="s">
        <v>4</v>
      </c>
      <c r="N582" s="2" t="s">
        <v>4</v>
      </c>
      <c r="O582" s="2">
        <v>5.3899999999999997E-2</v>
      </c>
      <c r="P582" s="2">
        <v>7.0900000000000005E-2</v>
      </c>
      <c r="Q582" s="2">
        <v>4.6699999999999998E-2</v>
      </c>
      <c r="R582" s="13" t="s">
        <v>4</v>
      </c>
      <c r="S582" s="17">
        <v>3.6031302855844155E-3</v>
      </c>
      <c r="T582" s="18">
        <v>1.39306E-2</v>
      </c>
      <c r="U582" s="1" t="s">
        <v>4</v>
      </c>
      <c r="V582" s="1" t="s">
        <v>4</v>
      </c>
      <c r="W582" s="13">
        <v>1.1894273215099999E-3</v>
      </c>
      <c r="X582" s="13" t="s">
        <v>4</v>
      </c>
      <c r="Y582" s="31" t="s">
        <v>4</v>
      </c>
      <c r="Z582" s="31" t="s">
        <v>4</v>
      </c>
    </row>
    <row r="583" spans="1:26" x14ac:dyDescent="0.3">
      <c r="A583" s="1">
        <v>191906</v>
      </c>
      <c r="B583" s="29">
        <v>9.2100000000000009</v>
      </c>
      <c r="C583" s="2">
        <v>0.55000000000000004</v>
      </c>
      <c r="D583" s="2">
        <f t="shared" si="18"/>
        <v>2.8501808773129191</v>
      </c>
      <c r="E583" s="2"/>
      <c r="F583" s="2"/>
      <c r="G583" s="2"/>
      <c r="H583" s="2"/>
      <c r="I583" s="2">
        <f t="shared" si="19"/>
        <v>-5.9642147117295874E-3</v>
      </c>
      <c r="J583" s="2"/>
      <c r="K583" s="2"/>
      <c r="L583" s="3">
        <v>0.96</v>
      </c>
      <c r="M583" s="13" t="s">
        <v>4</v>
      </c>
      <c r="N583" s="2" t="s">
        <v>4</v>
      </c>
      <c r="O583" s="2">
        <v>5.4000000000000006E-2</v>
      </c>
      <c r="P583" s="2">
        <v>7.0400000000000004E-2</v>
      </c>
      <c r="Q583" s="2">
        <v>4.6900000000000004E-2</v>
      </c>
      <c r="R583" s="13" t="s">
        <v>4</v>
      </c>
      <c r="S583" s="17">
        <v>3.7134156650864593E-3</v>
      </c>
      <c r="T583" s="18">
        <v>1.9743E-3</v>
      </c>
      <c r="U583" s="1" t="s">
        <v>4</v>
      </c>
      <c r="V583" s="1" t="s">
        <v>4</v>
      </c>
      <c r="W583" s="13">
        <v>3.0374267129799999E-3</v>
      </c>
      <c r="X583" s="13" t="s">
        <v>4</v>
      </c>
      <c r="Y583" s="31" t="s">
        <v>4</v>
      </c>
      <c r="Z583" s="31" t="s">
        <v>4</v>
      </c>
    </row>
    <row r="584" spans="1:26" x14ac:dyDescent="0.3">
      <c r="A584" s="1">
        <v>191907</v>
      </c>
      <c r="B584" s="29">
        <v>9.51</v>
      </c>
      <c r="C584" s="2">
        <v>0.54669999999999996</v>
      </c>
      <c r="D584" s="2">
        <f t="shared" si="18"/>
        <v>2.7865298694026714</v>
      </c>
      <c r="E584" s="2"/>
      <c r="F584" s="2"/>
      <c r="G584" s="2"/>
      <c r="H584" s="2"/>
      <c r="I584" s="2">
        <f t="shared" si="19"/>
        <v>-6.0000000000001164E-3</v>
      </c>
      <c r="J584" s="2"/>
      <c r="K584" s="2"/>
      <c r="L584" s="3">
        <v>0.95499999999999996</v>
      </c>
      <c r="M584" s="13" t="s">
        <v>4</v>
      </c>
      <c r="N584" s="2" t="s">
        <v>4</v>
      </c>
      <c r="O584" s="2">
        <v>5.4400000000000004E-2</v>
      </c>
      <c r="P584" s="2">
        <v>7.0599999999999996E-2</v>
      </c>
      <c r="Q584" s="2">
        <v>4.7199999999999999E-2</v>
      </c>
      <c r="R584" s="13" t="s">
        <v>4</v>
      </c>
      <c r="S584" s="17">
        <v>3.6398934301976864E-3</v>
      </c>
      <c r="T584" s="18">
        <v>2.7238999999999999E-2</v>
      </c>
      <c r="U584" s="1" t="s">
        <v>4</v>
      </c>
      <c r="V584" s="1" t="s">
        <v>4</v>
      </c>
      <c r="W584" s="13">
        <v>1.4470144219700001E-3</v>
      </c>
      <c r="X584" s="13" t="s">
        <v>4</v>
      </c>
      <c r="Y584" s="31" t="s">
        <v>4</v>
      </c>
      <c r="Z584" s="31" t="s">
        <v>4</v>
      </c>
    </row>
    <row r="585" spans="1:26" x14ac:dyDescent="0.3">
      <c r="A585" s="1">
        <v>191908</v>
      </c>
      <c r="B585" s="29">
        <v>8.8699999999999992</v>
      </c>
      <c r="C585" s="2">
        <v>0.54330000000000001</v>
      </c>
      <c r="D585" s="2">
        <f t="shared" si="18"/>
        <v>2.8084286970449059</v>
      </c>
      <c r="E585" s="2"/>
      <c r="F585" s="2"/>
      <c r="G585" s="2"/>
      <c r="H585" s="2"/>
      <c r="I585" s="2">
        <f t="shared" si="19"/>
        <v>-6.2191329796963402E-3</v>
      </c>
      <c r="J585" s="2"/>
      <c r="K585" s="2"/>
      <c r="L585" s="3">
        <v>0.95</v>
      </c>
      <c r="M585" s="13" t="s">
        <v>4</v>
      </c>
      <c r="N585" s="2" t="s">
        <v>4</v>
      </c>
      <c r="O585" s="2">
        <v>5.5599999999999997E-2</v>
      </c>
      <c r="P585" s="2">
        <v>7.1300000000000002E-2</v>
      </c>
      <c r="Q585" s="2">
        <v>4.7800000000000002E-2</v>
      </c>
      <c r="R585" s="13" t="s">
        <v>4</v>
      </c>
      <c r="S585" s="17">
        <v>3.6031302855844155E-3</v>
      </c>
      <c r="T585" s="18">
        <v>1.7127E-2</v>
      </c>
      <c r="U585" s="1" t="s">
        <v>4</v>
      </c>
      <c r="V585" s="1" t="s">
        <v>4</v>
      </c>
      <c r="W585" s="13">
        <v>6.0892955767700005E-3</v>
      </c>
      <c r="X585" s="13" t="s">
        <v>4</v>
      </c>
      <c r="Y585" s="31" t="s">
        <v>4</v>
      </c>
      <c r="Z585" s="31" t="s">
        <v>4</v>
      </c>
    </row>
    <row r="586" spans="1:26" x14ac:dyDescent="0.3">
      <c r="A586" s="1">
        <v>191909</v>
      </c>
      <c r="B586" s="29">
        <v>9.01</v>
      </c>
      <c r="C586" s="2">
        <v>0.54</v>
      </c>
      <c r="D586" s="2">
        <f t="shared" si="18"/>
        <v>2.8643150466218037</v>
      </c>
      <c r="E586" s="2"/>
      <c r="F586" s="2"/>
      <c r="G586" s="2"/>
      <c r="H586" s="2"/>
      <c r="I586" s="2">
        <f t="shared" si="19"/>
        <v>-6.0739922694643678E-3</v>
      </c>
      <c r="J586" s="2"/>
      <c r="K586" s="2"/>
      <c r="L586" s="3">
        <v>0.94499999999999995</v>
      </c>
      <c r="M586" s="13" t="s">
        <v>4</v>
      </c>
      <c r="N586" s="2" t="s">
        <v>4</v>
      </c>
      <c r="O586" s="2">
        <v>5.5999999999999994E-2</v>
      </c>
      <c r="P586" s="2">
        <v>7.2700000000000001E-2</v>
      </c>
      <c r="Q586" s="2">
        <v>4.7300000000000002E-2</v>
      </c>
      <c r="R586" s="13" t="s">
        <v>4</v>
      </c>
      <c r="S586" s="17">
        <v>3.6031302855844155E-3</v>
      </c>
      <c r="T586" s="18">
        <v>5.6443999999999999E-3</v>
      </c>
      <c r="U586" s="1" t="s">
        <v>4</v>
      </c>
      <c r="V586" s="1" t="s">
        <v>4</v>
      </c>
      <c r="W586" s="13">
        <v>1.2335901182100003E-3</v>
      </c>
      <c r="X586" s="13" t="s">
        <v>4</v>
      </c>
      <c r="Y586" s="31" t="s">
        <v>4</v>
      </c>
      <c r="Z586" s="31" t="s">
        <v>4</v>
      </c>
    </row>
    <row r="587" spans="1:26" x14ac:dyDescent="0.3">
      <c r="A587" s="1">
        <v>191910</v>
      </c>
      <c r="B587" s="29">
        <v>9.4700000000000006</v>
      </c>
      <c r="C587" s="2">
        <v>0.53669999999999995</v>
      </c>
      <c r="D587" s="2">
        <f t="shared" si="18"/>
        <v>2.8404319361669494</v>
      </c>
      <c r="E587" s="2"/>
      <c r="F587" s="2"/>
      <c r="G587" s="2"/>
      <c r="H587" s="2"/>
      <c r="I587" s="2">
        <f t="shared" si="19"/>
        <v>-6.1111111111112892E-3</v>
      </c>
      <c r="J587" s="2"/>
      <c r="K587" s="2"/>
      <c r="L587" s="3">
        <v>0.94</v>
      </c>
      <c r="M587" s="13" t="s">
        <v>4</v>
      </c>
      <c r="N587" s="2" t="s">
        <v>4</v>
      </c>
      <c r="O587" s="2">
        <v>5.5399999999999998E-2</v>
      </c>
      <c r="P587" s="2">
        <v>7.3399999999999993E-2</v>
      </c>
      <c r="Q587" s="2">
        <v>4.7100000000000003E-2</v>
      </c>
      <c r="R587" s="13" t="s">
        <v>4</v>
      </c>
      <c r="S587" s="17">
        <v>3.6031302855844155E-3</v>
      </c>
      <c r="T587" s="18">
        <v>1.6744599999999998E-2</v>
      </c>
      <c r="U587" s="1" t="s">
        <v>4</v>
      </c>
      <c r="V587" s="1" t="s">
        <v>4</v>
      </c>
      <c r="W587" s="13">
        <v>2.0168627634799996E-3</v>
      </c>
      <c r="X587" s="13" t="s">
        <v>4</v>
      </c>
      <c r="Y587" s="31" t="s">
        <v>4</v>
      </c>
      <c r="Z587" s="31" t="s">
        <v>4</v>
      </c>
    </row>
    <row r="588" spans="1:26" x14ac:dyDescent="0.3">
      <c r="A588" s="1">
        <v>191911</v>
      </c>
      <c r="B588" s="29">
        <v>9.19</v>
      </c>
      <c r="C588" s="2">
        <v>0.5333</v>
      </c>
      <c r="D588" s="2">
        <f t="shared" si="18"/>
        <v>2.8169671079674985</v>
      </c>
      <c r="E588" s="2"/>
      <c r="F588" s="2"/>
      <c r="G588" s="2"/>
      <c r="H588" s="2"/>
      <c r="I588" s="2">
        <f t="shared" si="19"/>
        <v>-6.3350102478105796E-3</v>
      </c>
      <c r="J588" s="2"/>
      <c r="K588" s="2"/>
      <c r="L588" s="3">
        <v>0.93500000000000005</v>
      </c>
      <c r="M588" s="13" t="s">
        <v>4</v>
      </c>
      <c r="N588" s="2" t="s">
        <v>4</v>
      </c>
      <c r="O588" s="2">
        <v>5.6600000000000004E-2</v>
      </c>
      <c r="P588" s="2">
        <v>7.5399999999999995E-2</v>
      </c>
      <c r="Q588" s="2">
        <v>4.8099999999999997E-2</v>
      </c>
      <c r="R588" s="13" t="s">
        <v>4</v>
      </c>
      <c r="S588" s="17">
        <v>3.691359562193827E-3</v>
      </c>
      <c r="T588" s="18">
        <v>2.37021E-2</v>
      </c>
      <c r="U588" s="1" t="s">
        <v>4</v>
      </c>
      <c r="V588" s="1" t="s">
        <v>4</v>
      </c>
      <c r="W588" s="13">
        <v>3.9199974425800001E-3</v>
      </c>
      <c r="X588" s="13" t="s">
        <v>4</v>
      </c>
      <c r="Y588" s="31" t="s">
        <v>4</v>
      </c>
      <c r="Z588" s="31" t="s">
        <v>4</v>
      </c>
    </row>
    <row r="589" spans="1:26" x14ac:dyDescent="0.3">
      <c r="A589" s="1">
        <v>191912</v>
      </c>
      <c r="B589" s="29">
        <v>8.92</v>
      </c>
      <c r="C589" s="2">
        <v>0.53</v>
      </c>
      <c r="D589" s="2">
        <f t="shared" si="18"/>
        <v>2.8130332870518382</v>
      </c>
      <c r="E589" s="2"/>
      <c r="F589" s="2"/>
      <c r="G589" s="2"/>
      <c r="H589" s="2"/>
      <c r="I589" s="2">
        <f t="shared" si="19"/>
        <v>-6.1878867429213669E-3</v>
      </c>
      <c r="J589" s="2"/>
      <c r="K589" s="2"/>
      <c r="L589" s="3">
        <v>0.93</v>
      </c>
      <c r="M589" s="13" t="s">
        <v>4</v>
      </c>
      <c r="N589" s="2" t="s">
        <v>4</v>
      </c>
      <c r="O589" s="2">
        <v>5.7300000000000004E-2</v>
      </c>
      <c r="P589" s="2">
        <v>7.7699999999999991E-2</v>
      </c>
      <c r="Q589" s="2">
        <v>4.9000000000000002E-2</v>
      </c>
      <c r="R589" s="13" t="s">
        <v>4</v>
      </c>
      <c r="S589" s="17">
        <v>3.9707009270788596E-3</v>
      </c>
      <c r="T589" s="18">
        <v>2.1391199999999999E-2</v>
      </c>
      <c r="U589" s="1" t="s">
        <v>4</v>
      </c>
      <c r="V589" s="1" t="s">
        <v>4</v>
      </c>
      <c r="W589" s="13">
        <v>2.499875151549999E-3</v>
      </c>
      <c r="X589" s="13" t="s">
        <v>4</v>
      </c>
      <c r="Y589" s="31" t="s">
        <v>4</v>
      </c>
      <c r="Z589" s="31" t="s">
        <v>4</v>
      </c>
    </row>
    <row r="590" spans="1:26" x14ac:dyDescent="0.3">
      <c r="A590" s="1">
        <v>192001</v>
      </c>
      <c r="B590" s="29">
        <v>8.83</v>
      </c>
      <c r="C590" s="2">
        <v>0.52829999999999999</v>
      </c>
      <c r="D590" s="2">
        <f t="shared" si="18"/>
        <v>2.7299550364902601</v>
      </c>
      <c r="E590" s="2"/>
      <c r="F590" s="2"/>
      <c r="G590" s="2"/>
      <c r="H590" s="2"/>
      <c r="I590" s="2">
        <f t="shared" si="19"/>
        <v>-3.20754716981142E-3</v>
      </c>
      <c r="J590" s="2"/>
      <c r="K590" s="2"/>
      <c r="L590" s="3">
        <v>0.91920000000000002</v>
      </c>
      <c r="M590" s="13" t="s">
        <v>4</v>
      </c>
      <c r="N590" s="2" t="s">
        <v>4</v>
      </c>
      <c r="O590" s="2">
        <v>5.7500000000000002E-2</v>
      </c>
      <c r="P590" s="2">
        <v>7.7800000000000008E-2</v>
      </c>
      <c r="Q590" s="2">
        <v>4.9299999999999997E-2</v>
      </c>
      <c r="R590" s="13" t="s">
        <v>4</v>
      </c>
      <c r="S590" s="17">
        <v>3.742986278834297E-3</v>
      </c>
      <c r="T590" s="18">
        <v>1.9214599999999998E-2</v>
      </c>
      <c r="U590" s="1" t="s">
        <v>4</v>
      </c>
      <c r="V590" s="1" t="s">
        <v>4</v>
      </c>
      <c r="W590" s="13">
        <v>1.3557095427400004E-3</v>
      </c>
      <c r="X590" s="13" t="s">
        <v>4</v>
      </c>
      <c r="Y590" s="31" t="s">
        <v>4</v>
      </c>
      <c r="Z590" s="31" t="s">
        <v>4</v>
      </c>
    </row>
    <row r="591" spans="1:26" x14ac:dyDescent="0.3">
      <c r="A591" s="1">
        <v>192002</v>
      </c>
      <c r="B591" s="29">
        <v>8.1</v>
      </c>
      <c r="C591" s="2">
        <v>0.52669999999999995</v>
      </c>
      <c r="D591" s="2">
        <f t="shared" si="18"/>
        <v>2.8009929432852441</v>
      </c>
      <c r="E591" s="2"/>
      <c r="F591" s="2"/>
      <c r="G591" s="2"/>
      <c r="H591" s="2"/>
      <c r="I591" s="2">
        <f t="shared" si="19"/>
        <v>-3.0285822449366284E-3</v>
      </c>
      <c r="J591" s="2"/>
      <c r="K591" s="2"/>
      <c r="L591" s="3">
        <v>0.9083</v>
      </c>
      <c r="M591" s="13" t="s">
        <v>4</v>
      </c>
      <c r="N591" s="2">
        <v>4.4999999999999998E-2</v>
      </c>
      <c r="O591" s="2">
        <v>5.8600000000000006E-2</v>
      </c>
      <c r="P591" s="2">
        <v>7.9399999999999998E-2</v>
      </c>
      <c r="Q591" s="2">
        <v>5.0499999999999996E-2</v>
      </c>
      <c r="R591" s="13" t="s">
        <v>4</v>
      </c>
      <c r="S591" s="17">
        <f>N591/12</f>
        <v>3.7499999999999999E-3</v>
      </c>
      <c r="T591" s="18">
        <v>1.2038E-2</v>
      </c>
      <c r="U591" s="1" t="s">
        <v>4</v>
      </c>
      <c r="V591" s="1" t="s">
        <v>4</v>
      </c>
      <c r="W591" s="13">
        <v>6.1171899629499987E-3</v>
      </c>
      <c r="X591" s="13" t="s">
        <v>4</v>
      </c>
      <c r="Y591" s="31" t="s">
        <v>4</v>
      </c>
      <c r="Z591" s="31" t="s">
        <v>4</v>
      </c>
    </row>
    <row r="592" spans="1:26" x14ac:dyDescent="0.3">
      <c r="A592" s="1">
        <v>192003</v>
      </c>
      <c r="B592" s="29">
        <v>8.67</v>
      </c>
      <c r="C592" s="2">
        <v>0.52500000000000002</v>
      </c>
      <c r="D592" s="2">
        <f t="shared" si="18"/>
        <v>2.7961192196499751</v>
      </c>
      <c r="E592" s="2"/>
      <c r="F592" s="2"/>
      <c r="G592" s="2"/>
      <c r="H592" s="2"/>
      <c r="I592" s="2">
        <f t="shared" si="19"/>
        <v>-3.2276438200112834E-3</v>
      </c>
      <c r="J592" s="2"/>
      <c r="K592" s="2"/>
      <c r="L592" s="3">
        <v>0.89749999999999996</v>
      </c>
      <c r="M592" s="13" t="s">
        <v>4</v>
      </c>
      <c r="N592" s="2">
        <v>4.7500000000000001E-2</v>
      </c>
      <c r="O592" s="2">
        <v>5.9200000000000003E-2</v>
      </c>
      <c r="P592" s="2">
        <v>7.9699999999999993E-2</v>
      </c>
      <c r="Q592" s="2">
        <v>5.0900000000000001E-2</v>
      </c>
      <c r="R592" s="13" t="s">
        <v>4</v>
      </c>
      <c r="S592" s="17">
        <f t="shared" ref="S592:S655" si="20">N592/12</f>
        <v>3.9583333333333337E-3</v>
      </c>
      <c r="T592" s="18">
        <v>1.02042E-2</v>
      </c>
      <c r="U592" s="1" t="s">
        <v>4</v>
      </c>
      <c r="V592" s="1" t="s">
        <v>4</v>
      </c>
      <c r="W592" s="13">
        <v>3.1867118786600003E-3</v>
      </c>
      <c r="X592" s="13" t="s">
        <v>4</v>
      </c>
      <c r="Y592" s="31" t="s">
        <v>4</v>
      </c>
      <c r="Z592" s="31" t="s">
        <v>4</v>
      </c>
    </row>
    <row r="593" spans="1:26" x14ac:dyDescent="0.3">
      <c r="A593" s="1">
        <v>192004</v>
      </c>
      <c r="B593" s="29">
        <v>8.6</v>
      </c>
      <c r="C593" s="2">
        <v>0.52329999999999999</v>
      </c>
      <c r="D593" s="2">
        <f t="shared" si="18"/>
        <v>2.7345139221225119</v>
      </c>
      <c r="E593" s="2"/>
      <c r="F593" s="2"/>
      <c r="G593" s="2"/>
      <c r="H593" s="2"/>
      <c r="I593" s="2">
        <f t="shared" si="19"/>
        <v>-3.2380952380952621E-3</v>
      </c>
      <c r="J593" s="2"/>
      <c r="K593" s="2"/>
      <c r="L593" s="3">
        <v>0.88670000000000004</v>
      </c>
      <c r="M593" s="13" t="s">
        <v>4</v>
      </c>
      <c r="N593" s="2">
        <v>5.2499999999999998E-2</v>
      </c>
      <c r="O593" s="2">
        <v>6.0400000000000002E-2</v>
      </c>
      <c r="P593" s="2">
        <v>8.1699999999999995E-2</v>
      </c>
      <c r="Q593" s="2">
        <v>5.28E-2</v>
      </c>
      <c r="R593" s="13" t="s">
        <v>4</v>
      </c>
      <c r="S593" s="17">
        <f t="shared" si="20"/>
        <v>4.3749999999999995E-3</v>
      </c>
      <c r="T593" s="18">
        <v>2.8358899999999999E-2</v>
      </c>
      <c r="U593" s="1" t="s">
        <v>4</v>
      </c>
      <c r="V593" s="1" t="s">
        <v>4</v>
      </c>
      <c r="W593" s="13">
        <v>3.6396926837399999E-3</v>
      </c>
      <c r="X593" s="13" t="s">
        <v>4</v>
      </c>
      <c r="Y593" s="31" t="s">
        <v>4</v>
      </c>
      <c r="Z593" s="31" t="s">
        <v>4</v>
      </c>
    </row>
    <row r="594" spans="1:26" x14ac:dyDescent="0.3">
      <c r="A594" s="1">
        <v>192005</v>
      </c>
      <c r="B594" s="29">
        <v>8.06</v>
      </c>
      <c r="C594" s="2">
        <v>0.52170000000000005</v>
      </c>
      <c r="D594" s="2">
        <f t="shared" si="18"/>
        <v>2.7200537747801246</v>
      </c>
      <c r="E594" s="2"/>
      <c r="F594" s="2"/>
      <c r="G594" s="2"/>
      <c r="H594" s="2"/>
      <c r="I594" s="2">
        <f t="shared" si="19"/>
        <v>-3.0575195872347694E-3</v>
      </c>
      <c r="J594" s="2"/>
      <c r="K594" s="2"/>
      <c r="L594" s="3">
        <v>0.87580000000000002</v>
      </c>
      <c r="M594" s="13" t="s">
        <v>4</v>
      </c>
      <c r="N594" s="2">
        <v>5.5E-2</v>
      </c>
      <c r="O594" s="2">
        <v>6.25E-2</v>
      </c>
      <c r="P594" s="2">
        <v>8.3900000000000002E-2</v>
      </c>
      <c r="Q594" s="2">
        <v>5.5800000000000002E-2</v>
      </c>
      <c r="R594" s="13" t="s">
        <v>4</v>
      </c>
      <c r="S594" s="17">
        <f t="shared" si="20"/>
        <v>4.5833333333333334E-3</v>
      </c>
      <c r="T594" s="18">
        <v>1.6313600000000001E-2</v>
      </c>
      <c r="U594" s="1" t="s">
        <v>4</v>
      </c>
      <c r="V594" s="1" t="s">
        <v>4</v>
      </c>
      <c r="W594" s="13">
        <v>2.8508208120000002E-3</v>
      </c>
      <c r="X594" s="13" t="s">
        <v>4</v>
      </c>
      <c r="Y594" s="31" t="s">
        <v>4</v>
      </c>
      <c r="Z594" s="31" t="s">
        <v>4</v>
      </c>
    </row>
    <row r="595" spans="1:26" x14ac:dyDescent="0.3">
      <c r="A595" s="1">
        <v>192006</v>
      </c>
      <c r="B595" s="29">
        <v>7.92</v>
      </c>
      <c r="C595" s="2">
        <v>0.52</v>
      </c>
      <c r="D595" s="2">
        <f t="shared" si="18"/>
        <v>2.7220542491862267</v>
      </c>
      <c r="E595" s="2"/>
      <c r="F595" s="2"/>
      <c r="G595" s="2"/>
      <c r="H595" s="2"/>
      <c r="I595" s="2">
        <f t="shared" si="19"/>
        <v>-3.2585777266629368E-3</v>
      </c>
      <c r="J595" s="2"/>
      <c r="K595" s="2"/>
      <c r="L595" s="3">
        <v>0.86499999999999999</v>
      </c>
      <c r="M595" s="13" t="s">
        <v>4</v>
      </c>
      <c r="N595" s="2">
        <v>5.7500000000000002E-2</v>
      </c>
      <c r="O595" s="2">
        <v>6.3799999999999996E-2</v>
      </c>
      <c r="P595" s="2">
        <v>8.3900000000000002E-2</v>
      </c>
      <c r="Q595" s="2">
        <v>5.5399999999999998E-2</v>
      </c>
      <c r="R595" s="13" t="s">
        <v>4</v>
      </c>
      <c r="S595" s="17">
        <f t="shared" si="20"/>
        <v>4.7916666666666672E-3</v>
      </c>
      <c r="T595" s="18">
        <v>1.44581E-2</v>
      </c>
      <c r="U595" s="1" t="s">
        <v>4</v>
      </c>
      <c r="V595" s="1" t="s">
        <v>4</v>
      </c>
      <c r="W595" s="13">
        <v>9.2127443058000018E-4</v>
      </c>
      <c r="X595" s="13" t="s">
        <v>4</v>
      </c>
      <c r="Y595" s="31" t="s">
        <v>4</v>
      </c>
      <c r="Z595" s="31" t="s">
        <v>4</v>
      </c>
    </row>
    <row r="596" spans="1:26" x14ac:dyDescent="0.3">
      <c r="A596" s="1">
        <v>192007</v>
      </c>
      <c r="B596" s="29">
        <v>7.91</v>
      </c>
      <c r="C596" s="2">
        <v>0.51829999999999998</v>
      </c>
      <c r="D596" s="2">
        <f t="shared" si="18"/>
        <v>2.6853493010787615</v>
      </c>
      <c r="E596" s="2"/>
      <c r="F596" s="2"/>
      <c r="G596" s="2"/>
      <c r="H596" s="2"/>
      <c r="I596" s="2">
        <f t="shared" si="19"/>
        <v>-3.269230769230802E-3</v>
      </c>
      <c r="J596" s="2"/>
      <c r="K596" s="2"/>
      <c r="L596" s="3">
        <v>0.85419999999999996</v>
      </c>
      <c r="M596" s="13" t="s">
        <v>4</v>
      </c>
      <c r="N596" s="2">
        <v>5.8099999999999999E-2</v>
      </c>
      <c r="O596" s="2">
        <v>6.3399999999999998E-2</v>
      </c>
      <c r="P596" s="2">
        <v>8.5199999999999998E-2</v>
      </c>
      <c r="Q596" s="2">
        <v>5.57E-2</v>
      </c>
      <c r="R596" s="13" t="s">
        <v>4</v>
      </c>
      <c r="S596" s="17">
        <f t="shared" si="20"/>
        <v>4.8416666666666669E-3</v>
      </c>
      <c r="T596" s="18">
        <v>-6.4000000000000003E-3</v>
      </c>
      <c r="U596" s="1" t="s">
        <v>4</v>
      </c>
      <c r="V596" s="1" t="s">
        <v>4</v>
      </c>
      <c r="W596" s="13">
        <v>1.41921214957E-3</v>
      </c>
      <c r="X596" s="13" t="s">
        <v>4</v>
      </c>
      <c r="Y596" s="31" t="s">
        <v>4</v>
      </c>
      <c r="Z596" s="31" t="s">
        <v>4</v>
      </c>
    </row>
    <row r="597" spans="1:26" x14ac:dyDescent="0.3">
      <c r="A597" s="1">
        <v>192008</v>
      </c>
      <c r="B597" s="29">
        <v>7.6</v>
      </c>
      <c r="C597" s="2">
        <v>0.51670000000000005</v>
      </c>
      <c r="D597" s="2">
        <f t="shared" si="18"/>
        <v>2.7233509061183101</v>
      </c>
      <c r="E597" s="2"/>
      <c r="F597" s="2"/>
      <c r="G597" s="2"/>
      <c r="H597" s="2"/>
      <c r="I597" s="2">
        <f t="shared" si="19"/>
        <v>-3.087015242137614E-3</v>
      </c>
      <c r="J597" s="2"/>
      <c r="K597" s="2"/>
      <c r="L597" s="3">
        <v>0.84330000000000005</v>
      </c>
      <c r="M597" s="13" t="s">
        <v>4</v>
      </c>
      <c r="N597" s="2">
        <v>5.8299999999999998E-2</v>
      </c>
      <c r="O597" s="2">
        <v>6.3E-2</v>
      </c>
      <c r="P597" s="2">
        <v>8.3900000000000002E-2</v>
      </c>
      <c r="Q597" s="2">
        <v>5.67E-2</v>
      </c>
      <c r="R597" s="13" t="s">
        <v>4</v>
      </c>
      <c r="S597" s="17">
        <f t="shared" si="20"/>
        <v>4.8583333333333334E-3</v>
      </c>
      <c r="T597" s="18">
        <v>-2.6017700000000001E-2</v>
      </c>
      <c r="U597" s="1" t="s">
        <v>4</v>
      </c>
      <c r="V597" s="1" t="s">
        <v>4</v>
      </c>
      <c r="W597" s="13">
        <v>1.5549462706999997E-3</v>
      </c>
      <c r="X597" s="13" t="s">
        <v>4</v>
      </c>
      <c r="Y597" s="31" t="s">
        <v>4</v>
      </c>
      <c r="Z597" s="31" t="s">
        <v>4</v>
      </c>
    </row>
    <row r="598" spans="1:26" x14ac:dyDescent="0.3">
      <c r="A598" s="1">
        <v>192009</v>
      </c>
      <c r="B598" s="29">
        <v>7.87</v>
      </c>
      <c r="C598" s="2">
        <v>0.51500000000000001</v>
      </c>
      <c r="D598" s="2">
        <f t="shared" si="18"/>
        <v>2.7279162821881888</v>
      </c>
      <c r="E598" s="2"/>
      <c r="F598" s="2"/>
      <c r="G598" s="2"/>
      <c r="H598" s="2"/>
      <c r="I598" s="2">
        <f t="shared" si="19"/>
        <v>-3.2901103154635569E-3</v>
      </c>
      <c r="J598" s="2"/>
      <c r="K598" s="2"/>
      <c r="L598" s="3">
        <v>0.83250000000000002</v>
      </c>
      <c r="M598" s="13" t="s">
        <v>4</v>
      </c>
      <c r="N598" s="2">
        <v>5.8099999999999999E-2</v>
      </c>
      <c r="O598" s="2">
        <v>6.2199999999999998E-2</v>
      </c>
      <c r="P598" s="2">
        <v>8.14E-2</v>
      </c>
      <c r="Q598" s="2">
        <v>5.4299999999999994E-2</v>
      </c>
      <c r="R598" s="13" t="s">
        <v>4</v>
      </c>
      <c r="S598" s="17">
        <f t="shared" si="20"/>
        <v>4.8416666666666669E-3</v>
      </c>
      <c r="T598" s="18">
        <v>-1.1599099999999999E-2</v>
      </c>
      <c r="U598" s="1" t="s">
        <v>4</v>
      </c>
      <c r="V598" s="1" t="s">
        <v>4</v>
      </c>
      <c r="W598" s="13">
        <v>1.305639083E-3</v>
      </c>
      <c r="X598" s="13" t="s">
        <v>4</v>
      </c>
      <c r="Y598" s="31" t="s">
        <v>4</v>
      </c>
      <c r="Z598" s="31" t="s">
        <v>4</v>
      </c>
    </row>
    <row r="599" spans="1:26" x14ac:dyDescent="0.3">
      <c r="A599" s="1">
        <v>192010</v>
      </c>
      <c r="B599" s="29">
        <v>7.88</v>
      </c>
      <c r="C599" s="2">
        <v>0.51329999999999998</v>
      </c>
      <c r="D599" s="2">
        <f t="shared" si="18"/>
        <v>2.6791276014022656</v>
      </c>
      <c r="E599" s="2"/>
      <c r="F599" s="2"/>
      <c r="G599" s="2"/>
      <c r="H599" s="2"/>
      <c r="I599" s="2">
        <f t="shared" si="19"/>
        <v>-3.3009708737864463E-3</v>
      </c>
      <c r="J599" s="2"/>
      <c r="K599" s="2"/>
      <c r="L599" s="3">
        <v>0.82169999999999999</v>
      </c>
      <c r="M599" s="13" t="s">
        <v>4</v>
      </c>
      <c r="N599" s="2">
        <v>5.7500000000000002E-2</v>
      </c>
      <c r="O599" s="2">
        <v>6.0499999999999998E-2</v>
      </c>
      <c r="P599" s="2">
        <v>7.9899999999999999E-2</v>
      </c>
      <c r="Q599" s="2">
        <v>5.0799999999999998E-2</v>
      </c>
      <c r="R599" s="13" t="s">
        <v>4</v>
      </c>
      <c r="S599" s="17">
        <f t="shared" si="20"/>
        <v>4.7916666666666672E-3</v>
      </c>
      <c r="T599" s="18">
        <v>-5.0124999999999996E-3</v>
      </c>
      <c r="U599" s="1" t="s">
        <v>4</v>
      </c>
      <c r="V599" s="1" t="s">
        <v>4</v>
      </c>
      <c r="W599" s="13">
        <v>9.4099228340000017E-4</v>
      </c>
      <c r="X599" s="13" t="s">
        <v>4</v>
      </c>
      <c r="Y599" s="31" t="s">
        <v>4</v>
      </c>
      <c r="Z599" s="31" t="s">
        <v>4</v>
      </c>
    </row>
    <row r="600" spans="1:26" x14ac:dyDescent="0.3">
      <c r="A600" s="1">
        <v>192011</v>
      </c>
      <c r="B600" s="29">
        <v>7.48</v>
      </c>
      <c r="C600" s="2">
        <v>0.51170000000000004</v>
      </c>
      <c r="D600" s="2">
        <f t="shared" si="18"/>
        <v>2.5884088833325118</v>
      </c>
      <c r="E600" s="2"/>
      <c r="F600" s="2"/>
      <c r="G600" s="2"/>
      <c r="H600" s="2"/>
      <c r="I600" s="2">
        <f t="shared" si="19"/>
        <v>-3.1170855250339802E-3</v>
      </c>
      <c r="J600" s="2"/>
      <c r="K600" s="2"/>
      <c r="L600" s="3">
        <v>0.81079999999999997</v>
      </c>
      <c r="M600" s="13" t="s">
        <v>4</v>
      </c>
      <c r="N600" s="2">
        <v>5.7500000000000002E-2</v>
      </c>
      <c r="O600" s="2">
        <v>6.08E-2</v>
      </c>
      <c r="P600" s="2">
        <v>8.2100000000000006E-2</v>
      </c>
      <c r="Q600" s="2">
        <v>5.21E-2</v>
      </c>
      <c r="R600" s="13" t="s">
        <v>4</v>
      </c>
      <c r="S600" s="17">
        <f t="shared" si="20"/>
        <v>4.7916666666666672E-3</v>
      </c>
      <c r="T600" s="18">
        <v>-6.7226999999999999E-3</v>
      </c>
      <c r="U600" s="1" t="s">
        <v>4</v>
      </c>
      <c r="V600" s="1" t="s">
        <v>4</v>
      </c>
      <c r="W600" s="13">
        <v>4.7878720997800005E-3</v>
      </c>
      <c r="X600" s="13" t="s">
        <v>4</v>
      </c>
      <c r="Y600" s="31" t="s">
        <v>4</v>
      </c>
      <c r="Z600" s="31" t="s">
        <v>4</v>
      </c>
    </row>
    <row r="601" spans="1:26" x14ac:dyDescent="0.3">
      <c r="A601" s="1">
        <v>192012</v>
      </c>
      <c r="B601" s="29">
        <v>6.81</v>
      </c>
      <c r="C601" s="2">
        <v>0.51</v>
      </c>
      <c r="D601" s="2">
        <f t="shared" si="18"/>
        <v>2.6348467970789153</v>
      </c>
      <c r="E601" s="2"/>
      <c r="F601" s="2"/>
      <c r="G601" s="2"/>
      <c r="H601" s="2"/>
      <c r="I601" s="2">
        <f t="shared" si="19"/>
        <v>-3.3222591362126463E-3</v>
      </c>
      <c r="J601" s="2"/>
      <c r="K601" s="2"/>
      <c r="L601" s="3">
        <v>0.8</v>
      </c>
      <c r="M601" s="13" t="s">
        <v>4</v>
      </c>
      <c r="N601" s="2">
        <v>5.8799999999999998E-2</v>
      </c>
      <c r="O601" s="2">
        <v>6.2600000000000003E-2</v>
      </c>
      <c r="P601" s="2">
        <v>8.5600000000000009E-2</v>
      </c>
      <c r="Q601" s="2">
        <v>5.4000000000000006E-2</v>
      </c>
      <c r="R601" s="13" t="s">
        <v>4</v>
      </c>
      <c r="S601" s="17">
        <f t="shared" si="20"/>
        <v>4.8999999999999998E-3</v>
      </c>
      <c r="T601" s="18">
        <v>-2.21663E-2</v>
      </c>
      <c r="U601" s="1" t="s">
        <v>4</v>
      </c>
      <c r="V601" s="1" t="s">
        <v>4</v>
      </c>
      <c r="W601" s="13">
        <v>5.3277384232600002E-3</v>
      </c>
      <c r="X601" s="13" t="s">
        <v>4</v>
      </c>
      <c r="Y601" s="31" t="s">
        <v>4</v>
      </c>
      <c r="Z601" s="31" t="s">
        <v>4</v>
      </c>
    </row>
    <row r="602" spans="1:26" x14ac:dyDescent="0.3">
      <c r="A602" s="1">
        <v>192101</v>
      </c>
      <c r="B602" s="29">
        <v>7.11</v>
      </c>
      <c r="C602" s="2">
        <v>0.50580000000000003</v>
      </c>
      <c r="D602" s="2">
        <f t="shared" si="18"/>
        <v>2.6360589962514229</v>
      </c>
      <c r="E602" s="2"/>
      <c r="F602" s="2"/>
      <c r="G602" s="2"/>
      <c r="H602" s="2"/>
      <c r="I602" s="2">
        <f t="shared" si="19"/>
        <v>-8.2352941176470074E-3</v>
      </c>
      <c r="J602" s="2"/>
      <c r="K602" s="2"/>
      <c r="L602" s="3">
        <v>0.75749999999999995</v>
      </c>
      <c r="M602" s="13" t="s">
        <v>4</v>
      </c>
      <c r="N602" s="2">
        <v>5.67E-2</v>
      </c>
      <c r="O602" s="2">
        <v>6.1399999999999996E-2</v>
      </c>
      <c r="P602" s="2">
        <v>8.5000000000000006E-2</v>
      </c>
      <c r="Q602" s="2">
        <v>5.2300000000000006E-2</v>
      </c>
      <c r="R602" s="13" t="s">
        <v>4</v>
      </c>
      <c r="S602" s="17">
        <f t="shared" si="20"/>
        <v>4.725E-3</v>
      </c>
      <c r="T602" s="18">
        <v>-1.73917E-2</v>
      </c>
      <c r="U602" s="1" t="s">
        <v>4</v>
      </c>
      <c r="V602" s="1" t="s">
        <v>4</v>
      </c>
      <c r="W602" s="13">
        <v>1.0438529815199999E-3</v>
      </c>
      <c r="X602" s="13" t="s">
        <v>4</v>
      </c>
      <c r="Y602" s="31" t="s">
        <v>4</v>
      </c>
      <c r="Z602" s="31" t="s">
        <v>4</v>
      </c>
    </row>
    <row r="603" spans="1:26" x14ac:dyDescent="0.3">
      <c r="A603" s="1">
        <v>192102</v>
      </c>
      <c r="B603" s="29">
        <v>7.06</v>
      </c>
      <c r="C603" s="2">
        <v>0.50170000000000003</v>
      </c>
      <c r="D603" s="2">
        <f t="shared" si="18"/>
        <v>2.6183715994371819</v>
      </c>
      <c r="E603" s="2"/>
      <c r="F603" s="2"/>
      <c r="G603" s="2"/>
      <c r="H603" s="2"/>
      <c r="I603" s="2">
        <f t="shared" si="19"/>
        <v>-8.1059707394226521E-3</v>
      </c>
      <c r="J603" s="2"/>
      <c r="K603" s="2"/>
      <c r="L603" s="3">
        <v>0.71499999999999997</v>
      </c>
      <c r="M603" s="13" t="s">
        <v>4</v>
      </c>
      <c r="N603" s="2">
        <v>5.2999999999999999E-2</v>
      </c>
      <c r="O603" s="2">
        <v>6.08E-2</v>
      </c>
      <c r="P603" s="2">
        <v>8.4199999999999997E-2</v>
      </c>
      <c r="Q603" s="2">
        <v>5.28E-2</v>
      </c>
      <c r="R603" s="13" t="s">
        <v>4</v>
      </c>
      <c r="S603" s="17">
        <f t="shared" si="20"/>
        <v>4.4166666666666668E-3</v>
      </c>
      <c r="T603" s="18">
        <v>-3.20883E-2</v>
      </c>
      <c r="U603" s="1" t="s">
        <v>4</v>
      </c>
      <c r="V603" s="1" t="s">
        <v>4</v>
      </c>
      <c r="W603" s="13">
        <v>7.3093358423000001E-4</v>
      </c>
      <c r="X603" s="13" t="s">
        <v>4</v>
      </c>
      <c r="Y603" s="31" t="s">
        <v>4</v>
      </c>
      <c r="Z603" s="31" t="s">
        <v>4</v>
      </c>
    </row>
    <row r="604" spans="1:26" x14ac:dyDescent="0.3">
      <c r="A604" s="1">
        <v>192103</v>
      </c>
      <c r="B604" s="29">
        <v>6.88</v>
      </c>
      <c r="C604" s="2">
        <v>0.4975</v>
      </c>
      <c r="D604" s="2">
        <f t="shared" si="18"/>
        <v>2.6311293601630683</v>
      </c>
      <c r="E604" s="2"/>
      <c r="F604" s="2"/>
      <c r="G604" s="2"/>
      <c r="H604" s="2"/>
      <c r="I604" s="2">
        <f t="shared" si="19"/>
        <v>-8.3715367749651604E-3</v>
      </c>
      <c r="J604" s="2"/>
      <c r="K604" s="2"/>
      <c r="L604" s="3">
        <v>0.67249999999999999</v>
      </c>
      <c r="M604" s="13">
        <v>0.63621964097148898</v>
      </c>
      <c r="N604" s="2">
        <v>5.3800000000000001E-2</v>
      </c>
      <c r="O604" s="2">
        <v>6.08E-2</v>
      </c>
      <c r="P604" s="2">
        <v>8.5500000000000007E-2</v>
      </c>
      <c r="Q604" s="2">
        <v>5.2699999999999997E-2</v>
      </c>
      <c r="R604" s="13" t="s">
        <v>4</v>
      </c>
      <c r="S604" s="17">
        <f t="shared" si="20"/>
        <v>4.4833333333333331E-3</v>
      </c>
      <c r="T604" s="18">
        <v>-7.2728000000000003E-3</v>
      </c>
      <c r="U604" s="1" t="s">
        <v>4</v>
      </c>
      <c r="V604" s="1" t="s">
        <v>4</v>
      </c>
      <c r="W604" s="13">
        <v>2.3077059795999998E-3</v>
      </c>
      <c r="X604" s="13" t="s">
        <v>4</v>
      </c>
      <c r="Y604" s="31" t="s">
        <v>4</v>
      </c>
      <c r="Z604" s="31" t="s">
        <v>4</v>
      </c>
    </row>
    <row r="605" spans="1:26" x14ac:dyDescent="0.3">
      <c r="A605" s="1">
        <v>192104</v>
      </c>
      <c r="B605" s="29">
        <v>6.91</v>
      </c>
      <c r="C605" s="2">
        <v>0.49330000000000002</v>
      </c>
      <c r="D605" s="2">
        <f t="shared" si="18"/>
        <v>2.6695454961663287</v>
      </c>
      <c r="E605" s="2"/>
      <c r="F605" s="2"/>
      <c r="G605" s="2"/>
      <c r="H605" s="2"/>
      <c r="I605" s="2">
        <f t="shared" si="19"/>
        <v>-8.4422110552763163E-3</v>
      </c>
      <c r="J605" s="2"/>
      <c r="K605" s="2"/>
      <c r="L605" s="3">
        <v>0.63</v>
      </c>
      <c r="M605" s="13">
        <v>0.61346569937635242</v>
      </c>
      <c r="N605" s="2">
        <v>5.2000000000000005E-2</v>
      </c>
      <c r="O605" s="2">
        <v>6.0599999999999994E-2</v>
      </c>
      <c r="P605" s="2">
        <v>8.5299999999999987E-2</v>
      </c>
      <c r="Q605" s="2">
        <v>5.2400000000000002E-2</v>
      </c>
      <c r="R605" s="13" t="s">
        <v>4</v>
      </c>
      <c r="S605" s="17">
        <f t="shared" si="20"/>
        <v>4.333333333333334E-3</v>
      </c>
      <c r="T605" s="18">
        <v>-1.2855999999999999E-2</v>
      </c>
      <c r="U605" s="1" t="s">
        <v>4</v>
      </c>
      <c r="V605" s="1" t="s">
        <v>4</v>
      </c>
      <c r="W605" s="13">
        <v>1.6562445596099999E-3</v>
      </c>
      <c r="X605" s="13" t="s">
        <v>4</v>
      </c>
      <c r="Y605" s="31" t="s">
        <v>4</v>
      </c>
      <c r="Z605" s="31" t="s">
        <v>4</v>
      </c>
    </row>
    <row r="606" spans="1:26" x14ac:dyDescent="0.3">
      <c r="A606" s="1">
        <v>192105</v>
      </c>
      <c r="B606" s="29">
        <v>7.12</v>
      </c>
      <c r="C606" s="2">
        <v>0.48920000000000002</v>
      </c>
      <c r="D606" s="2">
        <f t="shared" si="18"/>
        <v>2.5944489248162803</v>
      </c>
      <c r="E606" s="2"/>
      <c r="F606" s="2"/>
      <c r="G606" s="2"/>
      <c r="H606" s="2"/>
      <c r="I606" s="2">
        <f t="shared" si="19"/>
        <v>-8.3113723900263281E-3</v>
      </c>
      <c r="J606" s="2"/>
      <c r="K606" s="2"/>
      <c r="L606" s="3">
        <v>0.58750000000000002</v>
      </c>
      <c r="M606" s="13">
        <v>0.6563180827886711</v>
      </c>
      <c r="N606" s="2">
        <v>5.16E-2</v>
      </c>
      <c r="O606" s="2">
        <v>6.1100000000000002E-2</v>
      </c>
      <c r="P606" s="2">
        <v>8.5199999999999998E-2</v>
      </c>
      <c r="Q606" s="2">
        <v>5.2499999999999998E-2</v>
      </c>
      <c r="R606" s="13" t="s">
        <v>4</v>
      </c>
      <c r="S606" s="17">
        <f t="shared" si="20"/>
        <v>4.3E-3</v>
      </c>
      <c r="T606" s="18">
        <v>-1.8657300000000002E-2</v>
      </c>
      <c r="U606" s="1" t="s">
        <v>4</v>
      </c>
      <c r="V606" s="1" t="s">
        <v>4</v>
      </c>
      <c r="W606" s="13">
        <v>1.3194209059699997E-3</v>
      </c>
      <c r="X606" s="13" t="s">
        <v>4</v>
      </c>
      <c r="Y606" s="31" t="s">
        <v>4</v>
      </c>
      <c r="Z606" s="31" t="s">
        <v>4</v>
      </c>
    </row>
    <row r="607" spans="1:26" x14ac:dyDescent="0.3">
      <c r="A607" s="1">
        <v>192106</v>
      </c>
      <c r="B607" s="29">
        <v>6.55</v>
      </c>
      <c r="C607" s="2">
        <v>0.48499999999999999</v>
      </c>
      <c r="D607" s="2">
        <f t="shared" si="18"/>
        <v>2.6000133313329936</v>
      </c>
      <c r="E607" s="2"/>
      <c r="F607" s="2"/>
      <c r="G607" s="2"/>
      <c r="H607" s="2"/>
      <c r="I607" s="2">
        <f t="shared" si="19"/>
        <v>-8.5854456255111122E-3</v>
      </c>
      <c r="J607" s="2"/>
      <c r="K607" s="2"/>
      <c r="L607" s="3">
        <v>0.54500000000000004</v>
      </c>
      <c r="M607" s="13">
        <v>0.70416362308254199</v>
      </c>
      <c r="N607" s="2">
        <v>4.99E-2</v>
      </c>
      <c r="O607" s="2">
        <v>6.1799999999999994E-2</v>
      </c>
      <c r="P607" s="2">
        <v>8.5600000000000009E-2</v>
      </c>
      <c r="Q607" s="2">
        <v>5.2699999999999997E-2</v>
      </c>
      <c r="R607" s="13" t="s">
        <v>4</v>
      </c>
      <c r="S607" s="17">
        <f t="shared" si="20"/>
        <v>4.1583333333333333E-3</v>
      </c>
      <c r="T607" s="18">
        <v>-5.6657000000000001E-3</v>
      </c>
      <c r="U607" s="1" t="s">
        <v>4</v>
      </c>
      <c r="V607" s="1" t="s">
        <v>4</v>
      </c>
      <c r="W607" s="13">
        <v>3.8638263686399999E-3</v>
      </c>
      <c r="X607" s="13" t="s">
        <v>4</v>
      </c>
      <c r="Y607" s="31" t="s">
        <v>4</v>
      </c>
      <c r="Z607" s="31" t="s">
        <v>4</v>
      </c>
    </row>
    <row r="608" spans="1:26" x14ac:dyDescent="0.3">
      <c r="A608" s="1">
        <v>192107</v>
      </c>
      <c r="B608" s="29">
        <v>6.53</v>
      </c>
      <c r="C608" s="2">
        <v>0.48080000000000001</v>
      </c>
      <c r="D608" s="2">
        <f t="shared" si="18"/>
        <v>2.5963840265688205</v>
      </c>
      <c r="E608" s="2"/>
      <c r="F608" s="2"/>
      <c r="G608" s="2"/>
      <c r="H608" s="2"/>
      <c r="I608" s="2">
        <f t="shared" si="19"/>
        <v>-8.6597938144329367E-3</v>
      </c>
      <c r="J608" s="2"/>
      <c r="K608" s="2"/>
      <c r="L608" s="3">
        <v>0.50249999999999995</v>
      </c>
      <c r="M608" s="13">
        <v>0.70498756764662862</v>
      </c>
      <c r="N608" s="2">
        <v>4.5999999999999999E-2</v>
      </c>
      <c r="O608" s="2">
        <v>6.1200000000000004E-2</v>
      </c>
      <c r="P608" s="2">
        <v>8.48E-2</v>
      </c>
      <c r="Q608" s="2">
        <v>5.2600000000000001E-2</v>
      </c>
      <c r="R608" s="13" t="s">
        <v>4</v>
      </c>
      <c r="S608" s="17">
        <f t="shared" si="20"/>
        <v>3.8333333333333331E-3</v>
      </c>
      <c r="T608" s="18">
        <v>1.8921000000000001E-3</v>
      </c>
      <c r="U608" s="1" t="s">
        <v>4</v>
      </c>
      <c r="V608" s="1" t="s">
        <v>4</v>
      </c>
      <c r="W608" s="13">
        <v>1.7604921116199999E-3</v>
      </c>
      <c r="X608" s="13" t="s">
        <v>4</v>
      </c>
      <c r="Y608" s="31" t="s">
        <v>4</v>
      </c>
      <c r="Z608" s="31" t="s">
        <v>4</v>
      </c>
    </row>
    <row r="609" spans="1:26" x14ac:dyDescent="0.3">
      <c r="A609" s="1">
        <v>192108</v>
      </c>
      <c r="B609" s="29">
        <v>6.45</v>
      </c>
      <c r="C609" s="2">
        <v>0.47670000000000001</v>
      </c>
      <c r="D609" s="2">
        <f t="shared" si="18"/>
        <v>2.6294515706349522</v>
      </c>
      <c r="E609" s="2"/>
      <c r="F609" s="2"/>
      <c r="G609" s="2"/>
      <c r="H609" s="2"/>
      <c r="I609" s="2">
        <f t="shared" si="19"/>
        <v>-8.527454242928445E-3</v>
      </c>
      <c r="J609" s="2"/>
      <c r="K609" s="2"/>
      <c r="L609" s="3">
        <v>0.46</v>
      </c>
      <c r="M609" s="13">
        <v>0.71822381165251081</v>
      </c>
      <c r="N609" s="2">
        <v>4.7500000000000001E-2</v>
      </c>
      <c r="O609" s="2">
        <v>5.9900000000000002E-2</v>
      </c>
      <c r="P609" s="2">
        <v>8.5099999999999995E-2</v>
      </c>
      <c r="Q609" s="2">
        <v>5.2199999999999996E-2</v>
      </c>
      <c r="R609" s="13" t="s">
        <v>4</v>
      </c>
      <c r="S609" s="17">
        <f t="shared" si="20"/>
        <v>3.9583333333333337E-3</v>
      </c>
      <c r="T609" s="18">
        <v>3.7735999999999998E-3</v>
      </c>
      <c r="U609" s="1" t="s">
        <v>4</v>
      </c>
      <c r="V609" s="1" t="s">
        <v>4</v>
      </c>
      <c r="W609" s="13">
        <v>2.0311152161300002E-3</v>
      </c>
      <c r="X609" s="13" t="s">
        <v>4</v>
      </c>
      <c r="Y609" s="31" t="s">
        <v>4</v>
      </c>
      <c r="Z609" s="31" t="s">
        <v>4</v>
      </c>
    </row>
    <row r="610" spans="1:26" x14ac:dyDescent="0.3">
      <c r="A610" s="1">
        <v>192109</v>
      </c>
      <c r="B610" s="29">
        <v>6.61</v>
      </c>
      <c r="C610" s="2">
        <v>0.47249999999999998</v>
      </c>
      <c r="D610" s="2">
        <f t="shared" si="18"/>
        <v>2.6518250584452603</v>
      </c>
      <c r="E610" s="2"/>
      <c r="F610" s="2"/>
      <c r="G610" s="2"/>
      <c r="H610" s="2"/>
      <c r="I610" s="2">
        <f t="shared" si="19"/>
        <v>-8.8105726872247381E-3</v>
      </c>
      <c r="J610" s="2"/>
      <c r="K610" s="2"/>
      <c r="L610" s="3">
        <v>0.41749999999999998</v>
      </c>
      <c r="M610" s="13">
        <v>0.67810917276308391</v>
      </c>
      <c r="N610" s="2">
        <v>4.7500000000000001E-2</v>
      </c>
      <c r="O610" s="2">
        <v>5.9299999999999999E-2</v>
      </c>
      <c r="P610" s="2">
        <v>8.3400000000000002E-2</v>
      </c>
      <c r="Q610" s="2">
        <v>5.1200000000000002E-2</v>
      </c>
      <c r="R610" s="13" t="s">
        <v>4</v>
      </c>
      <c r="S610" s="17">
        <f t="shared" si="20"/>
        <v>3.9583333333333337E-3</v>
      </c>
      <c r="T610" s="18">
        <v>-1.13638E-2</v>
      </c>
      <c r="U610" s="1" t="s">
        <v>4</v>
      </c>
      <c r="V610" s="1" t="s">
        <v>4</v>
      </c>
      <c r="W610" s="13">
        <v>1.77822036746E-3</v>
      </c>
      <c r="X610" s="13" t="s">
        <v>4</v>
      </c>
      <c r="Y610" s="31" t="s">
        <v>4</v>
      </c>
      <c r="Z610" s="31" t="s">
        <v>4</v>
      </c>
    </row>
    <row r="611" spans="1:26" x14ac:dyDescent="0.3">
      <c r="A611" s="1">
        <v>192110</v>
      </c>
      <c r="B611" s="29">
        <v>6.7</v>
      </c>
      <c r="C611" s="2">
        <v>0.46829999999999999</v>
      </c>
      <c r="D611" s="2">
        <f t="shared" si="18"/>
        <v>2.7130912142977919</v>
      </c>
      <c r="E611" s="2"/>
      <c r="F611" s="2"/>
      <c r="G611" s="2"/>
      <c r="H611" s="2"/>
      <c r="I611" s="2">
        <f t="shared" si="19"/>
        <v>-8.8888888888888351E-3</v>
      </c>
      <c r="J611" s="2"/>
      <c r="K611" s="2"/>
      <c r="L611" s="3">
        <v>0.375</v>
      </c>
      <c r="M611" s="13">
        <v>0.65838000273186736</v>
      </c>
      <c r="N611" s="2">
        <v>4.2099999999999999E-2</v>
      </c>
      <c r="O611" s="2">
        <v>5.8400000000000001E-2</v>
      </c>
      <c r="P611" s="2">
        <v>8.3400000000000002E-2</v>
      </c>
      <c r="Q611" s="2">
        <v>4.8300000000000003E-2</v>
      </c>
      <c r="R611" s="13" t="s">
        <v>4</v>
      </c>
      <c r="S611" s="17">
        <f t="shared" si="20"/>
        <v>3.5083333333333334E-3</v>
      </c>
      <c r="T611" s="18">
        <v>-1.9066E-3</v>
      </c>
      <c r="U611" s="1" t="s">
        <v>4</v>
      </c>
      <c r="V611" s="1" t="s">
        <v>4</v>
      </c>
      <c r="W611" s="13">
        <v>1.0289690774000001E-3</v>
      </c>
      <c r="X611" s="13" t="s">
        <v>4</v>
      </c>
      <c r="Y611" s="31" t="s">
        <v>4</v>
      </c>
      <c r="Z611" s="31" t="s">
        <v>4</v>
      </c>
    </row>
    <row r="612" spans="1:26" x14ac:dyDescent="0.3">
      <c r="A612" s="1">
        <v>192111</v>
      </c>
      <c r="B612" s="29">
        <v>7.06</v>
      </c>
      <c r="C612" s="2">
        <v>0.4642</v>
      </c>
      <c r="D612" s="2">
        <f t="shared" si="18"/>
        <v>2.7566830589034876</v>
      </c>
      <c r="E612" s="2"/>
      <c r="F612" s="2"/>
      <c r="G612" s="2"/>
      <c r="H612" s="2"/>
      <c r="I612" s="2">
        <f t="shared" si="19"/>
        <v>-8.7550715353406083E-3</v>
      </c>
      <c r="J612" s="2"/>
      <c r="K612" s="2"/>
      <c r="L612" s="3">
        <v>0.33250000000000002</v>
      </c>
      <c r="M612" s="13">
        <v>0.62354463130659776</v>
      </c>
      <c r="N612" s="2">
        <v>4.0300000000000002E-2</v>
      </c>
      <c r="O612" s="2">
        <v>5.5999999999999994E-2</v>
      </c>
      <c r="P612" s="2">
        <v>7.8799999999999995E-2</v>
      </c>
      <c r="Q612" s="2">
        <v>4.6399999999999997E-2</v>
      </c>
      <c r="R612" s="13" t="s">
        <v>4</v>
      </c>
      <c r="S612" s="17">
        <f t="shared" si="20"/>
        <v>3.3583333333333334E-3</v>
      </c>
      <c r="T612" s="18">
        <v>-5.7416000000000003E-3</v>
      </c>
      <c r="U612" s="1" t="s">
        <v>4</v>
      </c>
      <c r="V612" s="1" t="s">
        <v>4</v>
      </c>
      <c r="W612" s="13">
        <v>9.8770304283000011E-4</v>
      </c>
      <c r="X612" s="13" t="s">
        <v>4</v>
      </c>
      <c r="Y612" s="31" t="s">
        <v>4</v>
      </c>
      <c r="Z612" s="31" t="s">
        <v>4</v>
      </c>
    </row>
    <row r="613" spans="1:26" x14ac:dyDescent="0.3">
      <c r="A613" s="1">
        <v>192112</v>
      </c>
      <c r="B613" s="29">
        <v>7.31</v>
      </c>
      <c r="C613" s="2">
        <v>0.46</v>
      </c>
      <c r="D613" s="2">
        <f t="shared" si="18"/>
        <v>2.7644031376533418</v>
      </c>
      <c r="E613" s="2"/>
      <c r="F613" s="2"/>
      <c r="G613" s="2"/>
      <c r="H613" s="2"/>
      <c r="I613" s="2">
        <f t="shared" si="19"/>
        <v>-9.0478242137009834E-3</v>
      </c>
      <c r="J613" s="2"/>
      <c r="K613" s="2"/>
      <c r="L613" s="3">
        <v>0.28999999999999998</v>
      </c>
      <c r="M613" s="13">
        <v>0.59653465346534662</v>
      </c>
      <c r="N613" s="2">
        <v>3.9E-2</v>
      </c>
      <c r="O613" s="2">
        <v>5.5E-2</v>
      </c>
      <c r="P613" s="2">
        <v>7.6100000000000001E-2</v>
      </c>
      <c r="Q613" s="2">
        <v>4.4699999999999997E-2</v>
      </c>
      <c r="R613" s="13" t="s">
        <v>4</v>
      </c>
      <c r="S613" s="17">
        <f t="shared" si="20"/>
        <v>3.2499999999999999E-3</v>
      </c>
      <c r="T613" s="18">
        <v>-5.7748000000000001E-3</v>
      </c>
      <c r="U613" s="1" t="s">
        <v>4</v>
      </c>
      <c r="V613" s="1" t="s">
        <v>4</v>
      </c>
      <c r="W613" s="13">
        <v>5.1063616037000002E-4</v>
      </c>
      <c r="X613" s="13" t="s">
        <v>4</v>
      </c>
      <c r="Y613" s="31" t="s">
        <v>4</v>
      </c>
      <c r="Z613" s="31" t="s">
        <v>4</v>
      </c>
    </row>
    <row r="614" spans="1:26" x14ac:dyDescent="0.3">
      <c r="A614" s="1">
        <v>192201</v>
      </c>
      <c r="B614" s="29">
        <v>7.3</v>
      </c>
      <c r="C614" s="2">
        <v>0.4642</v>
      </c>
      <c r="D614" s="2">
        <f t="shared" si="18"/>
        <v>2.77699519935747</v>
      </c>
      <c r="E614" s="2"/>
      <c r="F614" s="2"/>
      <c r="G614" s="2"/>
      <c r="H614" s="2"/>
      <c r="I614" s="2">
        <f t="shared" si="19"/>
        <v>9.1304347826086651E-3</v>
      </c>
      <c r="J614" s="2"/>
      <c r="K614" s="2"/>
      <c r="L614" s="3">
        <v>0.32329999999999998</v>
      </c>
      <c r="M614" s="13">
        <v>0.59286592865928667</v>
      </c>
      <c r="N614" s="2">
        <v>3.9E-2</v>
      </c>
      <c r="O614" s="2">
        <v>5.3399999999999996E-2</v>
      </c>
      <c r="P614" s="2">
        <v>7.6999999999999999E-2</v>
      </c>
      <c r="Q614" s="2">
        <v>4.4500000000000005E-2</v>
      </c>
      <c r="R614" s="13" t="s">
        <v>4</v>
      </c>
      <c r="S614" s="17">
        <f t="shared" si="20"/>
        <v>3.2499999999999999E-3</v>
      </c>
      <c r="T614" s="18">
        <v>-2.1464199999999999E-2</v>
      </c>
      <c r="U614" s="1" t="s">
        <v>4</v>
      </c>
      <c r="V614" s="1" t="s">
        <v>4</v>
      </c>
      <c r="W614" s="13">
        <v>1.05651813604E-3</v>
      </c>
      <c r="X614" s="13" t="s">
        <v>4</v>
      </c>
      <c r="Y614" s="31" t="s">
        <v>4</v>
      </c>
      <c r="Z614" s="31" t="s">
        <v>4</v>
      </c>
    </row>
    <row r="615" spans="1:26" x14ac:dyDescent="0.3">
      <c r="A615" s="1">
        <v>192202</v>
      </c>
      <c r="B615" s="29">
        <v>7.46</v>
      </c>
      <c r="C615" s="2">
        <v>0.46829999999999999</v>
      </c>
      <c r="D615" s="2">
        <f t="shared" si="18"/>
        <v>2.8050478503942768</v>
      </c>
      <c r="E615" s="2"/>
      <c r="F615" s="2"/>
      <c r="G615" s="2"/>
      <c r="H615" s="2"/>
      <c r="I615" s="2">
        <f t="shared" si="19"/>
        <v>8.8323998276604865E-3</v>
      </c>
      <c r="J615" s="2"/>
      <c r="K615" s="2"/>
      <c r="L615" s="3">
        <v>0.35670000000000002</v>
      </c>
      <c r="M615" s="13">
        <v>0.56400655277322731</v>
      </c>
      <c r="N615" s="2">
        <v>3.8100000000000002E-2</v>
      </c>
      <c r="O615" s="2">
        <v>5.2900000000000003E-2</v>
      </c>
      <c r="P615" s="2">
        <v>7.5499999999999998E-2</v>
      </c>
      <c r="Q615" s="2">
        <v>4.4999999999999998E-2</v>
      </c>
      <c r="R615" s="13" t="s">
        <v>4</v>
      </c>
      <c r="S615" s="17">
        <f t="shared" si="20"/>
        <v>3.1750000000000003E-3</v>
      </c>
      <c r="T615" s="18">
        <v>-1.9743E-3</v>
      </c>
      <c r="U615" s="1" t="s">
        <v>4</v>
      </c>
      <c r="V615" s="1" t="s">
        <v>4</v>
      </c>
      <c r="W615" s="13">
        <v>6.1956715043000007E-4</v>
      </c>
      <c r="X615" s="13" t="s">
        <v>4</v>
      </c>
      <c r="Y615" s="31" t="s">
        <v>4</v>
      </c>
      <c r="Z615" s="31" t="s">
        <v>4</v>
      </c>
    </row>
    <row r="616" spans="1:26" x14ac:dyDescent="0.3">
      <c r="A616" s="1">
        <v>192203</v>
      </c>
      <c r="B616" s="29">
        <v>7.74</v>
      </c>
      <c r="C616" s="2">
        <v>0.47249999999999998</v>
      </c>
      <c r="D616" s="2">
        <f t="shared" si="18"/>
        <v>2.8550704555126765</v>
      </c>
      <c r="E616" s="2"/>
      <c r="F616" s="2"/>
      <c r="G616" s="2"/>
      <c r="H616" s="2"/>
      <c r="I616" s="2">
        <f t="shared" si="19"/>
        <v>8.9686098654708779E-3</v>
      </c>
      <c r="J616" s="2"/>
      <c r="K616" s="2"/>
      <c r="L616" s="3">
        <v>0.39</v>
      </c>
      <c r="M616" s="13">
        <v>0.52105558674901742</v>
      </c>
      <c r="N616" s="2">
        <v>3.5499999999999997E-2</v>
      </c>
      <c r="O616" s="2">
        <v>5.2300000000000006E-2</v>
      </c>
      <c r="P616" s="2">
        <v>7.4499999999999997E-2</v>
      </c>
      <c r="Q616" s="2">
        <v>4.41E-2</v>
      </c>
      <c r="R616" s="13" t="s">
        <v>4</v>
      </c>
      <c r="S616" s="17">
        <f t="shared" si="20"/>
        <v>2.9583333333333332E-3</v>
      </c>
      <c r="T616" s="18">
        <v>-1.1928599999999999E-2</v>
      </c>
      <c r="U616" s="1" t="s">
        <v>4</v>
      </c>
      <c r="V616" s="1" t="s">
        <v>4</v>
      </c>
      <c r="W616" s="13">
        <v>6.9250022043999978E-4</v>
      </c>
      <c r="X616" s="13" t="s">
        <v>4</v>
      </c>
      <c r="Y616" s="31" t="s">
        <v>4</v>
      </c>
      <c r="Z616" s="31" t="s">
        <v>4</v>
      </c>
    </row>
    <row r="617" spans="1:26" x14ac:dyDescent="0.3">
      <c r="A617" s="1">
        <v>192204</v>
      </c>
      <c r="B617" s="29">
        <v>8.2100000000000009</v>
      </c>
      <c r="C617" s="2">
        <v>0.47670000000000001</v>
      </c>
      <c r="D617" s="2">
        <f t="shared" si="18"/>
        <v>2.8844572782749447</v>
      </c>
      <c r="E617" s="2"/>
      <c r="F617" s="2"/>
      <c r="G617" s="2"/>
      <c r="H617" s="2"/>
      <c r="I617" s="2">
        <f t="shared" si="19"/>
        <v>8.8888888888889461E-3</v>
      </c>
      <c r="J617" s="2"/>
      <c r="K617" s="2"/>
      <c r="L617" s="3">
        <v>0.42330000000000001</v>
      </c>
      <c r="M617" s="13">
        <v>0.50473186119873814</v>
      </c>
      <c r="N617" s="2">
        <v>3.2099999999999997E-2</v>
      </c>
      <c r="O617" s="2">
        <v>5.1500000000000004E-2</v>
      </c>
      <c r="P617" s="2">
        <v>7.1399999999999991E-2</v>
      </c>
      <c r="Q617" s="2">
        <v>4.2800000000000005E-2</v>
      </c>
      <c r="R617" s="13" t="s">
        <v>4</v>
      </c>
      <c r="S617" s="17">
        <f t="shared" si="20"/>
        <v>2.6749999999999999E-3</v>
      </c>
      <c r="T617" s="18">
        <v>0</v>
      </c>
      <c r="U617" s="1" t="s">
        <v>4</v>
      </c>
      <c r="V617" s="1" t="s">
        <v>4</v>
      </c>
      <c r="W617" s="13">
        <v>1.0940970262200002E-3</v>
      </c>
      <c r="X617" s="13" t="s">
        <v>4</v>
      </c>
      <c r="Y617" s="31" t="s">
        <v>4</v>
      </c>
      <c r="Z617" s="31" t="s">
        <v>4</v>
      </c>
    </row>
    <row r="618" spans="1:26" x14ac:dyDescent="0.3">
      <c r="A618" s="1">
        <v>192205</v>
      </c>
      <c r="B618" s="29">
        <v>8.5299999999999994</v>
      </c>
      <c r="C618" s="2">
        <v>0.48080000000000001</v>
      </c>
      <c r="D618" s="2">
        <f t="shared" si="18"/>
        <v>2.8664703371302216</v>
      </c>
      <c r="E618" s="2"/>
      <c r="F618" s="2"/>
      <c r="G618" s="2"/>
      <c r="H618" s="2"/>
      <c r="I618" s="2">
        <f t="shared" si="19"/>
        <v>8.6007971470525302E-3</v>
      </c>
      <c r="J618" s="2"/>
      <c r="K618" s="2"/>
      <c r="L618" s="3">
        <v>0.45669999999999999</v>
      </c>
      <c r="M618" s="13">
        <v>0.48520338805814078</v>
      </c>
      <c r="N618" s="2">
        <v>3.2500000000000001E-2</v>
      </c>
      <c r="O618" s="2">
        <v>5.1299999999999998E-2</v>
      </c>
      <c r="P618" s="2">
        <v>6.8900000000000003E-2</v>
      </c>
      <c r="Q618" s="2">
        <v>4.2599999999999999E-2</v>
      </c>
      <c r="R618" s="13" t="s">
        <v>4</v>
      </c>
      <c r="S618" s="17">
        <f t="shared" si="20"/>
        <v>2.7083333333333334E-3</v>
      </c>
      <c r="T618" s="18">
        <v>0</v>
      </c>
      <c r="U618" s="1" t="s">
        <v>4</v>
      </c>
      <c r="V618" s="1" t="s">
        <v>4</v>
      </c>
      <c r="W618" s="13">
        <v>8.0328278327999989E-4</v>
      </c>
      <c r="X618" s="13" t="s">
        <v>4</v>
      </c>
      <c r="Y618" s="31" t="s">
        <v>4</v>
      </c>
      <c r="Z618" s="31" t="s">
        <v>4</v>
      </c>
    </row>
    <row r="619" spans="1:26" x14ac:dyDescent="0.3">
      <c r="A619" s="1">
        <v>192206</v>
      </c>
      <c r="B619" s="29">
        <v>8.4499999999999993</v>
      </c>
      <c r="C619" s="2">
        <v>0.48499999999999999</v>
      </c>
      <c r="D619" s="2">
        <f t="shared" si="18"/>
        <v>2.8648483306299366</v>
      </c>
      <c r="E619" s="2"/>
      <c r="F619" s="2"/>
      <c r="G619" s="2"/>
      <c r="H619" s="2"/>
      <c r="I619" s="2">
        <f t="shared" si="19"/>
        <v>8.7354409317803583E-3</v>
      </c>
      <c r="J619" s="2"/>
      <c r="K619" s="2"/>
      <c r="L619" s="3">
        <v>0.49</v>
      </c>
      <c r="M619" s="13">
        <v>0.49930054880017211</v>
      </c>
      <c r="N619" s="2">
        <v>3.2500000000000001E-2</v>
      </c>
      <c r="O619" s="2">
        <v>5.0799999999999998E-2</v>
      </c>
      <c r="P619" s="2">
        <v>6.9699999999999998E-2</v>
      </c>
      <c r="Q619" s="2">
        <v>4.24E-2</v>
      </c>
      <c r="R619" s="13" t="s">
        <v>4</v>
      </c>
      <c r="S619" s="17">
        <f t="shared" si="20"/>
        <v>2.7083333333333334E-3</v>
      </c>
      <c r="T619" s="18">
        <v>1.9980000000000002E-3</v>
      </c>
      <c r="U619" s="1" t="s">
        <v>4</v>
      </c>
      <c r="V619" s="1" t="s">
        <v>4</v>
      </c>
      <c r="W619" s="13">
        <v>1.7435654377699998E-3</v>
      </c>
      <c r="X619" s="13" t="s">
        <v>4</v>
      </c>
      <c r="Y619" s="31" t="s">
        <v>4</v>
      </c>
      <c r="Z619" s="31" t="s">
        <v>4</v>
      </c>
    </row>
    <row r="620" spans="1:26" x14ac:dyDescent="0.3">
      <c r="A620" s="1">
        <v>192207</v>
      </c>
      <c r="B620" s="29">
        <v>8.51</v>
      </c>
      <c r="C620" s="2">
        <v>0.48920000000000002</v>
      </c>
      <c r="D620" s="2">
        <f t="shared" si="18"/>
        <v>2.8931388897849883</v>
      </c>
      <c r="E620" s="2"/>
      <c r="F620" s="2"/>
      <c r="G620" s="2"/>
      <c r="H620" s="2"/>
      <c r="I620" s="2">
        <f t="shared" si="19"/>
        <v>8.6597938144330477E-3</v>
      </c>
      <c r="J620" s="2"/>
      <c r="K620" s="2"/>
      <c r="L620" s="3">
        <v>0.52329999999999999</v>
      </c>
      <c r="M620" s="13">
        <v>0.47810407006697581</v>
      </c>
      <c r="N620" s="2">
        <v>3.2000000000000001E-2</v>
      </c>
      <c r="O620" s="2">
        <v>0.05</v>
      </c>
      <c r="P620" s="2">
        <v>6.8900000000000003E-2</v>
      </c>
      <c r="Q620" s="2">
        <v>4.1399999999999999E-2</v>
      </c>
      <c r="R620" s="13" t="s">
        <v>4</v>
      </c>
      <c r="S620" s="17">
        <f t="shared" si="20"/>
        <v>2.6666666666666666E-3</v>
      </c>
      <c r="T620" s="18">
        <v>1.9940000000000001E-3</v>
      </c>
      <c r="U620" s="1" t="s">
        <v>4</v>
      </c>
      <c r="V620" s="1" t="s">
        <v>4</v>
      </c>
      <c r="W620" s="13">
        <v>1.4760808515500001E-3</v>
      </c>
      <c r="X620" s="13" t="s">
        <v>4</v>
      </c>
      <c r="Y620" s="31" t="s">
        <v>4</v>
      </c>
      <c r="Z620" s="31" t="s">
        <v>4</v>
      </c>
    </row>
    <row r="621" spans="1:26" x14ac:dyDescent="0.3">
      <c r="A621" s="1">
        <v>192208</v>
      </c>
      <c r="B621" s="29">
        <v>8.83</v>
      </c>
      <c r="C621" s="2">
        <v>0.49330000000000002</v>
      </c>
      <c r="D621" s="2">
        <f t="shared" si="18"/>
        <v>2.9105068907973326</v>
      </c>
      <c r="E621" s="2"/>
      <c r="F621" s="2"/>
      <c r="G621" s="2"/>
      <c r="H621" s="2"/>
      <c r="I621" s="2">
        <f t="shared" si="19"/>
        <v>8.3810302534750303E-3</v>
      </c>
      <c r="J621" s="2"/>
      <c r="K621" s="2"/>
      <c r="L621" s="3">
        <v>0.55669999999999997</v>
      </c>
      <c r="M621" s="13">
        <v>0.46040881127207778</v>
      </c>
      <c r="N621" s="2">
        <v>3.1300000000000001E-2</v>
      </c>
      <c r="O621" s="2">
        <v>4.9599999999999998E-2</v>
      </c>
      <c r="P621" s="2">
        <v>6.8499999999999991E-2</v>
      </c>
      <c r="Q621" s="2">
        <v>4.1200000000000001E-2</v>
      </c>
      <c r="R621" s="13" t="s">
        <v>4</v>
      </c>
      <c r="S621" s="17">
        <f t="shared" si="20"/>
        <v>2.6083333333333336E-3</v>
      </c>
      <c r="T621" s="18">
        <v>-1.0010099999999999E-2</v>
      </c>
      <c r="U621" s="1" t="s">
        <v>4</v>
      </c>
      <c r="V621" s="1" t="s">
        <v>4</v>
      </c>
      <c r="W621" s="13">
        <v>9.8828558641000019E-4</v>
      </c>
      <c r="X621" s="13" t="s">
        <v>4</v>
      </c>
      <c r="Y621" s="31" t="s">
        <v>4</v>
      </c>
      <c r="Z621" s="31" t="s">
        <v>4</v>
      </c>
    </row>
    <row r="622" spans="1:26" x14ac:dyDescent="0.3">
      <c r="A622" s="1">
        <v>192209</v>
      </c>
      <c r="B622" s="29">
        <v>9.06</v>
      </c>
      <c r="C622" s="2">
        <v>0.4975</v>
      </c>
      <c r="D622" s="2">
        <f t="shared" si="18"/>
        <v>2.9238637710415776</v>
      </c>
      <c r="E622" s="2"/>
      <c r="F622" s="2"/>
      <c r="G622" s="2"/>
      <c r="H622" s="2"/>
      <c r="I622" s="2">
        <f t="shared" si="19"/>
        <v>8.514088789782992E-3</v>
      </c>
      <c r="J622" s="2"/>
      <c r="K622" s="2"/>
      <c r="L622" s="3">
        <v>0.59</v>
      </c>
      <c r="M622" s="13">
        <v>0.47775947281713338</v>
      </c>
      <c r="N622" s="2">
        <v>3.3399999999999999E-2</v>
      </c>
      <c r="O622" s="2">
        <v>4.9299999999999997E-2</v>
      </c>
      <c r="P622" s="2">
        <v>6.7500000000000004E-2</v>
      </c>
      <c r="Q622" s="2">
        <v>4.1900000000000007E-2</v>
      </c>
      <c r="R622" s="13" t="s">
        <v>4</v>
      </c>
      <c r="S622" s="17">
        <f t="shared" si="20"/>
        <v>2.7833333333333334E-3</v>
      </c>
      <c r="T622" s="18">
        <v>2.0100999999999999E-3</v>
      </c>
      <c r="U622" s="1" t="s">
        <v>4</v>
      </c>
      <c r="V622" s="1" t="s">
        <v>4</v>
      </c>
      <c r="W622" s="13">
        <v>1.3522608735899997E-3</v>
      </c>
      <c r="X622" s="13" t="s">
        <v>4</v>
      </c>
      <c r="Y622" s="31" t="s">
        <v>4</v>
      </c>
      <c r="Z622" s="31" t="s">
        <v>4</v>
      </c>
    </row>
    <row r="623" spans="1:26" x14ac:dyDescent="0.3">
      <c r="A623" s="1">
        <v>192210</v>
      </c>
      <c r="B623" s="29">
        <v>9.26</v>
      </c>
      <c r="C623" s="2">
        <v>0.50170000000000003</v>
      </c>
      <c r="D623" s="2">
        <f t="shared" si="18"/>
        <v>2.8645046689760907</v>
      </c>
      <c r="E623" s="2"/>
      <c r="F623" s="2"/>
      <c r="G623" s="2"/>
      <c r="H623" s="2"/>
      <c r="I623" s="2">
        <f t="shared" si="19"/>
        <v>8.4422110552764273E-3</v>
      </c>
      <c r="J623" s="2"/>
      <c r="K623" s="2"/>
      <c r="L623" s="3">
        <v>0.62329999999999997</v>
      </c>
      <c r="M623" s="13">
        <v>0.48278014774737277</v>
      </c>
      <c r="N623" s="2">
        <v>3.7100000000000001E-2</v>
      </c>
      <c r="O623" s="2">
        <v>4.9699999999999994E-2</v>
      </c>
      <c r="P623" s="2">
        <v>6.7799999999999999E-2</v>
      </c>
      <c r="Q623" s="2">
        <v>4.2999999999999997E-2</v>
      </c>
      <c r="R623" s="13" t="s">
        <v>4</v>
      </c>
      <c r="S623" s="17">
        <f t="shared" si="20"/>
        <v>3.0916666666666666E-3</v>
      </c>
      <c r="T623" s="18">
        <v>6.0060000000000001E-3</v>
      </c>
      <c r="U623" s="1" t="s">
        <v>4</v>
      </c>
      <c r="V623" s="1" t="s">
        <v>4</v>
      </c>
      <c r="W623" s="13">
        <v>1.6963631812099999E-3</v>
      </c>
      <c r="X623" s="13" t="s">
        <v>4</v>
      </c>
      <c r="Y623" s="31" t="s">
        <v>4</v>
      </c>
      <c r="Z623" s="31" t="s">
        <v>4</v>
      </c>
    </row>
    <row r="624" spans="1:26" x14ac:dyDescent="0.3">
      <c r="A624" s="1">
        <v>192211</v>
      </c>
      <c r="B624" s="29">
        <v>8.8000000000000007</v>
      </c>
      <c r="C624" s="2">
        <v>0.50580000000000003</v>
      </c>
      <c r="D624" s="2">
        <f t="shared" si="18"/>
        <v>2.8540903523932974</v>
      </c>
      <c r="E624" s="2"/>
      <c r="F624" s="2"/>
      <c r="G624" s="2"/>
      <c r="H624" s="2"/>
      <c r="I624" s="2">
        <f t="shared" si="19"/>
        <v>8.1722144707991884E-3</v>
      </c>
      <c r="J624" s="2"/>
      <c r="K624" s="2"/>
      <c r="L624" s="3">
        <v>0.65669999999999995</v>
      </c>
      <c r="M624" s="13">
        <v>0.49022715266772315</v>
      </c>
      <c r="N624" s="2">
        <v>3.6600000000000001E-2</v>
      </c>
      <c r="O624" s="2">
        <v>5.0900000000000001E-2</v>
      </c>
      <c r="P624" s="2">
        <v>6.9800000000000001E-2</v>
      </c>
      <c r="Q624" s="2">
        <v>4.3299999999999998E-2</v>
      </c>
      <c r="R624" s="13" t="s">
        <v>4</v>
      </c>
      <c r="S624" s="17">
        <f t="shared" si="20"/>
        <v>3.0500000000000002E-3</v>
      </c>
      <c r="T624" s="18">
        <v>3.9841E-3</v>
      </c>
      <c r="U624" s="1" t="s">
        <v>4</v>
      </c>
      <c r="V624" s="1" t="s">
        <v>4</v>
      </c>
      <c r="W624" s="13">
        <v>2.4352112243200001E-3</v>
      </c>
      <c r="X624" s="13" t="s">
        <v>4</v>
      </c>
      <c r="Y624" s="31" t="s">
        <v>4</v>
      </c>
      <c r="Z624" s="31" t="s">
        <v>4</v>
      </c>
    </row>
    <row r="625" spans="1:26" x14ac:dyDescent="0.3">
      <c r="A625" s="1">
        <v>192212</v>
      </c>
      <c r="B625" s="29">
        <v>8.7799999999999994</v>
      </c>
      <c r="C625" s="2">
        <v>0.51</v>
      </c>
      <c r="D625" s="2">
        <f t="shared" si="18"/>
        <v>2.8593958300018598</v>
      </c>
      <c r="E625" s="2"/>
      <c r="F625" s="2"/>
      <c r="G625" s="2"/>
      <c r="H625" s="2"/>
      <c r="I625" s="2">
        <f t="shared" si="19"/>
        <v>8.3036773428231125E-3</v>
      </c>
      <c r="J625" s="2"/>
      <c r="K625" s="2"/>
      <c r="L625" s="3">
        <v>0.69</v>
      </c>
      <c r="M625" s="13">
        <v>0.47264948558622794</v>
      </c>
      <c r="N625" s="2">
        <v>3.6499999999999998E-2</v>
      </c>
      <c r="O625" s="2">
        <v>5.0799999999999998E-2</v>
      </c>
      <c r="P625" s="2">
        <v>7.0199999999999999E-2</v>
      </c>
      <c r="Q625" s="2">
        <v>4.3200000000000002E-2</v>
      </c>
      <c r="R625" s="13" t="s">
        <v>4</v>
      </c>
      <c r="S625" s="17">
        <f t="shared" si="20"/>
        <v>3.0416666666666665E-3</v>
      </c>
      <c r="T625" s="18">
        <v>3.9683000000000001E-3</v>
      </c>
      <c r="U625" s="1" t="s">
        <v>4</v>
      </c>
      <c r="V625" s="1" t="s">
        <v>4</v>
      </c>
      <c r="W625" s="13">
        <v>7.5536871869000006E-4</v>
      </c>
      <c r="X625" s="13" t="s">
        <v>4</v>
      </c>
      <c r="Y625" s="31" t="s">
        <v>4</v>
      </c>
      <c r="Z625" s="31" t="s">
        <v>4</v>
      </c>
    </row>
    <row r="626" spans="1:26" x14ac:dyDescent="0.3">
      <c r="A626" s="1">
        <v>192301</v>
      </c>
      <c r="B626" s="29">
        <v>8.9</v>
      </c>
      <c r="C626" s="2">
        <v>0.51170000000000004</v>
      </c>
      <c r="D626" s="2">
        <f t="shared" si="18"/>
        <v>2.8978783099692</v>
      </c>
      <c r="E626" s="2"/>
      <c r="F626" s="2"/>
      <c r="G626" s="2"/>
      <c r="H626" s="2"/>
      <c r="I626" s="2">
        <f t="shared" si="19"/>
        <v>3.3333333333334103E-3</v>
      </c>
      <c r="J626" s="2"/>
      <c r="K626" s="2"/>
      <c r="L626" s="3">
        <v>0.71419999999999995</v>
      </c>
      <c r="M626" s="13">
        <v>0.47623935132915934</v>
      </c>
      <c r="N626" s="2">
        <v>3.6600000000000001E-2</v>
      </c>
      <c r="O626" s="2">
        <v>5.04E-2</v>
      </c>
      <c r="P626" s="2">
        <v>6.9800000000000001E-2</v>
      </c>
      <c r="Q626" s="2">
        <v>4.3200000000000002E-2</v>
      </c>
      <c r="R626" s="13" t="s">
        <v>4</v>
      </c>
      <c r="S626" s="17">
        <f t="shared" si="20"/>
        <v>3.0500000000000002E-3</v>
      </c>
      <c r="T626" s="18">
        <v>-3.9683000000000001E-3</v>
      </c>
      <c r="U626" s="1" t="s">
        <v>4</v>
      </c>
      <c r="V626" s="1" t="s">
        <v>4</v>
      </c>
      <c r="W626" s="13">
        <v>5.8040563496000004E-4</v>
      </c>
      <c r="X626" s="13" t="s">
        <v>4</v>
      </c>
      <c r="Y626" s="31" t="s">
        <v>4</v>
      </c>
      <c r="Z626" s="31" t="s">
        <v>4</v>
      </c>
    </row>
    <row r="627" spans="1:26" x14ac:dyDescent="0.3">
      <c r="A627" s="1">
        <v>192302</v>
      </c>
      <c r="B627" s="29">
        <v>9.2799999999999994</v>
      </c>
      <c r="C627" s="2">
        <v>0.51329999999999998</v>
      </c>
      <c r="D627" s="2">
        <f t="shared" si="18"/>
        <v>2.9107909060612456</v>
      </c>
      <c r="E627" s="2"/>
      <c r="F627" s="2"/>
      <c r="G627" s="2"/>
      <c r="H627" s="2"/>
      <c r="I627" s="2">
        <f t="shared" si="19"/>
        <v>3.1268321282000855E-3</v>
      </c>
      <c r="J627" s="2"/>
      <c r="K627" s="2"/>
      <c r="L627" s="3">
        <v>0.73829999999999996</v>
      </c>
      <c r="M627" s="13">
        <v>0.44658325312800767</v>
      </c>
      <c r="N627" s="2">
        <v>3.6499999999999998E-2</v>
      </c>
      <c r="O627" s="2">
        <v>5.0700000000000002E-2</v>
      </c>
      <c r="P627" s="2">
        <v>6.9699999999999998E-2</v>
      </c>
      <c r="Q627" s="2">
        <v>4.3299999999999998E-2</v>
      </c>
      <c r="R627" s="13" t="s">
        <v>4</v>
      </c>
      <c r="S627" s="17">
        <f t="shared" si="20"/>
        <v>3.0416666666666665E-3</v>
      </c>
      <c r="T627" s="18">
        <v>-1.9900999999999999E-3</v>
      </c>
      <c r="U627" s="1" t="s">
        <v>4</v>
      </c>
      <c r="V627" s="1" t="s">
        <v>4</v>
      </c>
      <c r="W627" s="13">
        <v>4.7552358667000006E-4</v>
      </c>
      <c r="X627" s="13" t="s">
        <v>4</v>
      </c>
      <c r="Y627" s="31" t="s">
        <v>4</v>
      </c>
      <c r="Z627" s="31" t="s">
        <v>4</v>
      </c>
    </row>
    <row r="628" spans="1:26" x14ac:dyDescent="0.3">
      <c r="A628" s="1">
        <v>192303</v>
      </c>
      <c r="B628" s="29">
        <v>9.43</v>
      </c>
      <c r="C628" s="2">
        <v>0.51500000000000001</v>
      </c>
      <c r="D628" s="2">
        <f t="shared" si="18"/>
        <v>2.8718627918412052</v>
      </c>
      <c r="E628" s="2"/>
      <c r="F628" s="2"/>
      <c r="G628" s="2"/>
      <c r="H628" s="2"/>
      <c r="I628" s="2">
        <f t="shared" si="19"/>
        <v>3.3119033703488121E-3</v>
      </c>
      <c r="J628" s="2"/>
      <c r="K628" s="2"/>
      <c r="L628" s="3">
        <v>0.76249999999999996</v>
      </c>
      <c r="M628" s="13">
        <v>0.50209205020920511</v>
      </c>
      <c r="N628" s="2">
        <v>4.1200000000000001E-2</v>
      </c>
      <c r="O628" s="2">
        <v>5.1299999999999998E-2</v>
      </c>
      <c r="P628" s="2">
        <v>7.0900000000000005E-2</v>
      </c>
      <c r="Q628" s="2">
        <v>4.3799999999999999E-2</v>
      </c>
      <c r="R628" s="13" t="s">
        <v>4</v>
      </c>
      <c r="S628" s="17">
        <f t="shared" si="20"/>
        <v>3.4333333333333334E-3</v>
      </c>
      <c r="T628" s="18">
        <v>3.9760999999999998E-3</v>
      </c>
      <c r="U628" s="1" t="s">
        <v>4</v>
      </c>
      <c r="V628" s="1" t="s">
        <v>4</v>
      </c>
      <c r="W628" s="13">
        <v>5.6100018298000005E-4</v>
      </c>
      <c r="X628" s="13" t="s">
        <v>4</v>
      </c>
      <c r="Y628" s="31" t="s">
        <v>4</v>
      </c>
      <c r="Z628" s="31" t="s">
        <v>4</v>
      </c>
    </row>
    <row r="629" spans="1:26" x14ac:dyDescent="0.3">
      <c r="A629" s="1">
        <v>192304</v>
      </c>
      <c r="B629" s="29">
        <v>9.1</v>
      </c>
      <c r="C629" s="2">
        <v>0.51670000000000005</v>
      </c>
      <c r="D629" s="2">
        <f t="shared" si="18"/>
        <v>2.8201616344814484</v>
      </c>
      <c r="E629" s="2"/>
      <c r="F629" s="2"/>
      <c r="G629" s="2"/>
      <c r="H629" s="2"/>
      <c r="I629" s="2">
        <f t="shared" si="19"/>
        <v>3.3009708737865573E-3</v>
      </c>
      <c r="J629" s="2"/>
      <c r="K629" s="2"/>
      <c r="L629" s="3">
        <v>0.78669999999999995</v>
      </c>
      <c r="M629" s="13">
        <v>0.52449684895303927</v>
      </c>
      <c r="N629" s="2">
        <v>4.1299999999999996E-2</v>
      </c>
      <c r="O629" s="2">
        <v>5.2199999999999996E-2</v>
      </c>
      <c r="P629" s="2">
        <v>7.17E-2</v>
      </c>
      <c r="Q629" s="2">
        <v>4.3899999999999995E-2</v>
      </c>
      <c r="R629" s="13" t="s">
        <v>4</v>
      </c>
      <c r="S629" s="17">
        <f t="shared" si="20"/>
        <v>3.4416666666666662E-3</v>
      </c>
      <c r="T629" s="18">
        <v>3.9604000000000002E-3</v>
      </c>
      <c r="U629" s="1" t="s">
        <v>4</v>
      </c>
      <c r="V629" s="1" t="s">
        <v>4</v>
      </c>
      <c r="W629" s="13">
        <v>9.7780511854000008E-4</v>
      </c>
      <c r="X629" s="13" t="s">
        <v>4</v>
      </c>
      <c r="Y629" s="31" t="s">
        <v>4</v>
      </c>
      <c r="Z629" s="31" t="s">
        <v>4</v>
      </c>
    </row>
    <row r="630" spans="1:26" x14ac:dyDescent="0.3">
      <c r="A630" s="1">
        <v>192305</v>
      </c>
      <c r="B630" s="29">
        <v>8.67</v>
      </c>
      <c r="C630" s="2">
        <v>0.51829999999999998</v>
      </c>
      <c r="D630" s="2">
        <f t="shared" si="18"/>
        <v>2.7782642701571314</v>
      </c>
      <c r="E630" s="2"/>
      <c r="F630" s="2"/>
      <c r="G630" s="2"/>
      <c r="H630" s="2"/>
      <c r="I630" s="2">
        <f t="shared" si="19"/>
        <v>3.0965744145536878E-3</v>
      </c>
      <c r="J630" s="2"/>
      <c r="K630" s="2"/>
      <c r="L630" s="3">
        <v>0.81079999999999997</v>
      </c>
      <c r="M630" s="13">
        <v>0.52906797908335901</v>
      </c>
      <c r="N630" s="2">
        <v>3.95E-2</v>
      </c>
      <c r="O630" s="2">
        <v>5.16E-2</v>
      </c>
      <c r="P630" s="2">
        <v>7.17E-2</v>
      </c>
      <c r="Q630" s="2">
        <v>4.3700000000000003E-2</v>
      </c>
      <c r="R630" s="13" t="s">
        <v>4</v>
      </c>
      <c r="S630" s="17">
        <f t="shared" si="20"/>
        <v>3.2916666666666667E-3</v>
      </c>
      <c r="T630" s="18">
        <v>1.9743E-3</v>
      </c>
      <c r="U630" s="1" t="s">
        <v>4</v>
      </c>
      <c r="V630" s="1" t="s">
        <v>4</v>
      </c>
      <c r="W630" s="13">
        <v>2.7567960542399998E-3</v>
      </c>
      <c r="X630" s="13" t="s">
        <v>4</v>
      </c>
      <c r="Y630" s="31" t="s">
        <v>4</v>
      </c>
      <c r="Z630" s="31" t="s">
        <v>4</v>
      </c>
    </row>
    <row r="631" spans="1:26" x14ac:dyDescent="0.3">
      <c r="A631" s="1">
        <v>192306</v>
      </c>
      <c r="B631" s="29">
        <v>8.34</v>
      </c>
      <c r="C631" s="2">
        <v>0.52</v>
      </c>
      <c r="D631" s="2">
        <f t="shared" si="18"/>
        <v>2.7408400239252009</v>
      </c>
      <c r="E631" s="2"/>
      <c r="F631" s="2"/>
      <c r="G631" s="2"/>
      <c r="H631" s="2"/>
      <c r="I631" s="2">
        <f t="shared" si="19"/>
        <v>3.2799536947714092E-3</v>
      </c>
      <c r="J631" s="2"/>
      <c r="K631" s="2"/>
      <c r="L631" s="3">
        <v>0.83499999999999996</v>
      </c>
      <c r="M631" s="13">
        <v>0.58371040723981893</v>
      </c>
      <c r="N631" s="2">
        <v>3.8399999999999997E-2</v>
      </c>
      <c r="O631" s="2">
        <v>5.1500000000000004E-2</v>
      </c>
      <c r="P631" s="2">
        <v>7.2099999999999997E-2</v>
      </c>
      <c r="Q631" s="2">
        <v>4.3400000000000001E-2</v>
      </c>
      <c r="R631" s="13" t="s">
        <v>4</v>
      </c>
      <c r="S631" s="17">
        <f t="shared" si="20"/>
        <v>3.1999999999999997E-3</v>
      </c>
      <c r="T631" s="18">
        <v>5.8996999999999999E-3</v>
      </c>
      <c r="U631" s="1" t="s">
        <v>4</v>
      </c>
      <c r="V631" s="1" t="s">
        <v>4</v>
      </c>
      <c r="W631" s="13">
        <v>2.9689465217400002E-3</v>
      </c>
      <c r="X631" s="13" t="s">
        <v>4</v>
      </c>
      <c r="Y631" s="31" t="s">
        <v>4</v>
      </c>
      <c r="Z631" s="31" t="s">
        <v>4</v>
      </c>
    </row>
    <row r="632" spans="1:26" x14ac:dyDescent="0.3">
      <c r="A632" s="1">
        <v>192307</v>
      </c>
      <c r="B632" s="29">
        <v>8.06</v>
      </c>
      <c r="C632" s="2">
        <v>0.52170000000000005</v>
      </c>
      <c r="D632" s="2">
        <f t="shared" si="18"/>
        <v>2.7425266306321832</v>
      </c>
      <c r="E632" s="2"/>
      <c r="F632" s="2"/>
      <c r="G632" s="2"/>
      <c r="H632" s="2"/>
      <c r="I632" s="2">
        <f t="shared" si="19"/>
        <v>3.269230769230802E-3</v>
      </c>
      <c r="J632" s="2"/>
      <c r="K632" s="2"/>
      <c r="L632" s="3">
        <v>0.85919999999999996</v>
      </c>
      <c r="M632" s="13">
        <v>0.59371763893683127</v>
      </c>
      <c r="N632" s="2">
        <v>3.9100000000000003E-2</v>
      </c>
      <c r="O632" s="2">
        <v>5.1399999999999994E-2</v>
      </c>
      <c r="P632" s="2">
        <v>7.3399999999999993E-2</v>
      </c>
      <c r="Q632" s="2">
        <v>4.3400000000000001E-2</v>
      </c>
      <c r="R632" s="13" t="s">
        <v>4</v>
      </c>
      <c r="S632" s="17">
        <f t="shared" si="20"/>
        <v>3.2583333333333336E-3</v>
      </c>
      <c r="T632" s="18">
        <v>9.7561999999999996E-3</v>
      </c>
      <c r="U632" s="1" t="s">
        <v>4</v>
      </c>
      <c r="V632" s="1" t="s">
        <v>4</v>
      </c>
      <c r="W632" s="13">
        <v>2.3723736195600002E-3</v>
      </c>
      <c r="X632" s="13" t="s">
        <v>4</v>
      </c>
      <c r="Y632" s="31" t="s">
        <v>4</v>
      </c>
      <c r="Z632" s="31" t="s">
        <v>4</v>
      </c>
    </row>
    <row r="633" spans="1:26" x14ac:dyDescent="0.3">
      <c r="A633" s="1">
        <v>192308</v>
      </c>
      <c r="B633" s="29">
        <v>8.1</v>
      </c>
      <c r="C633" s="2">
        <v>0.52329999999999999</v>
      </c>
      <c r="D633" s="2">
        <f t="shared" si="18"/>
        <v>2.7456182928567463</v>
      </c>
      <c r="E633" s="2"/>
      <c r="F633" s="2"/>
      <c r="G633" s="2"/>
      <c r="H633" s="2"/>
      <c r="I633" s="2">
        <f t="shared" si="19"/>
        <v>3.0668966839177969E-3</v>
      </c>
      <c r="J633" s="2"/>
      <c r="K633" s="2"/>
      <c r="L633" s="3">
        <v>0.88329999999999997</v>
      </c>
      <c r="M633" s="13">
        <v>0.55210785362722026</v>
      </c>
      <c r="N633" s="2">
        <v>3.8599999999999995E-2</v>
      </c>
      <c r="O633" s="2">
        <v>5.0799999999999998E-2</v>
      </c>
      <c r="P633" s="2">
        <v>7.3800000000000004E-2</v>
      </c>
      <c r="Q633" s="2">
        <v>4.3499999999999997E-2</v>
      </c>
      <c r="R633" s="13" t="s">
        <v>4</v>
      </c>
      <c r="S633" s="17">
        <f t="shared" si="20"/>
        <v>3.2166666666666663E-3</v>
      </c>
      <c r="T633" s="18">
        <v>-3.8911000000000002E-3</v>
      </c>
      <c r="U633" s="1" t="s">
        <v>4</v>
      </c>
      <c r="V633" s="1" t="s">
        <v>4</v>
      </c>
      <c r="W633" s="13">
        <v>9.7088194388999995E-4</v>
      </c>
      <c r="X633" s="13" t="s">
        <v>4</v>
      </c>
      <c r="Y633" s="31" t="s">
        <v>4</v>
      </c>
      <c r="Z633" s="31" t="s">
        <v>4</v>
      </c>
    </row>
    <row r="634" spans="1:26" x14ac:dyDescent="0.3">
      <c r="A634" s="1">
        <v>192309</v>
      </c>
      <c r="B634" s="29">
        <v>8.15</v>
      </c>
      <c r="C634" s="2">
        <v>0.52500000000000002</v>
      </c>
      <c r="D634" s="2">
        <f t="shared" si="18"/>
        <v>2.7275415443491835</v>
      </c>
      <c r="E634" s="2"/>
      <c r="F634" s="2"/>
      <c r="G634" s="2"/>
      <c r="H634" s="2"/>
      <c r="I634" s="2">
        <f t="shared" si="19"/>
        <v>3.248614561436991E-3</v>
      </c>
      <c r="J634" s="2"/>
      <c r="K634" s="2"/>
      <c r="L634" s="3">
        <v>0.90749999999999997</v>
      </c>
      <c r="M634" s="13">
        <v>0.58656360122769124</v>
      </c>
      <c r="N634" s="2">
        <v>4.0099999999999997E-2</v>
      </c>
      <c r="O634" s="2">
        <v>5.1200000000000002E-2</v>
      </c>
      <c r="P634" s="2">
        <v>7.3800000000000004E-2</v>
      </c>
      <c r="Q634" s="2">
        <v>4.36E-2</v>
      </c>
      <c r="R634" s="13" t="s">
        <v>4</v>
      </c>
      <c r="S634" s="17">
        <f t="shared" si="20"/>
        <v>3.3416666666666664E-3</v>
      </c>
      <c r="T634" s="18">
        <v>5.8309E-3</v>
      </c>
      <c r="U634" s="1" t="s">
        <v>4</v>
      </c>
      <c r="V634" s="1" t="s">
        <v>4</v>
      </c>
      <c r="W634" s="13">
        <v>1.2206400717099998E-3</v>
      </c>
      <c r="X634" s="13" t="s">
        <v>4</v>
      </c>
      <c r="Y634" s="31" t="s">
        <v>4</v>
      </c>
      <c r="Z634" s="31" t="s">
        <v>4</v>
      </c>
    </row>
    <row r="635" spans="1:26" x14ac:dyDescent="0.3">
      <c r="A635" s="1">
        <v>192310</v>
      </c>
      <c r="B635" s="29">
        <v>8.0299999999999994</v>
      </c>
      <c r="C635" s="2">
        <v>0.52669999999999995</v>
      </c>
      <c r="D635" s="2">
        <f t="shared" si="18"/>
        <v>2.7537586615283933</v>
      </c>
      <c r="E635" s="2"/>
      <c r="F635" s="2"/>
      <c r="G635" s="2"/>
      <c r="H635" s="2"/>
      <c r="I635" s="2">
        <f t="shared" si="19"/>
        <v>3.2380952380950401E-3</v>
      </c>
      <c r="J635" s="2"/>
      <c r="K635" s="2"/>
      <c r="L635" s="3">
        <v>0.93169999999999997</v>
      </c>
      <c r="M635" s="13">
        <v>0.58285327007793974</v>
      </c>
      <c r="N635" s="2">
        <v>4.2199999999999994E-2</v>
      </c>
      <c r="O635" s="2">
        <v>5.1100000000000007E-2</v>
      </c>
      <c r="P635" s="2">
        <v>7.46E-2</v>
      </c>
      <c r="Q635" s="2">
        <v>4.4000000000000004E-2</v>
      </c>
      <c r="R635" s="13" t="s">
        <v>4</v>
      </c>
      <c r="S635" s="17">
        <f t="shared" si="20"/>
        <v>3.5166666666666662E-3</v>
      </c>
      <c r="T635" s="18">
        <v>1.9361000000000001E-3</v>
      </c>
      <c r="U635" s="1" t="s">
        <v>4</v>
      </c>
      <c r="V635" s="1" t="s">
        <v>4</v>
      </c>
      <c r="W635" s="13">
        <v>1.6334344666799998E-3</v>
      </c>
      <c r="X635" s="13" t="s">
        <v>4</v>
      </c>
      <c r="Y635" s="31" t="s">
        <v>4</v>
      </c>
      <c r="Z635" s="31" t="s">
        <v>4</v>
      </c>
    </row>
    <row r="636" spans="1:26" x14ac:dyDescent="0.3">
      <c r="A636" s="1">
        <v>192311</v>
      </c>
      <c r="B636" s="29">
        <v>8.27</v>
      </c>
      <c r="C636" s="2">
        <v>0.52829999999999999</v>
      </c>
      <c r="D636" s="2">
        <f t="shared" si="18"/>
        <v>2.7840222577605358</v>
      </c>
      <c r="E636" s="2"/>
      <c r="F636" s="2"/>
      <c r="G636" s="2"/>
      <c r="H636" s="2"/>
      <c r="I636" s="2">
        <f t="shared" si="19"/>
        <v>3.037782418834345E-3</v>
      </c>
      <c r="J636" s="2"/>
      <c r="K636" s="2"/>
      <c r="L636" s="3">
        <v>0.95579999999999998</v>
      </c>
      <c r="M636" s="13">
        <v>0.55880441845354123</v>
      </c>
      <c r="N636" s="2">
        <v>3.9399999999999998E-2</v>
      </c>
      <c r="O636" s="2">
        <v>5.0900000000000001E-2</v>
      </c>
      <c r="P636" s="2">
        <v>7.400000000000001E-2</v>
      </c>
      <c r="Q636" s="2">
        <v>4.3700000000000003E-2</v>
      </c>
      <c r="R636" s="13" t="s">
        <v>4</v>
      </c>
      <c r="S636" s="17">
        <f t="shared" si="20"/>
        <v>3.283333333333333E-3</v>
      </c>
      <c r="T636" s="18">
        <v>1.9323999999999999E-3</v>
      </c>
      <c r="U636" s="1" t="s">
        <v>4</v>
      </c>
      <c r="V636" s="1" t="s">
        <v>4</v>
      </c>
      <c r="W636" s="13">
        <v>5.9843407457000003E-4</v>
      </c>
      <c r="X636" s="13" t="s">
        <v>4</v>
      </c>
      <c r="Y636" s="31" t="s">
        <v>4</v>
      </c>
      <c r="Z636" s="31" t="s">
        <v>4</v>
      </c>
    </row>
    <row r="637" spans="1:26" x14ac:dyDescent="0.3">
      <c r="A637" s="1">
        <v>192312</v>
      </c>
      <c r="B637" s="29">
        <v>8.5500000000000007</v>
      </c>
      <c r="C637" s="2">
        <v>0.53</v>
      </c>
      <c r="D637" s="2">
        <f t="shared" si="18"/>
        <v>2.8130332870518382</v>
      </c>
      <c r="E637" s="2"/>
      <c r="F637" s="2"/>
      <c r="G637" s="2"/>
      <c r="H637" s="2"/>
      <c r="I637" s="2">
        <f t="shared" si="19"/>
        <v>3.2178686352450914E-3</v>
      </c>
      <c r="J637" s="2"/>
      <c r="K637" s="2"/>
      <c r="L637" s="3">
        <v>0.98</v>
      </c>
      <c r="M637" s="13">
        <v>0.54020100502512569</v>
      </c>
      <c r="N637" s="2">
        <v>3.8800000000000001E-2</v>
      </c>
      <c r="O637" s="2">
        <v>5.0900000000000001E-2</v>
      </c>
      <c r="P637" s="2">
        <v>7.3800000000000004E-2</v>
      </c>
      <c r="Q637" s="2">
        <v>4.3499999999999997E-2</v>
      </c>
      <c r="R637" s="13" t="s">
        <v>4</v>
      </c>
      <c r="S637" s="17">
        <f t="shared" si="20"/>
        <v>3.2333333333333333E-3</v>
      </c>
      <c r="T637" s="18">
        <v>0</v>
      </c>
      <c r="U637" s="1" t="s">
        <v>4</v>
      </c>
      <c r="V637" s="1" t="s">
        <v>4</v>
      </c>
      <c r="W637" s="13">
        <v>5.8066523716000004E-4</v>
      </c>
      <c r="X637" s="13" t="s">
        <v>4</v>
      </c>
      <c r="Y637" s="31" t="s">
        <v>4</v>
      </c>
      <c r="Z637" s="31" t="s">
        <v>4</v>
      </c>
    </row>
    <row r="638" spans="1:26" x14ac:dyDescent="0.3">
      <c r="A638" s="1">
        <v>192401</v>
      </c>
      <c r="B638" s="29">
        <v>8.83</v>
      </c>
      <c r="C638" s="2">
        <v>0.53169999999999995</v>
      </c>
      <c r="D638" s="2">
        <f t="shared" si="18"/>
        <v>2.8143506547933326</v>
      </c>
      <c r="E638" s="2"/>
      <c r="F638" s="2"/>
      <c r="G638" s="2"/>
      <c r="H638" s="2"/>
      <c r="I638" s="2">
        <f t="shared" si="19"/>
        <v>3.2075471698111979E-3</v>
      </c>
      <c r="J638" s="2"/>
      <c r="K638" s="2"/>
      <c r="L638" s="3">
        <v>0.9758</v>
      </c>
      <c r="M638" s="13">
        <v>0.51261672958474069</v>
      </c>
      <c r="N638" s="2">
        <v>3.7599999999999995E-2</v>
      </c>
      <c r="O638" s="2">
        <v>5.0900000000000001E-2</v>
      </c>
      <c r="P638" s="2">
        <v>7.2400000000000006E-2</v>
      </c>
      <c r="Q638" s="2">
        <v>4.2999999999999997E-2</v>
      </c>
      <c r="R638" s="13" t="s">
        <v>4</v>
      </c>
      <c r="S638" s="17">
        <f t="shared" si="20"/>
        <v>3.133333333333333E-3</v>
      </c>
      <c r="T638" s="18">
        <v>-1.9323999999999999E-3</v>
      </c>
      <c r="U638" s="1" t="s">
        <v>4</v>
      </c>
      <c r="V638" s="1" t="s">
        <v>4</v>
      </c>
      <c r="W638" s="13">
        <v>7.4751237284999966E-4</v>
      </c>
      <c r="X638" s="13" t="s">
        <v>4</v>
      </c>
      <c r="Y638" s="31" t="s">
        <v>4</v>
      </c>
      <c r="Z638" s="31" t="s">
        <v>4</v>
      </c>
    </row>
    <row r="639" spans="1:26" x14ac:dyDescent="0.3">
      <c r="A639" s="1">
        <v>192402</v>
      </c>
      <c r="B639" s="29">
        <v>8.8699999999999992</v>
      </c>
      <c r="C639" s="2">
        <v>0.5333</v>
      </c>
      <c r="D639" s="2">
        <f t="shared" si="18"/>
        <v>2.7919941870361185</v>
      </c>
      <c r="E639" s="2"/>
      <c r="F639" s="2"/>
      <c r="G639" s="2"/>
      <c r="H639" s="2"/>
      <c r="I639" s="2">
        <f t="shared" si="19"/>
        <v>3.0092157231522698E-3</v>
      </c>
      <c r="J639" s="2"/>
      <c r="K639" s="2"/>
      <c r="L639" s="3">
        <v>0.97170000000000001</v>
      </c>
      <c r="M639" s="13">
        <v>0.53075498868545568</v>
      </c>
      <c r="N639" s="2">
        <v>3.5400000000000001E-2</v>
      </c>
      <c r="O639" s="2">
        <v>5.0900000000000001E-2</v>
      </c>
      <c r="P639" s="2">
        <v>7.1399999999999991E-2</v>
      </c>
      <c r="Q639" s="2">
        <v>4.2800000000000005E-2</v>
      </c>
      <c r="R639" s="13" t="s">
        <v>4</v>
      </c>
      <c r="S639" s="17">
        <f t="shared" si="20"/>
        <v>2.9499999999999999E-3</v>
      </c>
      <c r="T639" s="18">
        <v>-3.8760000000000001E-3</v>
      </c>
      <c r="U639" s="1" t="s">
        <v>4</v>
      </c>
      <c r="V639" s="1" t="s">
        <v>4</v>
      </c>
      <c r="W639" s="13">
        <v>1.5194860133600004E-3</v>
      </c>
      <c r="X639" s="13" t="s">
        <v>4</v>
      </c>
      <c r="Y639" s="31" t="s">
        <v>4</v>
      </c>
      <c r="Z639" s="31" t="s">
        <v>4</v>
      </c>
    </row>
    <row r="640" spans="1:26" x14ac:dyDescent="0.3">
      <c r="A640" s="1">
        <v>192403</v>
      </c>
      <c r="B640" s="29">
        <v>8.6999999999999993</v>
      </c>
      <c r="C640" s="2">
        <v>0.53500000000000003</v>
      </c>
      <c r="D640" s="2">
        <f t="shared" si="18"/>
        <v>2.7655546955824013</v>
      </c>
      <c r="E640" s="2"/>
      <c r="F640" s="2"/>
      <c r="G640" s="2"/>
      <c r="H640" s="2"/>
      <c r="I640" s="2">
        <f t="shared" si="19"/>
        <v>3.1876992312021013E-3</v>
      </c>
      <c r="J640" s="2"/>
      <c r="K640" s="2"/>
      <c r="L640" s="3">
        <v>0.96750000000000003</v>
      </c>
      <c r="M640" s="13">
        <v>0.59455972476077834</v>
      </c>
      <c r="N640" s="2">
        <v>3.5699999999999996E-2</v>
      </c>
      <c r="O640" s="2">
        <v>5.0999999999999997E-2</v>
      </c>
      <c r="P640" s="2">
        <v>7.0800000000000002E-2</v>
      </c>
      <c r="Q640" s="2">
        <v>4.2800000000000005E-2</v>
      </c>
      <c r="R640" s="13" t="s">
        <v>4</v>
      </c>
      <c r="S640" s="17">
        <f t="shared" si="20"/>
        <v>2.9749999999999998E-3</v>
      </c>
      <c r="T640" s="18">
        <v>-5.8422999999999999E-3</v>
      </c>
      <c r="U640" s="1" t="s">
        <v>4</v>
      </c>
      <c r="V640" s="1" t="s">
        <v>4</v>
      </c>
      <c r="W640" s="13">
        <v>7.7592935423000001E-4</v>
      </c>
      <c r="X640" s="13" t="s">
        <v>4</v>
      </c>
      <c r="Y640" s="31" t="s">
        <v>4</v>
      </c>
      <c r="Z640" s="31" t="s">
        <v>4</v>
      </c>
    </row>
    <row r="641" spans="1:26" x14ac:dyDescent="0.3">
      <c r="A641" s="1">
        <v>192404</v>
      </c>
      <c r="B641" s="29">
        <v>8.5</v>
      </c>
      <c r="C641" s="2">
        <v>0.53669999999999995</v>
      </c>
      <c r="D641" s="2">
        <f t="shared" si="18"/>
        <v>2.7588465084633169</v>
      </c>
      <c r="E641" s="2"/>
      <c r="F641" s="2"/>
      <c r="G641" s="2"/>
      <c r="H641" s="2"/>
      <c r="I641" s="2">
        <f t="shared" si="19"/>
        <v>3.17757009345776E-3</v>
      </c>
      <c r="J641" s="2"/>
      <c r="K641" s="2"/>
      <c r="L641" s="3">
        <v>0.96330000000000005</v>
      </c>
      <c r="M641" s="13">
        <v>0.61017323182169259</v>
      </c>
      <c r="N641" s="2">
        <v>3.3799999999999997E-2</v>
      </c>
      <c r="O641" s="2">
        <v>5.0799999999999998E-2</v>
      </c>
      <c r="P641" s="2">
        <v>7.0300000000000001E-2</v>
      </c>
      <c r="Q641" s="2">
        <v>4.2300000000000004E-2</v>
      </c>
      <c r="R641" s="13" t="s">
        <v>4</v>
      </c>
      <c r="S641" s="17">
        <f t="shared" si="20"/>
        <v>2.8166666666666665E-3</v>
      </c>
      <c r="T641" s="18">
        <v>-3.9138999999999997E-3</v>
      </c>
      <c r="U641" s="1" t="s">
        <v>4</v>
      </c>
      <c r="V641" s="1" t="s">
        <v>4</v>
      </c>
      <c r="W641" s="13">
        <v>1.0947744839600001E-3</v>
      </c>
      <c r="X641" s="13" t="s">
        <v>4</v>
      </c>
      <c r="Y641" s="31" t="s">
        <v>4</v>
      </c>
      <c r="Z641" s="31" t="s">
        <v>4</v>
      </c>
    </row>
    <row r="642" spans="1:26" x14ac:dyDescent="0.3">
      <c r="A642" s="1">
        <v>192405</v>
      </c>
      <c r="B642" s="29">
        <v>8.4700000000000006</v>
      </c>
      <c r="C642" s="2">
        <v>0.5383</v>
      </c>
      <c r="D642" s="2">
        <f t="shared" si="18"/>
        <v>2.7745837585105622</v>
      </c>
      <c r="E642" s="2"/>
      <c r="F642" s="2"/>
      <c r="G642" s="2"/>
      <c r="H642" s="2"/>
      <c r="I642" s="2">
        <f t="shared" si="19"/>
        <v>2.9811812930875536E-3</v>
      </c>
      <c r="J642" s="2"/>
      <c r="K642" s="2"/>
      <c r="L642" s="3">
        <v>0.95920000000000005</v>
      </c>
      <c r="M642" s="13">
        <v>0.61512791991101212</v>
      </c>
      <c r="N642" s="2">
        <v>2.29E-2</v>
      </c>
      <c r="O642" s="2">
        <v>5.04E-2</v>
      </c>
      <c r="P642" s="2">
        <v>6.9699999999999998E-2</v>
      </c>
      <c r="Q642" s="2">
        <v>4.1500000000000002E-2</v>
      </c>
      <c r="R642" s="13" t="s">
        <v>4</v>
      </c>
      <c r="S642" s="17">
        <f t="shared" si="20"/>
        <v>1.9083333333333333E-3</v>
      </c>
      <c r="T642" s="18">
        <v>0</v>
      </c>
      <c r="U642" s="1" t="s">
        <v>4</v>
      </c>
      <c r="V642" s="1" t="s">
        <v>4</v>
      </c>
      <c r="W642" s="13">
        <v>7.3526957293000008E-4</v>
      </c>
      <c r="X642" s="13" t="s">
        <v>4</v>
      </c>
      <c r="Y642" s="31" t="s">
        <v>4</v>
      </c>
      <c r="Z642" s="31" t="s">
        <v>4</v>
      </c>
    </row>
    <row r="643" spans="1:26" x14ac:dyDescent="0.3">
      <c r="A643" s="1">
        <v>192406</v>
      </c>
      <c r="B643" s="29">
        <v>8.6300000000000008</v>
      </c>
      <c r="C643" s="2">
        <v>0.54</v>
      </c>
      <c r="D643" s="2">
        <f t="shared" ref="D643:D706" si="21">-LN(C643/B644)</f>
        <v>2.8167385068527109</v>
      </c>
      <c r="E643" s="2"/>
      <c r="F643" s="2"/>
      <c r="G643" s="2"/>
      <c r="H643" s="2"/>
      <c r="I643" s="2">
        <f t="shared" si="19"/>
        <v>3.1580902842280878E-3</v>
      </c>
      <c r="J643" s="2"/>
      <c r="K643" s="2"/>
      <c r="L643" s="3">
        <v>0.95499999999999996</v>
      </c>
      <c r="M643" s="13">
        <v>0.57383003009235234</v>
      </c>
      <c r="N643" s="2">
        <v>2.4399999999999998E-2</v>
      </c>
      <c r="O643" s="2">
        <v>4.99E-2</v>
      </c>
      <c r="P643" s="2">
        <v>6.8199999999999997E-2</v>
      </c>
      <c r="Q643" s="2">
        <v>3.9800000000000002E-2</v>
      </c>
      <c r="R643" s="13" t="s">
        <v>4</v>
      </c>
      <c r="S643" s="17">
        <f t="shared" si="20"/>
        <v>2.0333333333333332E-3</v>
      </c>
      <c r="T643" s="18">
        <v>0</v>
      </c>
      <c r="U643" s="1" t="s">
        <v>4</v>
      </c>
      <c r="V643" s="1" t="s">
        <v>4</v>
      </c>
      <c r="W643" s="13">
        <v>7.6467558605999983E-4</v>
      </c>
      <c r="X643" s="13" t="s">
        <v>4</v>
      </c>
      <c r="Y643" s="31" t="s">
        <v>4</v>
      </c>
      <c r="Z643" s="31" t="s">
        <v>4</v>
      </c>
    </row>
    <row r="644" spans="1:26" x14ac:dyDescent="0.3">
      <c r="A644" s="1">
        <v>192407</v>
      </c>
      <c r="B644" s="29">
        <v>9.0299999999999994</v>
      </c>
      <c r="C644" s="2">
        <v>0.54169999999999996</v>
      </c>
      <c r="D644" s="2">
        <f t="shared" si="21"/>
        <v>2.8473491885590354</v>
      </c>
      <c r="E644" s="2"/>
      <c r="F644" s="2"/>
      <c r="G644" s="2"/>
      <c r="H644" s="2"/>
      <c r="I644" s="2">
        <f t="shared" ref="I644:I707" si="22">C644/C643-1</f>
        <v>3.1481481481479001E-3</v>
      </c>
      <c r="J644" s="2"/>
      <c r="K644" s="2"/>
      <c r="L644" s="3">
        <v>0.95079999999999998</v>
      </c>
      <c r="M644" s="13">
        <v>0.54141374583904445</v>
      </c>
      <c r="N644" s="2">
        <v>1.9199999999999998E-2</v>
      </c>
      <c r="O644" s="2">
        <v>4.9500000000000002E-2</v>
      </c>
      <c r="P644" s="2">
        <v>6.6699999999999995E-2</v>
      </c>
      <c r="Q644" s="2">
        <v>3.9399999999999998E-2</v>
      </c>
      <c r="R644" s="13" t="s">
        <v>4</v>
      </c>
      <c r="S644" s="17">
        <f t="shared" si="20"/>
        <v>1.5999999999999999E-3</v>
      </c>
      <c r="T644" s="18">
        <v>1.9589E-3</v>
      </c>
      <c r="U644" s="1" t="s">
        <v>4</v>
      </c>
      <c r="V644" s="1" t="s">
        <v>4</v>
      </c>
      <c r="W644" s="13">
        <v>3.7728219667000005E-4</v>
      </c>
      <c r="X644" s="13" t="s">
        <v>4</v>
      </c>
      <c r="Y644" s="31" t="s">
        <v>4</v>
      </c>
      <c r="Z644" s="31" t="s">
        <v>4</v>
      </c>
    </row>
    <row r="645" spans="1:26" x14ac:dyDescent="0.3">
      <c r="A645" s="1">
        <v>192408</v>
      </c>
      <c r="B645" s="29">
        <v>9.34</v>
      </c>
      <c r="C645" s="2">
        <v>0.54330000000000001</v>
      </c>
      <c r="D645" s="2">
        <f t="shared" si="21"/>
        <v>2.8347171769489936</v>
      </c>
      <c r="E645" s="2"/>
      <c r="F645" s="2"/>
      <c r="G645" s="2"/>
      <c r="H645" s="2"/>
      <c r="I645" s="2">
        <f t="shared" si="22"/>
        <v>2.9536643898837589E-3</v>
      </c>
      <c r="J645" s="2"/>
      <c r="K645" s="2"/>
      <c r="L645" s="3">
        <v>0.94669999999999999</v>
      </c>
      <c r="M645" s="13">
        <v>0.53101594008066066</v>
      </c>
      <c r="N645" s="2">
        <v>1.9E-2</v>
      </c>
      <c r="O645" s="2">
        <v>4.9500000000000002E-2</v>
      </c>
      <c r="P645" s="2">
        <v>6.6900000000000001E-2</v>
      </c>
      <c r="Q645" s="2">
        <v>3.9100000000000003E-2</v>
      </c>
      <c r="R645" s="13" t="s">
        <v>4</v>
      </c>
      <c r="S645" s="17">
        <f t="shared" si="20"/>
        <v>1.5833333333333333E-3</v>
      </c>
      <c r="T645" s="18">
        <v>-1.9589E-3</v>
      </c>
      <c r="U645" s="1" t="s">
        <v>4</v>
      </c>
      <c r="V645" s="1" t="s">
        <v>4</v>
      </c>
      <c r="W645" s="13">
        <v>6.9372376726999974E-4</v>
      </c>
      <c r="X645" s="13" t="s">
        <v>4</v>
      </c>
      <c r="Y645" s="31" t="s">
        <v>4</v>
      </c>
      <c r="Z645" s="31" t="s">
        <v>4</v>
      </c>
    </row>
    <row r="646" spans="1:26" x14ac:dyDescent="0.3">
      <c r="A646" s="1">
        <v>192409</v>
      </c>
      <c r="B646" s="29">
        <v>9.25</v>
      </c>
      <c r="C646" s="2">
        <v>0.54500000000000004</v>
      </c>
      <c r="D646" s="2">
        <f t="shared" si="21"/>
        <v>2.81853517892577</v>
      </c>
      <c r="E646" s="2"/>
      <c r="F646" s="2"/>
      <c r="G646" s="2"/>
      <c r="H646" s="2"/>
      <c r="I646" s="2">
        <f t="shared" si="22"/>
        <v>3.1290263206331659E-3</v>
      </c>
      <c r="J646" s="2"/>
      <c r="K646" s="2"/>
      <c r="L646" s="3">
        <v>0.9425</v>
      </c>
      <c r="M646" s="13">
        <v>0.53606048856145794</v>
      </c>
      <c r="N646" s="2">
        <v>2.1400000000000002E-2</v>
      </c>
      <c r="O646" s="2">
        <v>4.9500000000000002E-2</v>
      </c>
      <c r="P646" s="2">
        <v>6.7299999999999999E-2</v>
      </c>
      <c r="Q646" s="2">
        <v>3.9199999999999999E-2</v>
      </c>
      <c r="R646" s="13" t="s">
        <v>4</v>
      </c>
      <c r="S646" s="17">
        <f t="shared" si="20"/>
        <v>1.7833333333333336E-3</v>
      </c>
      <c r="T646" s="18">
        <v>3.9138999999999997E-3</v>
      </c>
      <c r="U646" s="1" t="s">
        <v>4</v>
      </c>
      <c r="V646" s="1" t="s">
        <v>4</v>
      </c>
      <c r="W646" s="13">
        <v>8.6997191963999999E-4</v>
      </c>
      <c r="X646" s="13" t="s">
        <v>4</v>
      </c>
      <c r="Y646" s="31" t="s">
        <v>4</v>
      </c>
      <c r="Z646" s="31" t="s">
        <v>4</v>
      </c>
    </row>
    <row r="647" spans="1:26" x14ac:dyDescent="0.3">
      <c r="A647" s="1">
        <v>192410</v>
      </c>
      <c r="B647" s="29">
        <v>9.1300000000000008</v>
      </c>
      <c r="C647" s="2">
        <v>0.54669999999999996</v>
      </c>
      <c r="D647" s="2">
        <f t="shared" si="21"/>
        <v>2.8697761817036378</v>
      </c>
      <c r="E647" s="2"/>
      <c r="F647" s="2"/>
      <c r="G647" s="2"/>
      <c r="H647" s="2"/>
      <c r="I647" s="2">
        <f t="shared" si="22"/>
        <v>3.1192660550456441E-3</v>
      </c>
      <c r="J647" s="2"/>
      <c r="K647" s="2"/>
      <c r="L647" s="3">
        <v>0.93830000000000002</v>
      </c>
      <c r="M647" s="13">
        <v>0.5314241783586392</v>
      </c>
      <c r="N647" s="2">
        <v>2.41E-2</v>
      </c>
      <c r="O647" s="2">
        <v>4.9200000000000001E-2</v>
      </c>
      <c r="P647" s="2">
        <v>6.6199999999999995E-2</v>
      </c>
      <c r="Q647" s="2">
        <v>3.8699999999999998E-2</v>
      </c>
      <c r="R647" s="13" t="s">
        <v>4</v>
      </c>
      <c r="S647" s="17">
        <f t="shared" si="20"/>
        <v>2.0083333333333333E-3</v>
      </c>
      <c r="T647" s="18">
        <v>3.8985999999999999E-3</v>
      </c>
      <c r="U647" s="1" t="s">
        <v>4</v>
      </c>
      <c r="V647" s="1" t="s">
        <v>4</v>
      </c>
      <c r="W647" s="13">
        <v>1.1261583661200004E-3</v>
      </c>
      <c r="X647" s="13" t="s">
        <v>4</v>
      </c>
      <c r="Y647" s="31" t="s">
        <v>4</v>
      </c>
      <c r="Z647" s="31" t="s">
        <v>4</v>
      </c>
    </row>
    <row r="648" spans="1:26" x14ac:dyDescent="0.3">
      <c r="A648" s="1">
        <v>192411</v>
      </c>
      <c r="B648" s="29">
        <v>9.64</v>
      </c>
      <c r="C648" s="2">
        <v>0.54830000000000001</v>
      </c>
      <c r="D648" s="2">
        <f t="shared" si="21"/>
        <v>2.91939113872247</v>
      </c>
      <c r="E648" s="2"/>
      <c r="F648" s="2"/>
      <c r="G648" s="2"/>
      <c r="H648" s="2"/>
      <c r="I648" s="2">
        <f t="shared" si="22"/>
        <v>2.9266508139749181E-3</v>
      </c>
      <c r="J648" s="2"/>
      <c r="K648" s="2"/>
      <c r="L648" s="3">
        <v>0.93420000000000003</v>
      </c>
      <c r="M648" s="13">
        <v>0.49774977497749773</v>
      </c>
      <c r="N648" s="2">
        <v>2.58E-2</v>
      </c>
      <c r="O648" s="2">
        <v>4.9400000000000006E-2</v>
      </c>
      <c r="P648" s="2">
        <v>6.54E-2</v>
      </c>
      <c r="Q648" s="2">
        <v>3.9E-2</v>
      </c>
      <c r="R648" s="13" t="s">
        <v>4</v>
      </c>
      <c r="S648" s="17">
        <f t="shared" si="20"/>
        <v>2.15E-3</v>
      </c>
      <c r="T648" s="18">
        <v>3.8834999999999998E-3</v>
      </c>
      <c r="U648" s="1" t="s">
        <v>4</v>
      </c>
      <c r="V648" s="1" t="s">
        <v>4</v>
      </c>
      <c r="W648" s="13">
        <v>9.5105455263999985E-4</v>
      </c>
      <c r="X648" s="13" t="s">
        <v>4</v>
      </c>
      <c r="Y648" s="31" t="s">
        <v>4</v>
      </c>
      <c r="Z648" s="31" t="s">
        <v>4</v>
      </c>
    </row>
    <row r="649" spans="1:26" x14ac:dyDescent="0.3">
      <c r="A649" s="1">
        <v>192412</v>
      </c>
      <c r="B649" s="29">
        <v>10.16</v>
      </c>
      <c r="C649" s="2">
        <v>0.55000000000000004</v>
      </c>
      <c r="D649" s="2">
        <f t="shared" si="21"/>
        <v>2.9568024271857736</v>
      </c>
      <c r="E649" s="2"/>
      <c r="F649" s="2"/>
      <c r="G649" s="2"/>
      <c r="H649" s="2"/>
      <c r="I649" s="2">
        <f t="shared" si="22"/>
        <v>3.1004924311508475E-3</v>
      </c>
      <c r="J649" s="2"/>
      <c r="K649" s="2"/>
      <c r="L649" s="3">
        <v>0.93</v>
      </c>
      <c r="M649" s="13">
        <v>0.45888308024230351</v>
      </c>
      <c r="N649" s="2">
        <v>2.5699999999999997E-2</v>
      </c>
      <c r="O649" s="2">
        <v>4.9500000000000002E-2</v>
      </c>
      <c r="P649" s="2">
        <v>6.4600000000000005E-2</v>
      </c>
      <c r="Q649" s="2">
        <v>3.9599999999999996E-2</v>
      </c>
      <c r="R649" s="13" t="s">
        <v>4</v>
      </c>
      <c r="S649" s="17">
        <f t="shared" si="20"/>
        <v>2.1416666666666663E-3</v>
      </c>
      <c r="T649" s="18">
        <v>1.9361000000000001E-3</v>
      </c>
      <c r="U649" s="1" t="s">
        <v>4</v>
      </c>
      <c r="V649" s="1" t="s">
        <v>4</v>
      </c>
      <c r="W649" s="13">
        <v>1.0657234655300002E-3</v>
      </c>
      <c r="X649" s="13" t="s">
        <v>4</v>
      </c>
      <c r="Y649" s="31" t="s">
        <v>4</v>
      </c>
      <c r="Z649" s="31" t="s">
        <v>4</v>
      </c>
    </row>
    <row r="650" spans="1:26" x14ac:dyDescent="0.3">
      <c r="A650" s="1">
        <v>192501</v>
      </c>
      <c r="B650" s="29">
        <v>10.58</v>
      </c>
      <c r="C650" s="2">
        <v>0.55420000000000003</v>
      </c>
      <c r="D650" s="2">
        <f t="shared" si="21"/>
        <v>2.957665711866921</v>
      </c>
      <c r="E650" s="2"/>
      <c r="F650" s="2"/>
      <c r="G650" s="2"/>
      <c r="H650" s="2"/>
      <c r="I650" s="2">
        <f t="shared" si="22"/>
        <v>7.6363636363636633E-3</v>
      </c>
      <c r="J650" s="2"/>
      <c r="K650" s="2"/>
      <c r="L650" s="3">
        <v>0.95669999999999999</v>
      </c>
      <c r="M650" s="13">
        <v>0.44780953923394606</v>
      </c>
      <c r="N650" s="2">
        <v>2.6099999999999998E-2</v>
      </c>
      <c r="O650" s="2">
        <v>4.9500000000000002E-2</v>
      </c>
      <c r="P650" s="2">
        <v>6.4399999999999999E-2</v>
      </c>
      <c r="Q650" s="2">
        <v>3.9599999999999996E-2</v>
      </c>
      <c r="R650" s="13" t="s">
        <v>4</v>
      </c>
      <c r="S650" s="17">
        <f t="shared" si="20"/>
        <v>2.1749999999999999E-3</v>
      </c>
      <c r="T650" s="18">
        <v>1.9323999999999999E-3</v>
      </c>
      <c r="U650" s="1" t="s">
        <v>4</v>
      </c>
      <c r="V650" s="1" t="s">
        <v>4</v>
      </c>
      <c r="W650" s="13">
        <v>1.05416168761E-3</v>
      </c>
      <c r="X650" s="13" t="s">
        <v>4</v>
      </c>
      <c r="Y650" s="31" t="s">
        <v>4</v>
      </c>
      <c r="Z650" s="31" t="s">
        <v>4</v>
      </c>
    </row>
    <row r="651" spans="1:26" x14ac:dyDescent="0.3">
      <c r="A651" s="1">
        <v>192502</v>
      </c>
      <c r="B651" s="29">
        <v>10.67</v>
      </c>
      <c r="C651" s="2">
        <v>0.55830000000000002</v>
      </c>
      <c r="D651" s="2">
        <f t="shared" si="21"/>
        <v>2.9237026317769583</v>
      </c>
      <c r="E651" s="2"/>
      <c r="F651" s="2"/>
      <c r="G651" s="2"/>
      <c r="H651" s="2"/>
      <c r="I651" s="2">
        <f t="shared" si="22"/>
        <v>7.3980512450377844E-3</v>
      </c>
      <c r="J651" s="2"/>
      <c r="K651" s="2"/>
      <c r="L651" s="3">
        <v>0.98329999999999995</v>
      </c>
      <c r="M651" s="13">
        <v>0.4523887434554974</v>
      </c>
      <c r="N651" s="2">
        <v>2.6200000000000001E-2</v>
      </c>
      <c r="O651" s="2">
        <v>4.9500000000000002E-2</v>
      </c>
      <c r="P651" s="2">
        <v>6.3600000000000004E-2</v>
      </c>
      <c r="Q651" s="2">
        <v>3.95E-2</v>
      </c>
      <c r="R651" s="13" t="s">
        <v>4</v>
      </c>
      <c r="S651" s="17">
        <f t="shared" si="20"/>
        <v>2.1833333333333336E-3</v>
      </c>
      <c r="T651" s="18">
        <v>-3.8685E-3</v>
      </c>
      <c r="U651" s="1" t="s">
        <v>4</v>
      </c>
      <c r="V651" s="1" t="s">
        <v>4</v>
      </c>
      <c r="W651" s="13">
        <v>1.0555413168E-3</v>
      </c>
      <c r="X651" s="13" t="s">
        <v>4</v>
      </c>
      <c r="Y651" s="31" t="s">
        <v>4</v>
      </c>
      <c r="Z651" s="31" t="s">
        <v>4</v>
      </c>
    </row>
    <row r="652" spans="1:26" x14ac:dyDescent="0.3">
      <c r="A652" s="1">
        <v>192503</v>
      </c>
      <c r="B652" s="29">
        <v>10.39</v>
      </c>
      <c r="C652" s="2">
        <v>0.5625</v>
      </c>
      <c r="D652" s="2">
        <f t="shared" si="21"/>
        <v>2.9055644049305807</v>
      </c>
      <c r="E652" s="2"/>
      <c r="F652" s="2"/>
      <c r="G652" s="2"/>
      <c r="H652" s="2"/>
      <c r="I652" s="2">
        <f t="shared" si="22"/>
        <v>7.522837184309461E-3</v>
      </c>
      <c r="J652" s="2"/>
      <c r="K652" s="2"/>
      <c r="L652" s="3">
        <v>1.01</v>
      </c>
      <c r="M652" s="13">
        <v>0.5224839400428265</v>
      </c>
      <c r="N652" s="2">
        <v>2.7799999999999998E-2</v>
      </c>
      <c r="O652" s="2">
        <v>4.9100000000000005E-2</v>
      </c>
      <c r="P652" s="2">
        <v>6.3600000000000004E-2</v>
      </c>
      <c r="Q652" s="2">
        <v>3.9599999999999996E-2</v>
      </c>
      <c r="R652" s="13" t="s">
        <v>4</v>
      </c>
      <c r="S652" s="17">
        <f t="shared" si="20"/>
        <v>2.3166666666666665E-3</v>
      </c>
      <c r="T652" s="18">
        <v>1.9361000000000001E-3</v>
      </c>
      <c r="U652" s="1" t="s">
        <v>4</v>
      </c>
      <c r="V652" s="1" t="s">
        <v>4</v>
      </c>
      <c r="W652" s="13">
        <v>2.9532946682600003E-3</v>
      </c>
      <c r="X652" s="13" t="s">
        <v>4</v>
      </c>
      <c r="Y652" s="31" t="s">
        <v>4</v>
      </c>
      <c r="Z652" s="31" t="s">
        <v>4</v>
      </c>
    </row>
    <row r="653" spans="1:26" x14ac:dyDescent="0.3">
      <c r="A653" s="1">
        <v>192504</v>
      </c>
      <c r="B653" s="29">
        <v>10.28</v>
      </c>
      <c r="C653" s="2">
        <v>0.56669999999999998</v>
      </c>
      <c r="D653" s="2">
        <f t="shared" si="21"/>
        <v>2.9297221684324555</v>
      </c>
      <c r="E653" s="2"/>
      <c r="F653" s="2"/>
      <c r="G653" s="2"/>
      <c r="H653" s="2"/>
      <c r="I653" s="2">
        <f t="shared" si="22"/>
        <v>7.4666666666667325E-3</v>
      </c>
      <c r="J653" s="2"/>
      <c r="K653" s="2"/>
      <c r="L653" s="3">
        <v>1.0369999999999999</v>
      </c>
      <c r="M653" s="13">
        <v>0.50829097575202065</v>
      </c>
      <c r="N653" s="2">
        <v>2.7799999999999998E-2</v>
      </c>
      <c r="O653" s="2">
        <v>4.87E-2</v>
      </c>
      <c r="P653" s="2">
        <v>6.4100000000000004E-2</v>
      </c>
      <c r="Q653" s="2">
        <v>3.9300000000000002E-2</v>
      </c>
      <c r="R653" s="13" t="s">
        <v>4</v>
      </c>
      <c r="S653" s="17">
        <f t="shared" si="20"/>
        <v>2.3166666666666665E-3</v>
      </c>
      <c r="T653" s="18">
        <v>-1.9361000000000001E-3</v>
      </c>
      <c r="U653" s="1" t="s">
        <v>4</v>
      </c>
      <c r="V653" s="1" t="s">
        <v>4</v>
      </c>
      <c r="W653" s="13">
        <v>7.4620610274999993E-4</v>
      </c>
      <c r="X653" s="13" t="s">
        <v>4</v>
      </c>
      <c r="Y653" s="31" t="s">
        <v>4</v>
      </c>
      <c r="Z653" s="31" t="s">
        <v>4</v>
      </c>
    </row>
    <row r="654" spans="1:26" x14ac:dyDescent="0.3">
      <c r="A654" s="1">
        <v>192505</v>
      </c>
      <c r="B654" s="29">
        <v>10.61</v>
      </c>
      <c r="C654" s="2">
        <v>0.57079999999999997</v>
      </c>
      <c r="D654" s="2">
        <f t="shared" si="21"/>
        <v>2.9402625275096299</v>
      </c>
      <c r="E654" s="2"/>
      <c r="F654" s="2"/>
      <c r="G654" s="2"/>
      <c r="H654" s="2"/>
      <c r="I654" s="2">
        <f t="shared" si="22"/>
        <v>7.234868537144834E-3</v>
      </c>
      <c r="J654" s="2"/>
      <c r="K654" s="2"/>
      <c r="L654" s="3">
        <v>1.0629999999999999</v>
      </c>
      <c r="M654" s="13">
        <v>0.46941131204309355</v>
      </c>
      <c r="N654" s="2">
        <v>2.7300000000000001E-2</v>
      </c>
      <c r="O654" s="2">
        <v>4.8300000000000003E-2</v>
      </c>
      <c r="P654" s="2">
        <v>6.3E-2</v>
      </c>
      <c r="Q654" s="2">
        <v>3.8699999999999998E-2</v>
      </c>
      <c r="R654" s="13" t="s">
        <v>4</v>
      </c>
      <c r="S654" s="17">
        <f t="shared" si="20"/>
        <v>2.2750000000000001E-3</v>
      </c>
      <c r="T654" s="18">
        <v>3.8685E-3</v>
      </c>
      <c r="U654" s="1" t="s">
        <v>4</v>
      </c>
      <c r="V654" s="1" t="s">
        <v>4</v>
      </c>
      <c r="W654" s="13">
        <v>5.2032271649999999E-4</v>
      </c>
      <c r="X654" s="13" t="s">
        <v>4</v>
      </c>
      <c r="Y654" s="31" t="s">
        <v>4</v>
      </c>
      <c r="Z654" s="31" t="s">
        <v>4</v>
      </c>
    </row>
    <row r="655" spans="1:26" x14ac:dyDescent="0.3">
      <c r="A655" s="1">
        <v>192506</v>
      </c>
      <c r="B655" s="29">
        <v>10.8</v>
      </c>
      <c r="C655" s="2">
        <v>0.57499999999999996</v>
      </c>
      <c r="D655" s="2">
        <f t="shared" si="21"/>
        <v>2.960330346503075</v>
      </c>
      <c r="E655" s="2"/>
      <c r="F655" s="2"/>
      <c r="G655" s="2"/>
      <c r="H655" s="2"/>
      <c r="I655" s="2">
        <f t="shared" si="22"/>
        <v>7.3580939032935611E-3</v>
      </c>
      <c r="J655" s="2"/>
      <c r="K655" s="2"/>
      <c r="L655" s="3">
        <v>1.0900000000000001</v>
      </c>
      <c r="M655" s="13">
        <v>0.46561331196091904</v>
      </c>
      <c r="N655" s="2">
        <v>2.86E-2</v>
      </c>
      <c r="O655" s="2">
        <v>4.8300000000000003E-2</v>
      </c>
      <c r="P655" s="2">
        <v>6.1799999999999994E-2</v>
      </c>
      <c r="Q655" s="2">
        <v>3.7900000000000003E-2</v>
      </c>
      <c r="R655" s="13" t="s">
        <v>4</v>
      </c>
      <c r="S655" s="17">
        <f t="shared" si="20"/>
        <v>2.3833333333333332E-3</v>
      </c>
      <c r="T655" s="18">
        <v>1.15164E-2</v>
      </c>
      <c r="U655" s="1" t="s">
        <v>4</v>
      </c>
      <c r="V655" s="1" t="s">
        <v>4</v>
      </c>
      <c r="W655" s="13">
        <v>8.4160705679999989E-4</v>
      </c>
      <c r="X655" s="13" t="s">
        <v>4</v>
      </c>
      <c r="Y655" s="31" t="s">
        <v>4</v>
      </c>
      <c r="Z655" s="31" t="s">
        <v>4</v>
      </c>
    </row>
    <row r="656" spans="1:26" x14ac:dyDescent="0.3">
      <c r="A656" s="1">
        <v>192507</v>
      </c>
      <c r="B656" s="29">
        <v>11.1</v>
      </c>
      <c r="C656" s="2">
        <v>0.57920000000000005</v>
      </c>
      <c r="D656" s="2">
        <f t="shared" si="21"/>
        <v>2.9664755665610594</v>
      </c>
      <c r="E656" s="2"/>
      <c r="F656" s="2"/>
      <c r="G656" s="2"/>
      <c r="H656" s="2"/>
      <c r="I656" s="2">
        <f t="shared" si="22"/>
        <v>7.3043478260870209E-3</v>
      </c>
      <c r="J656" s="2"/>
      <c r="K656" s="2"/>
      <c r="L656" s="3">
        <v>1.117</v>
      </c>
      <c r="M656" s="13">
        <v>0.45587026380689039</v>
      </c>
      <c r="N656" s="2">
        <v>3.0600000000000002E-2</v>
      </c>
      <c r="O656" s="2">
        <v>4.87E-2</v>
      </c>
      <c r="P656" s="2">
        <v>6.2E-2</v>
      </c>
      <c r="Q656" s="2">
        <v>3.7900000000000003E-2</v>
      </c>
      <c r="R656" s="13" t="s">
        <v>4</v>
      </c>
      <c r="S656" s="17">
        <f t="shared" ref="S656:S719" si="23">N656/12</f>
        <v>2.5500000000000002E-3</v>
      </c>
      <c r="T656" s="18">
        <v>1.32703E-2</v>
      </c>
      <c r="U656" s="1" t="s">
        <v>4</v>
      </c>
      <c r="V656" s="1" t="s">
        <v>4</v>
      </c>
      <c r="W656" s="13">
        <v>3.7748983606999997E-4</v>
      </c>
      <c r="X656" s="13" t="s">
        <v>4</v>
      </c>
      <c r="Y656" s="31" t="s">
        <v>4</v>
      </c>
      <c r="Z656" s="31" t="s">
        <v>4</v>
      </c>
    </row>
    <row r="657" spans="1:27" x14ac:dyDescent="0.3">
      <c r="A657" s="1">
        <v>192508</v>
      </c>
      <c r="B657" s="29">
        <v>11.25</v>
      </c>
      <c r="C657" s="2">
        <v>0.58330000000000004</v>
      </c>
      <c r="D657" s="2">
        <f t="shared" si="21"/>
        <v>2.9822698679563362</v>
      </c>
      <c r="E657" s="2"/>
      <c r="F657" s="2"/>
      <c r="G657" s="2"/>
      <c r="H657" s="2"/>
      <c r="I657" s="2">
        <f t="shared" si="22"/>
        <v>7.0787292817680036E-3</v>
      </c>
      <c r="J657" s="2"/>
      <c r="K657" s="2"/>
      <c r="L657" s="3">
        <v>1.143</v>
      </c>
      <c r="M657" s="13">
        <v>0.43207253152004532</v>
      </c>
      <c r="N657" s="2">
        <v>3.0099999999999998E-2</v>
      </c>
      <c r="O657" s="2">
        <v>4.9000000000000002E-2</v>
      </c>
      <c r="P657" s="2">
        <v>6.2400000000000004E-2</v>
      </c>
      <c r="Q657" s="2">
        <v>3.85E-2</v>
      </c>
      <c r="R657" s="13" t="s">
        <v>4</v>
      </c>
      <c r="S657" s="17">
        <f t="shared" si="23"/>
        <v>2.5083333333333333E-3</v>
      </c>
      <c r="T657" s="18">
        <v>0</v>
      </c>
      <c r="U657" s="1" t="s">
        <v>4</v>
      </c>
      <c r="V657" s="1" t="s">
        <v>4</v>
      </c>
      <c r="W657" s="13">
        <v>5.4390252816999989E-4</v>
      </c>
      <c r="X657" s="13" t="s">
        <v>4</v>
      </c>
      <c r="Y657" s="31" t="s">
        <v>4</v>
      </c>
      <c r="Z657" s="31" t="s">
        <v>4</v>
      </c>
    </row>
    <row r="658" spans="1:27" x14ac:dyDescent="0.3">
      <c r="A658" s="1">
        <v>192509</v>
      </c>
      <c r="B658" s="29">
        <v>11.51</v>
      </c>
      <c r="C658" s="2">
        <v>0.58750000000000002</v>
      </c>
      <c r="D658" s="2">
        <f t="shared" si="21"/>
        <v>3.0075767436665135</v>
      </c>
      <c r="E658" s="2"/>
      <c r="F658" s="2"/>
      <c r="G658" s="2"/>
      <c r="H658" s="2"/>
      <c r="I658" s="2">
        <f t="shared" si="22"/>
        <v>7.2004114520829443E-3</v>
      </c>
      <c r="J658" s="2"/>
      <c r="K658" s="2"/>
      <c r="L658" s="3">
        <v>1.17</v>
      </c>
      <c r="M658" s="13">
        <v>0.42520563223198099</v>
      </c>
      <c r="N658" s="2">
        <v>3.1699999999999999E-2</v>
      </c>
      <c r="O658" s="2">
        <v>4.87E-2</v>
      </c>
      <c r="P658" s="2">
        <v>6.2E-2</v>
      </c>
      <c r="Q658" s="2">
        <v>3.85E-2</v>
      </c>
      <c r="R658" s="13" t="s">
        <v>4</v>
      </c>
      <c r="S658" s="17">
        <f t="shared" si="23"/>
        <v>2.6416666666666667E-3</v>
      </c>
      <c r="T658" s="18">
        <v>-3.7735999999999998E-3</v>
      </c>
      <c r="U658" s="1" t="s">
        <v>4</v>
      </c>
      <c r="V658" s="1" t="s">
        <v>4</v>
      </c>
      <c r="W658" s="13">
        <v>1.4562890103700001E-3</v>
      </c>
      <c r="X658" s="13" t="s">
        <v>4</v>
      </c>
      <c r="Y658" s="31" t="s">
        <v>4</v>
      </c>
      <c r="Z658" s="31" t="s">
        <v>4</v>
      </c>
    </row>
    <row r="659" spans="1:27" x14ac:dyDescent="0.3">
      <c r="A659" s="1">
        <v>192510</v>
      </c>
      <c r="B659" s="29">
        <v>11.89</v>
      </c>
      <c r="C659" s="2">
        <v>0.5917</v>
      </c>
      <c r="D659" s="2">
        <f t="shared" si="21"/>
        <v>3.0310974598075542</v>
      </c>
      <c r="E659" s="2"/>
      <c r="F659" s="2"/>
      <c r="G659" s="2"/>
      <c r="H659" s="2"/>
      <c r="I659" s="2">
        <f t="shared" si="22"/>
        <v>7.1489361702128384E-3</v>
      </c>
      <c r="J659" s="2"/>
      <c r="K659" s="2"/>
      <c r="L659" s="3">
        <v>1.1970000000000001</v>
      </c>
      <c r="M659" s="13">
        <v>0.39190491487311274</v>
      </c>
      <c r="N659" s="2">
        <v>3.5299999999999998E-2</v>
      </c>
      <c r="O659" s="2">
        <v>4.8499999999999995E-2</v>
      </c>
      <c r="P659" s="2">
        <v>6.1699999999999998E-2</v>
      </c>
      <c r="Q659" s="2">
        <v>3.8199999999999998E-2</v>
      </c>
      <c r="R659" s="13" t="s">
        <v>4</v>
      </c>
      <c r="S659" s="17">
        <f t="shared" si="23"/>
        <v>2.9416666666666666E-3</v>
      </c>
      <c r="T659" s="18">
        <v>3.7735999999999998E-3</v>
      </c>
      <c r="U659" s="1" t="s">
        <v>4</v>
      </c>
      <c r="V659" s="1" t="s">
        <v>4</v>
      </c>
      <c r="W659" s="13">
        <v>7.4753073375000026E-4</v>
      </c>
      <c r="X659" s="13" t="s">
        <v>4</v>
      </c>
      <c r="Y659" s="31" t="s">
        <v>4</v>
      </c>
      <c r="Z659" s="31" t="s">
        <v>4</v>
      </c>
    </row>
    <row r="660" spans="1:27" x14ac:dyDescent="0.3">
      <c r="A660" s="1">
        <v>192511</v>
      </c>
      <c r="B660" s="29">
        <v>12.26</v>
      </c>
      <c r="C660" s="2">
        <v>0.5958</v>
      </c>
      <c r="D660" s="2">
        <f t="shared" si="21"/>
        <v>3.0403737520622625</v>
      </c>
      <c r="E660" s="2"/>
      <c r="F660" s="2"/>
      <c r="G660" s="2"/>
      <c r="H660" s="2"/>
      <c r="I660" s="2">
        <f t="shared" si="22"/>
        <v>6.9291870880514583E-3</v>
      </c>
      <c r="J660" s="2"/>
      <c r="K660" s="2"/>
      <c r="L660" s="3">
        <v>1.2230000000000001</v>
      </c>
      <c r="M660" s="13">
        <v>0.40375959756420438</v>
      </c>
      <c r="N660" s="2">
        <v>3.6499999999999998E-2</v>
      </c>
      <c r="O660" s="2">
        <v>4.8399999999999999E-2</v>
      </c>
      <c r="P660" s="2">
        <v>6.1699999999999998E-2</v>
      </c>
      <c r="Q660" s="2">
        <v>3.7900000000000003E-2</v>
      </c>
      <c r="R660" s="13" t="s">
        <v>4</v>
      </c>
      <c r="S660" s="17">
        <f t="shared" si="23"/>
        <v>3.0416666666666665E-3</v>
      </c>
      <c r="T660" s="18">
        <v>1.6807099999999998E-2</v>
      </c>
      <c r="U660" s="1" t="s">
        <v>4</v>
      </c>
      <c r="V660" s="1" t="s">
        <v>4</v>
      </c>
      <c r="W660" s="13">
        <v>2.7194779908399996E-3</v>
      </c>
      <c r="X660" s="13" t="s">
        <v>4</v>
      </c>
      <c r="Y660" s="31" t="s">
        <v>4</v>
      </c>
      <c r="Z660" s="31" t="s">
        <v>4</v>
      </c>
    </row>
    <row r="661" spans="1:27" x14ac:dyDescent="0.3">
      <c r="A661" s="1">
        <v>192512</v>
      </c>
      <c r="B661" s="29">
        <v>12.46</v>
      </c>
      <c r="C661" s="2">
        <v>0.6</v>
      </c>
      <c r="D661" s="2">
        <f t="shared" si="21"/>
        <v>3.0555722739100082</v>
      </c>
      <c r="E661" s="2"/>
      <c r="F661" s="2"/>
      <c r="G661" s="2"/>
      <c r="H661" s="2"/>
      <c r="I661" s="2">
        <f t="shared" si="22"/>
        <v>7.0493454179254567E-3</v>
      </c>
      <c r="J661" s="2"/>
      <c r="K661" s="2"/>
      <c r="L661" s="3">
        <v>1.25</v>
      </c>
      <c r="M661" s="13">
        <v>0.38937827141580494</v>
      </c>
      <c r="N661" s="2">
        <v>3.5099999999999999E-2</v>
      </c>
      <c r="O661" s="2">
        <v>4.8499999999999995E-2</v>
      </c>
      <c r="P661" s="2">
        <v>6.1500000000000006E-2</v>
      </c>
      <c r="Q661" s="2">
        <v>3.7999999999999999E-2</v>
      </c>
      <c r="R661" s="13" t="s">
        <v>4</v>
      </c>
      <c r="S661" s="17">
        <f t="shared" si="23"/>
        <v>2.9250000000000001E-3</v>
      </c>
      <c r="T661" s="18">
        <v>-5.5710000000000004E-3</v>
      </c>
      <c r="U661" s="1" t="s">
        <v>4</v>
      </c>
      <c r="V661" s="1" t="s">
        <v>4</v>
      </c>
      <c r="W661" s="13">
        <v>5.1268190524000011E-4</v>
      </c>
      <c r="X661" s="13" t="s">
        <v>4</v>
      </c>
      <c r="Y661" s="31" t="s">
        <v>4</v>
      </c>
      <c r="Z661" s="31" t="s">
        <v>4</v>
      </c>
    </row>
    <row r="662" spans="1:27" x14ac:dyDescent="0.3">
      <c r="A662" s="35">
        <v>192601</v>
      </c>
      <c r="B662" s="29">
        <v>12.74</v>
      </c>
      <c r="C662" s="2">
        <v>0.60750000000000004</v>
      </c>
      <c r="D662" s="2">
        <f t="shared" si="21"/>
        <v>2.9981983660491847</v>
      </c>
      <c r="E662" s="2">
        <f>SUM(D543:D661)</f>
        <v>328.55126705541295</v>
      </c>
      <c r="F662" s="36">
        <f>COUNT(D543:D661)</f>
        <v>119</v>
      </c>
      <c r="G662" s="2">
        <f>E662/F662</f>
        <v>2.7609350172723777</v>
      </c>
      <c r="H662" s="13">
        <f>1/(1+G662)</f>
        <v>0.26589132633438883</v>
      </c>
      <c r="I662" s="2">
        <f t="shared" si="22"/>
        <v>1.2500000000000178E-2</v>
      </c>
      <c r="J662" s="36">
        <f>COUNT(I543:I661)</f>
        <v>119</v>
      </c>
      <c r="K662" s="31">
        <f>SUM(I543:I661)/J662</f>
        <v>2.6548760246000859E-3</v>
      </c>
      <c r="L662" s="3">
        <v>1.2490000000000001</v>
      </c>
      <c r="M662" s="13">
        <v>0.38767079758500161</v>
      </c>
      <c r="N662" s="2">
        <v>3.49E-2</v>
      </c>
      <c r="O662" s="2">
        <v>4.82E-2</v>
      </c>
      <c r="P662" s="2">
        <v>6.0899999999999996E-2</v>
      </c>
      <c r="Q662" s="2">
        <v>3.7400000000000003E-2</v>
      </c>
      <c r="R662" s="13" t="s">
        <v>4</v>
      </c>
      <c r="S662" s="17">
        <f t="shared" si="23"/>
        <v>2.9083333333333335E-3</v>
      </c>
      <c r="T662" s="18">
        <v>0</v>
      </c>
      <c r="U662" s="8">
        <v>1.38E-2</v>
      </c>
      <c r="V662" s="8">
        <v>7.1999999999999998E-3</v>
      </c>
      <c r="W662" s="13">
        <v>8.5827894899999997E-4</v>
      </c>
      <c r="X662" s="13" t="s">
        <v>4</v>
      </c>
      <c r="Y662" s="26">
        <v>-1.1379999999999999E-3</v>
      </c>
      <c r="Z662" s="26">
        <v>-3.359E-3</v>
      </c>
      <c r="AA662" s="26">
        <f>Y662-S662</f>
        <v>-4.0463333333333332E-3</v>
      </c>
    </row>
    <row r="663" spans="1:27" x14ac:dyDescent="0.3">
      <c r="A663" s="1">
        <v>192602</v>
      </c>
      <c r="B663" s="29">
        <v>12.18</v>
      </c>
      <c r="C663" s="2">
        <v>0.61499999999999999</v>
      </c>
      <c r="D663" s="2">
        <f t="shared" si="21"/>
        <v>2.9249957224622127</v>
      </c>
      <c r="E663" s="2">
        <f t="shared" ref="E663:E726" si="24">SUM(D544:D662)</f>
        <v>328.5387910988722</v>
      </c>
      <c r="F663" s="36">
        <f t="shared" ref="F663:F726" si="25">COUNT(D544:D662)</f>
        <v>119</v>
      </c>
      <c r="G663" s="2">
        <f t="shared" ref="G663:G726" si="26">E663/F663</f>
        <v>2.7608301773014472</v>
      </c>
      <c r="H663" s="13">
        <f t="shared" ref="H663:H726" si="27">1/(1+G663)</f>
        <v>0.26589873853797402</v>
      </c>
      <c r="I663" s="2">
        <f t="shared" si="22"/>
        <v>1.2345679012345512E-2</v>
      </c>
      <c r="J663" s="36">
        <f t="shared" ref="J663:J726" si="28">COUNT(I544:I662)</f>
        <v>119</v>
      </c>
      <c r="K663" s="31">
        <f t="shared" ref="K663:K726" si="29">SUM(I544:I662)/J663</f>
        <v>2.5521216742210987E-3</v>
      </c>
      <c r="L663" s="3">
        <v>1.248</v>
      </c>
      <c r="M663" s="13">
        <v>0.39436255495215927</v>
      </c>
      <c r="N663" s="2">
        <v>3.1800000000000002E-2</v>
      </c>
      <c r="O663" s="2">
        <v>4.7699999999999992E-2</v>
      </c>
      <c r="P663" s="2">
        <v>6.0199999999999997E-2</v>
      </c>
      <c r="Q663" s="2">
        <v>3.7199999999999997E-2</v>
      </c>
      <c r="R663" s="13" t="s">
        <v>4</v>
      </c>
      <c r="S663" s="17">
        <f t="shared" si="23"/>
        <v>2.65E-3</v>
      </c>
      <c r="T663" s="18">
        <v>-3.7312999999999999E-3</v>
      </c>
      <c r="U663" s="8">
        <v>6.3E-3</v>
      </c>
      <c r="V663" s="8">
        <v>4.4999999999999997E-3</v>
      </c>
      <c r="W663" s="13">
        <v>1.096958571E-3</v>
      </c>
      <c r="X663" s="13" t="s">
        <v>4</v>
      </c>
      <c r="Y663" s="26">
        <v>-3.3627999999999998E-2</v>
      </c>
      <c r="Z663" s="26">
        <v>-3.8155000000000001E-2</v>
      </c>
      <c r="AA663" s="26">
        <f t="shared" ref="AA663:AA726" si="30">Y663-S663</f>
        <v>-3.6277999999999998E-2</v>
      </c>
    </row>
    <row r="664" spans="1:27" x14ac:dyDescent="0.3">
      <c r="A664" s="1">
        <v>192603</v>
      </c>
      <c r="B664" s="29">
        <v>11.46</v>
      </c>
      <c r="C664" s="2">
        <v>0.62250000000000005</v>
      </c>
      <c r="D664" s="2">
        <f t="shared" si="21"/>
        <v>2.935308434792141</v>
      </c>
      <c r="E664" s="2">
        <f t="shared" si="24"/>
        <v>328.48770583517768</v>
      </c>
      <c r="F664" s="36">
        <f t="shared" si="25"/>
        <v>119</v>
      </c>
      <c r="G664" s="2">
        <f t="shared" si="26"/>
        <v>2.7604008893712408</v>
      </c>
      <c r="H664" s="13">
        <f t="shared" si="27"/>
        <v>0.26592909357789385</v>
      </c>
      <c r="I664" s="2">
        <f t="shared" si="22"/>
        <v>1.2195121951219523E-2</v>
      </c>
      <c r="J664" s="36">
        <f t="shared" si="28"/>
        <v>119</v>
      </c>
      <c r="K664" s="31">
        <f t="shared" si="29"/>
        <v>2.4549452410243138E-3</v>
      </c>
      <c r="L664" s="3">
        <v>1.248</v>
      </c>
      <c r="M664" s="13">
        <v>0.49409084436850348</v>
      </c>
      <c r="N664" s="2">
        <v>3.1400000000000004E-2</v>
      </c>
      <c r="O664" s="2">
        <v>4.7899999999999998E-2</v>
      </c>
      <c r="P664" s="2">
        <v>6.0499999999999998E-2</v>
      </c>
      <c r="Q664" s="2">
        <v>3.7100000000000001E-2</v>
      </c>
      <c r="R664" s="13" t="s">
        <v>4</v>
      </c>
      <c r="S664" s="17">
        <f t="shared" si="23"/>
        <v>2.6166666666666669E-3</v>
      </c>
      <c r="T664" s="18">
        <v>-5.6233000000000003E-3</v>
      </c>
      <c r="U664" s="8">
        <v>4.1000000000000003E-3</v>
      </c>
      <c r="V664" s="8">
        <v>8.3999999999999995E-3</v>
      </c>
      <c r="W664" s="13">
        <v>6.0522476070000008E-3</v>
      </c>
      <c r="X664" s="13" t="s">
        <v>4</v>
      </c>
      <c r="Y664" s="26">
        <v>-5.7882999999999997E-2</v>
      </c>
      <c r="Z664" s="26">
        <v>-6.2246999999999997E-2</v>
      </c>
      <c r="AA664" s="26">
        <f t="shared" si="30"/>
        <v>-6.0499666666666667E-2</v>
      </c>
    </row>
    <row r="665" spans="1:27" x14ac:dyDescent="0.3">
      <c r="A665" s="1">
        <v>192604</v>
      </c>
      <c r="B665" s="29">
        <v>11.72</v>
      </c>
      <c r="C665" s="2">
        <v>0.63</v>
      </c>
      <c r="D665" s="2">
        <f t="shared" si="21"/>
        <v>2.9309820898058296</v>
      </c>
      <c r="E665" s="2">
        <f t="shared" si="24"/>
        <v>328.44820504832217</v>
      </c>
      <c r="F665" s="36">
        <f t="shared" si="25"/>
        <v>119</v>
      </c>
      <c r="G665" s="2">
        <f t="shared" si="26"/>
        <v>2.7600689499859006</v>
      </c>
      <c r="H665" s="13">
        <f t="shared" si="27"/>
        <v>0.26595256983352655</v>
      </c>
      <c r="I665" s="2">
        <f t="shared" si="22"/>
        <v>1.2048192771084265E-2</v>
      </c>
      <c r="J665" s="36">
        <f t="shared" si="28"/>
        <v>119</v>
      </c>
      <c r="K665" s="31">
        <f t="shared" si="29"/>
        <v>2.3611954141324505E-3</v>
      </c>
      <c r="L665" s="3">
        <v>1.2470000000000001</v>
      </c>
      <c r="M665" s="13">
        <v>0.48291698559599194</v>
      </c>
      <c r="N665" s="2">
        <v>3.0800000000000001E-2</v>
      </c>
      <c r="O665" s="2">
        <v>4.7400000000000005E-2</v>
      </c>
      <c r="P665" s="2">
        <v>5.9800000000000006E-2</v>
      </c>
      <c r="Q665" s="2">
        <v>3.6799999999999999E-2</v>
      </c>
      <c r="R665" s="13" t="s">
        <v>4</v>
      </c>
      <c r="S665" s="17">
        <f t="shared" si="23"/>
        <v>2.5666666666666667E-3</v>
      </c>
      <c r="T665" s="18">
        <v>9.3545999999999994E-3</v>
      </c>
      <c r="U665" s="8">
        <v>7.6E-3</v>
      </c>
      <c r="V665" s="8">
        <v>9.7000000000000003E-3</v>
      </c>
      <c r="W665" s="13">
        <v>1.4796735939999997E-3</v>
      </c>
      <c r="X665" s="13" t="s">
        <v>4</v>
      </c>
      <c r="Y665" s="26">
        <v>3.8550000000000001E-2</v>
      </c>
      <c r="Z665" s="26">
        <v>3.4844E-2</v>
      </c>
      <c r="AA665" s="26">
        <f t="shared" si="30"/>
        <v>3.5983333333333332E-2</v>
      </c>
    </row>
    <row r="666" spans="1:27" x14ac:dyDescent="0.3">
      <c r="A666" s="1">
        <v>192605</v>
      </c>
      <c r="B666" s="29">
        <v>11.81</v>
      </c>
      <c r="C666" s="2">
        <v>0.63749999999999996</v>
      </c>
      <c r="D666" s="2">
        <f t="shared" si="21"/>
        <v>2.9614249600549298</v>
      </c>
      <c r="E666" s="2">
        <f t="shared" si="24"/>
        <v>328.41748461316035</v>
      </c>
      <c r="F666" s="36">
        <f t="shared" si="25"/>
        <v>119</v>
      </c>
      <c r="G666" s="2">
        <f t="shared" si="26"/>
        <v>2.7598107950685744</v>
      </c>
      <c r="H666" s="13">
        <f t="shared" si="27"/>
        <v>0.26597083058318133</v>
      </c>
      <c r="I666" s="2">
        <f t="shared" si="22"/>
        <v>1.1904761904761862E-2</v>
      </c>
      <c r="J666" s="36">
        <f t="shared" si="28"/>
        <v>119</v>
      </c>
      <c r="K666" s="31">
        <f t="shared" si="29"/>
        <v>2.2689130775000468E-3</v>
      </c>
      <c r="L666" s="3">
        <v>1.246</v>
      </c>
      <c r="M666" s="13">
        <v>0.48385972251272397</v>
      </c>
      <c r="N666" s="2">
        <v>3.1699999999999999E-2</v>
      </c>
      <c r="O666" s="2">
        <v>4.7100000000000003E-2</v>
      </c>
      <c r="P666" s="2">
        <v>5.8600000000000006E-2</v>
      </c>
      <c r="Q666" s="2">
        <v>3.6900000000000002E-2</v>
      </c>
      <c r="R666" s="13" t="s">
        <v>4</v>
      </c>
      <c r="S666" s="17">
        <f t="shared" si="23"/>
        <v>2.6416666666666667E-3</v>
      </c>
      <c r="T666" s="18">
        <v>-5.6023000000000002E-3</v>
      </c>
      <c r="U666" s="8">
        <v>1.4E-3</v>
      </c>
      <c r="V666" s="8">
        <v>4.4000000000000003E-3</v>
      </c>
      <c r="W666" s="13">
        <v>6.8997963799999991E-4</v>
      </c>
      <c r="X666" s="13" t="s">
        <v>4</v>
      </c>
      <c r="Y666" s="26">
        <v>1.3231E-2</v>
      </c>
      <c r="Z666" s="26">
        <v>8.7279999999999996E-3</v>
      </c>
      <c r="AA666" s="26">
        <f t="shared" si="30"/>
        <v>1.0589333333333333E-2</v>
      </c>
    </row>
    <row r="667" spans="1:27" x14ac:dyDescent="0.3">
      <c r="A667" s="1">
        <v>192606</v>
      </c>
      <c r="B667" s="29">
        <v>12.32</v>
      </c>
      <c r="C667" s="2">
        <v>0.64500000000000002</v>
      </c>
      <c r="D667" s="2">
        <f t="shared" si="21"/>
        <v>2.9941806828625723</v>
      </c>
      <c r="E667" s="2">
        <f t="shared" si="24"/>
        <v>328.45325300828705</v>
      </c>
      <c r="F667" s="36">
        <f t="shared" si="25"/>
        <v>119</v>
      </c>
      <c r="G667" s="2">
        <f t="shared" si="26"/>
        <v>2.7601113698175381</v>
      </c>
      <c r="H667" s="13">
        <f t="shared" si="27"/>
        <v>0.26594956948004594</v>
      </c>
      <c r="I667" s="2">
        <f t="shared" si="22"/>
        <v>1.1764705882353121E-2</v>
      </c>
      <c r="J667" s="36">
        <f t="shared" si="28"/>
        <v>119</v>
      </c>
      <c r="K667" s="31">
        <f t="shared" si="29"/>
        <v>2.1815175244833018E-3</v>
      </c>
      <c r="L667" s="3">
        <v>1.2450000000000001</v>
      </c>
      <c r="M667" s="13">
        <v>0.45347621536853117</v>
      </c>
      <c r="N667" s="2">
        <v>2.9300000000000003E-2</v>
      </c>
      <c r="O667" s="2">
        <v>4.7199999999999999E-2</v>
      </c>
      <c r="P667" s="2">
        <v>5.7999999999999996E-2</v>
      </c>
      <c r="Q667" s="2">
        <v>3.6799999999999999E-2</v>
      </c>
      <c r="R667" s="13" t="s">
        <v>4</v>
      </c>
      <c r="S667" s="17">
        <f t="shared" si="23"/>
        <v>2.4416666666666671E-3</v>
      </c>
      <c r="T667" s="18">
        <v>-7.5188E-3</v>
      </c>
      <c r="U667" s="8">
        <v>3.8E-3</v>
      </c>
      <c r="V667" s="8">
        <v>4.0000000000000002E-4</v>
      </c>
      <c r="W667" s="13">
        <v>6.0290545300000029E-4</v>
      </c>
      <c r="X667" s="13" t="s">
        <v>4</v>
      </c>
      <c r="Y667" s="26">
        <v>5.6443E-2</v>
      </c>
      <c r="Z667" s="26">
        <v>5.0200000000000002E-2</v>
      </c>
      <c r="AA667" s="26">
        <f t="shared" si="30"/>
        <v>5.4001333333333332E-2</v>
      </c>
    </row>
    <row r="668" spans="1:27" x14ac:dyDescent="0.3">
      <c r="A668" s="1">
        <v>192607</v>
      </c>
      <c r="B668" s="29">
        <v>12.88</v>
      </c>
      <c r="C668" s="2">
        <v>0.65249999999999997</v>
      </c>
      <c r="D668" s="2">
        <f t="shared" si="21"/>
        <v>2.9995563699923946</v>
      </c>
      <c r="E668" s="2">
        <f t="shared" si="24"/>
        <v>328.53580534624422</v>
      </c>
      <c r="F668" s="36">
        <f t="shared" si="25"/>
        <v>119</v>
      </c>
      <c r="G668" s="2">
        <f t="shared" si="26"/>
        <v>2.7608050869432286</v>
      </c>
      <c r="H668" s="13">
        <f t="shared" si="27"/>
        <v>0.26590051249180718</v>
      </c>
      <c r="I668" s="2">
        <f t="shared" si="22"/>
        <v>1.1627906976744207E-2</v>
      </c>
      <c r="J668" s="36">
        <f t="shared" si="28"/>
        <v>119</v>
      </c>
      <c r="K668" s="31">
        <f t="shared" si="29"/>
        <v>2.0970345334259169E-3</v>
      </c>
      <c r="L668" s="3">
        <v>1.244</v>
      </c>
      <c r="M668" s="13">
        <v>0.43326257959795234</v>
      </c>
      <c r="N668" s="2">
        <v>3.1099999999999999E-2</v>
      </c>
      <c r="O668" s="2">
        <v>4.7100000000000003E-2</v>
      </c>
      <c r="P668" s="2">
        <v>5.79E-2</v>
      </c>
      <c r="Q668" s="2">
        <v>3.6999999999999998E-2</v>
      </c>
      <c r="R668" s="13" t="s">
        <v>4</v>
      </c>
      <c r="S668" s="17">
        <f t="shared" si="23"/>
        <v>2.5916666666666666E-3</v>
      </c>
      <c r="T668" s="18">
        <v>-9.4786999999999996E-3</v>
      </c>
      <c r="U668" s="8">
        <v>4.0000000000000002E-4</v>
      </c>
      <c r="V668" s="8">
        <v>5.7000000000000002E-3</v>
      </c>
      <c r="W668" s="13">
        <v>6.4259803699999983E-4</v>
      </c>
      <c r="X668" s="13" t="s">
        <v>4</v>
      </c>
      <c r="Y668" s="26">
        <v>4.0370999999999997E-2</v>
      </c>
      <c r="Z668" s="26">
        <v>3.8138999999999999E-2</v>
      </c>
      <c r="AA668" s="26">
        <f t="shared" si="30"/>
        <v>3.7779333333333331E-2</v>
      </c>
    </row>
    <row r="669" spans="1:27" x14ac:dyDescent="0.3">
      <c r="A669" s="1">
        <v>192608</v>
      </c>
      <c r="B669" s="29">
        <v>13.1</v>
      </c>
      <c r="C669" s="2">
        <v>0.66</v>
      </c>
      <c r="D669" s="2">
        <f t="shared" si="21"/>
        <v>3.0107701509185314</v>
      </c>
      <c r="E669" s="2">
        <f t="shared" si="24"/>
        <v>328.60500697125912</v>
      </c>
      <c r="F669" s="36">
        <f t="shared" si="25"/>
        <v>119</v>
      </c>
      <c r="G669" s="2">
        <f t="shared" si="26"/>
        <v>2.7613866132038583</v>
      </c>
      <c r="H669" s="13">
        <f t="shared" si="27"/>
        <v>0.26585940314926154</v>
      </c>
      <c r="I669" s="2">
        <f t="shared" si="22"/>
        <v>1.1494252873563315E-2</v>
      </c>
      <c r="J669" s="36">
        <f t="shared" si="28"/>
        <v>119</v>
      </c>
      <c r="K669" s="31">
        <f t="shared" si="29"/>
        <v>2.0136554343173772E-3</v>
      </c>
      <c r="L669" s="3">
        <v>1.2430000000000001</v>
      </c>
      <c r="M669" s="13">
        <v>0.42705064303735163</v>
      </c>
      <c r="N669" s="2">
        <v>3.27E-2</v>
      </c>
      <c r="O669" s="2">
        <v>4.7199999999999999E-2</v>
      </c>
      <c r="P669" s="2">
        <v>5.8099999999999999E-2</v>
      </c>
      <c r="Q669" s="2">
        <v>3.73E-2</v>
      </c>
      <c r="R669" s="13" t="s">
        <v>4</v>
      </c>
      <c r="S669" s="17">
        <f t="shared" si="23"/>
        <v>2.725E-3</v>
      </c>
      <c r="T669" s="18">
        <v>-5.7307E-3</v>
      </c>
      <c r="U669" s="8">
        <v>0</v>
      </c>
      <c r="V669" s="8">
        <v>4.4000000000000003E-3</v>
      </c>
      <c r="W669" s="13">
        <v>1.2107096099999996E-3</v>
      </c>
      <c r="X669" s="13" t="s">
        <v>4</v>
      </c>
      <c r="Y669" s="26">
        <v>2.9905000000000001E-2</v>
      </c>
      <c r="Z669" s="26">
        <v>2.5825000000000001E-2</v>
      </c>
      <c r="AA669" s="26">
        <f t="shared" si="30"/>
        <v>2.7180000000000003E-2</v>
      </c>
    </row>
    <row r="670" spans="1:27" x14ac:dyDescent="0.3">
      <c r="A670" s="1">
        <v>192609</v>
      </c>
      <c r="B670" s="29">
        <v>13.4</v>
      </c>
      <c r="C670" s="2">
        <v>0.66749999999999998</v>
      </c>
      <c r="D670" s="2">
        <f t="shared" si="21"/>
        <v>2.9676255999836765</v>
      </c>
      <c r="E670" s="2">
        <f t="shared" si="24"/>
        <v>328.67558761822238</v>
      </c>
      <c r="F670" s="36">
        <f t="shared" si="25"/>
        <v>119</v>
      </c>
      <c r="G670" s="2">
        <f t="shared" si="26"/>
        <v>2.7619797278842215</v>
      </c>
      <c r="H670" s="13">
        <f t="shared" si="27"/>
        <v>0.26581748768816754</v>
      </c>
      <c r="I670" s="2">
        <f t="shared" si="22"/>
        <v>1.1363636363636243E-2</v>
      </c>
      <c r="J670" s="36">
        <f t="shared" si="28"/>
        <v>119</v>
      </c>
      <c r="K670" s="31">
        <f t="shared" si="29"/>
        <v>1.9345997668831316E-3</v>
      </c>
      <c r="L670" s="3">
        <v>1.242</v>
      </c>
      <c r="M670" s="13">
        <v>0.43871294013528039</v>
      </c>
      <c r="N670" s="2">
        <v>3.4200000000000001E-2</v>
      </c>
      <c r="O670" s="2">
        <v>4.7199999999999999E-2</v>
      </c>
      <c r="P670" s="2">
        <v>5.79E-2</v>
      </c>
      <c r="Q670" s="2">
        <v>3.7199999999999997E-2</v>
      </c>
      <c r="R670" s="13" t="s">
        <v>4</v>
      </c>
      <c r="S670" s="17">
        <f t="shared" si="23"/>
        <v>2.8500000000000001E-3</v>
      </c>
      <c r="T670" s="18">
        <v>5.7307E-3</v>
      </c>
      <c r="U670" s="8">
        <v>3.8E-3</v>
      </c>
      <c r="V670" s="8">
        <v>5.7000000000000002E-3</v>
      </c>
      <c r="W670" s="13">
        <v>7.4321547700000002E-4</v>
      </c>
      <c r="X670" s="13" t="s">
        <v>4</v>
      </c>
      <c r="Y670" s="26">
        <v>1.3389E-2</v>
      </c>
      <c r="Z670" s="26">
        <v>9.0760000000000007E-3</v>
      </c>
      <c r="AA670" s="26">
        <f t="shared" si="30"/>
        <v>1.0539E-2</v>
      </c>
    </row>
    <row r="671" spans="1:27" x14ac:dyDescent="0.3">
      <c r="A671" s="1">
        <v>192610</v>
      </c>
      <c r="B671" s="29">
        <v>12.98</v>
      </c>
      <c r="C671" s="2">
        <v>0.67500000000000004</v>
      </c>
      <c r="D671" s="2">
        <f t="shared" si="21"/>
        <v>2.9785484364537234</v>
      </c>
      <c r="E671" s="2">
        <f t="shared" si="24"/>
        <v>328.70050633261428</v>
      </c>
      <c r="F671" s="36">
        <f t="shared" si="25"/>
        <v>119</v>
      </c>
      <c r="G671" s="2">
        <f t="shared" si="26"/>
        <v>2.7621891288454981</v>
      </c>
      <c r="H671" s="13">
        <f t="shared" si="27"/>
        <v>0.26580269246242538</v>
      </c>
      <c r="I671" s="2">
        <f t="shared" si="22"/>
        <v>1.1235955056179803E-2</v>
      </c>
      <c r="J671" s="36">
        <f t="shared" si="28"/>
        <v>119</v>
      </c>
      <c r="K671" s="31">
        <f t="shared" si="29"/>
        <v>1.8580426468356281E-3</v>
      </c>
      <c r="L671" s="3">
        <v>1.242</v>
      </c>
      <c r="M671" s="13">
        <v>0.46033430618201121</v>
      </c>
      <c r="N671" s="2">
        <v>3.5799999999999998E-2</v>
      </c>
      <c r="O671" s="2">
        <v>4.7100000000000003E-2</v>
      </c>
      <c r="P671" s="2">
        <v>5.8099999999999999E-2</v>
      </c>
      <c r="Q671" s="2">
        <v>3.6700000000000003E-2</v>
      </c>
      <c r="R671" s="13" t="s">
        <v>4</v>
      </c>
      <c r="S671" s="17">
        <f t="shared" si="23"/>
        <v>2.9833333333333331E-3</v>
      </c>
      <c r="T671" s="18">
        <v>3.8023000000000002E-3</v>
      </c>
      <c r="U671" s="8">
        <v>1.0200000000000001E-2</v>
      </c>
      <c r="V671" s="8">
        <v>9.7000000000000003E-3</v>
      </c>
      <c r="W671" s="13">
        <v>2.1617322900000001E-3</v>
      </c>
      <c r="X671" s="13" t="s">
        <v>4</v>
      </c>
      <c r="Y671" s="26">
        <v>-3.0121999999999999E-2</v>
      </c>
      <c r="Z671" s="26">
        <v>-3.2381E-2</v>
      </c>
      <c r="AA671" s="26">
        <f t="shared" si="30"/>
        <v>-3.3105333333333334E-2</v>
      </c>
    </row>
    <row r="672" spans="1:27" x14ac:dyDescent="0.3">
      <c r="A672" s="1">
        <v>192611</v>
      </c>
      <c r="B672" s="29">
        <v>13.27</v>
      </c>
      <c r="C672" s="2">
        <v>0.6825</v>
      </c>
      <c r="D672" s="2">
        <f t="shared" si="21"/>
        <v>2.9839414221426868</v>
      </c>
      <c r="E672" s="2">
        <f t="shared" si="24"/>
        <v>328.79737977830314</v>
      </c>
      <c r="F672" s="36">
        <f t="shared" si="25"/>
        <v>119</v>
      </c>
      <c r="G672" s="2">
        <f t="shared" si="26"/>
        <v>2.7630031914143123</v>
      </c>
      <c r="H672" s="13">
        <f t="shared" si="27"/>
        <v>0.26574519051209022</v>
      </c>
      <c r="I672" s="2">
        <f t="shared" si="22"/>
        <v>1.1111111111111072E-2</v>
      </c>
      <c r="J672" s="36">
        <f t="shared" si="28"/>
        <v>119</v>
      </c>
      <c r="K672" s="31">
        <f t="shared" si="29"/>
        <v>1.7823033462791226E-3</v>
      </c>
      <c r="L672" s="3">
        <v>1.2410000000000001</v>
      </c>
      <c r="M672" s="13">
        <v>0.44330884701373363</v>
      </c>
      <c r="N672" s="2">
        <v>3.3500000000000002E-2</v>
      </c>
      <c r="O672" s="2">
        <v>4.6799999999999994E-2</v>
      </c>
      <c r="P672" s="2">
        <v>5.7699999999999994E-2</v>
      </c>
      <c r="Q672" s="2">
        <v>3.5799999999999998E-2</v>
      </c>
      <c r="R672" s="13" t="s">
        <v>4</v>
      </c>
      <c r="S672" s="17">
        <f t="shared" si="23"/>
        <v>2.7916666666666667E-3</v>
      </c>
      <c r="T672" s="18">
        <v>3.7878999999999999E-3</v>
      </c>
      <c r="U672" s="8">
        <v>1.6E-2</v>
      </c>
      <c r="V672" s="8">
        <v>5.7000000000000002E-3</v>
      </c>
      <c r="W672" s="13">
        <v>5.3827122599999996E-4</v>
      </c>
      <c r="X672" s="13" t="s">
        <v>4</v>
      </c>
      <c r="Y672" s="26">
        <v>2.6949000000000001E-2</v>
      </c>
      <c r="Z672" s="26">
        <v>1.9380999999999999E-2</v>
      </c>
      <c r="AA672" s="26">
        <f t="shared" si="30"/>
        <v>2.4157333333333333E-2</v>
      </c>
    </row>
    <row r="673" spans="1:27" x14ac:dyDescent="0.3">
      <c r="A673" s="1">
        <v>192612</v>
      </c>
      <c r="B673" s="29">
        <v>13.49</v>
      </c>
      <c r="C673" s="2">
        <v>0.69</v>
      </c>
      <c r="D673" s="2">
        <f t="shared" si="21"/>
        <v>2.952037799925066</v>
      </c>
      <c r="E673" s="2">
        <f t="shared" si="24"/>
        <v>328.94286949972803</v>
      </c>
      <c r="F673" s="36">
        <f t="shared" si="25"/>
        <v>119</v>
      </c>
      <c r="G673" s="2">
        <f t="shared" si="26"/>
        <v>2.7642257941153616</v>
      </c>
      <c r="H673" s="13">
        <f t="shared" si="27"/>
        <v>0.26565887773345226</v>
      </c>
      <c r="I673" s="2">
        <f t="shared" si="22"/>
        <v>1.098901098901095E-2</v>
      </c>
      <c r="J673" s="36">
        <f t="shared" si="28"/>
        <v>119</v>
      </c>
      <c r="K673" s="31">
        <f t="shared" si="29"/>
        <v>1.7104222024644708E-3</v>
      </c>
      <c r="L673" s="3">
        <v>1.24</v>
      </c>
      <c r="M673" s="13">
        <v>0.44147582697201027</v>
      </c>
      <c r="N673" s="2">
        <v>3.0699999999999998E-2</v>
      </c>
      <c r="O673" s="2">
        <v>4.6799999999999994E-2</v>
      </c>
      <c r="P673" s="2">
        <v>5.6799999999999996E-2</v>
      </c>
      <c r="Q673" s="2">
        <v>3.5400000000000001E-2</v>
      </c>
      <c r="R673" s="13">
        <v>7.2793946066065554E-2</v>
      </c>
      <c r="S673" s="17">
        <f t="shared" si="23"/>
        <v>2.558333333333333E-3</v>
      </c>
      <c r="T673" s="18">
        <v>0</v>
      </c>
      <c r="U673" s="8">
        <v>7.7999999999999996E-3</v>
      </c>
      <c r="V673" s="8">
        <v>5.5999999999999999E-3</v>
      </c>
      <c r="W673" s="13">
        <v>4.6520738400000007E-4</v>
      </c>
      <c r="X673" s="13" t="s">
        <v>4</v>
      </c>
      <c r="Y673" s="26">
        <v>2.6079000000000001E-2</v>
      </c>
      <c r="Z673" s="26">
        <v>2.0338999999999999E-2</v>
      </c>
      <c r="AA673" s="26">
        <f t="shared" si="30"/>
        <v>2.3520666666666669E-2</v>
      </c>
    </row>
    <row r="674" spans="1:27" x14ac:dyDescent="0.3">
      <c r="A674" s="1">
        <v>192701</v>
      </c>
      <c r="B674" s="29">
        <v>13.21</v>
      </c>
      <c r="C674" s="2">
        <v>0.69669999999999999</v>
      </c>
      <c r="D674" s="2">
        <f t="shared" si="21"/>
        <v>2.9889633271355871</v>
      </c>
      <c r="E674" s="2">
        <f t="shared" si="24"/>
        <v>329.13363853884471</v>
      </c>
      <c r="F674" s="36">
        <f t="shared" si="25"/>
        <v>119</v>
      </c>
      <c r="G674" s="2">
        <f t="shared" si="26"/>
        <v>2.7658288952844092</v>
      </c>
      <c r="H674" s="13">
        <f t="shared" si="27"/>
        <v>0.2655457876092579</v>
      </c>
      <c r="I674" s="2">
        <f t="shared" si="22"/>
        <v>9.7101449275363017E-3</v>
      </c>
      <c r="J674" s="36">
        <f t="shared" si="28"/>
        <v>119</v>
      </c>
      <c r="K674" s="31">
        <f t="shared" si="29"/>
        <v>1.6407020066938559E-3</v>
      </c>
      <c r="L674" s="3">
        <v>1.2290000000000001</v>
      </c>
      <c r="M674" s="13">
        <v>0.44370564541909091</v>
      </c>
      <c r="N674" s="2">
        <v>3.2300000000000002E-2</v>
      </c>
      <c r="O674" s="2">
        <v>4.6600000000000003E-2</v>
      </c>
      <c r="P674" s="2">
        <v>5.6100000000000004E-2</v>
      </c>
      <c r="Q674" s="2">
        <v>3.5099999999999999E-2</v>
      </c>
      <c r="R674" s="15">
        <v>7.1834904828551344E-2</v>
      </c>
      <c r="S674" s="17">
        <f t="shared" si="23"/>
        <v>2.6916666666666669E-3</v>
      </c>
      <c r="T674" s="18">
        <v>-7.5902000000000001E-3</v>
      </c>
      <c r="U674" s="8">
        <v>7.4999999999999997E-3</v>
      </c>
      <c r="V674" s="8">
        <v>5.5999999999999999E-3</v>
      </c>
      <c r="W674" s="13">
        <v>4.7071514299999999E-4</v>
      </c>
      <c r="X674" s="13" t="s">
        <v>4</v>
      </c>
      <c r="Y674" s="26">
        <v>-2.6570000000000001E-3</v>
      </c>
      <c r="Z674" s="26">
        <v>-5.2919999999999998E-3</v>
      </c>
      <c r="AA674" s="26">
        <f t="shared" si="30"/>
        <v>-5.3486666666666665E-3</v>
      </c>
    </row>
    <row r="675" spans="1:27" x14ac:dyDescent="0.3">
      <c r="A675" s="1">
        <v>192702</v>
      </c>
      <c r="B675" s="29">
        <v>13.84</v>
      </c>
      <c r="C675" s="2">
        <v>0.70330000000000004</v>
      </c>
      <c r="D675" s="2">
        <f t="shared" si="21"/>
        <v>2.9860165234598788</v>
      </c>
      <c r="E675" s="2">
        <f t="shared" si="24"/>
        <v>329.34971234662589</v>
      </c>
      <c r="F675" s="36">
        <f t="shared" si="25"/>
        <v>119</v>
      </c>
      <c r="G675" s="2">
        <f t="shared" si="26"/>
        <v>2.7676446415682849</v>
      </c>
      <c r="H675" s="13">
        <f t="shared" si="27"/>
        <v>0.26541781275416387</v>
      </c>
      <c r="I675" s="2">
        <f t="shared" si="22"/>
        <v>9.4732309458878117E-3</v>
      </c>
      <c r="J675" s="36">
        <f t="shared" si="28"/>
        <v>119</v>
      </c>
      <c r="K675" s="31">
        <f t="shared" si="29"/>
        <v>1.5618292278818343E-3</v>
      </c>
      <c r="L675" s="3">
        <v>1.218</v>
      </c>
      <c r="M675" s="13">
        <v>0.42850086441096569</v>
      </c>
      <c r="N675" s="2">
        <v>3.2899999999999999E-2</v>
      </c>
      <c r="O675" s="2">
        <v>4.6699999999999998E-2</v>
      </c>
      <c r="P675" s="2">
        <v>5.5899999999999998E-2</v>
      </c>
      <c r="Q675" s="2">
        <v>3.4700000000000002E-2</v>
      </c>
      <c r="R675" s="15">
        <v>7.2771872362322382E-2</v>
      </c>
      <c r="S675" s="17">
        <f t="shared" si="23"/>
        <v>2.7416666666666666E-3</v>
      </c>
      <c r="T675" s="18">
        <v>-7.6482E-3</v>
      </c>
      <c r="U675" s="8">
        <v>8.8000000000000005E-3</v>
      </c>
      <c r="V675" s="8">
        <v>6.8999999999999999E-3</v>
      </c>
      <c r="W675" s="13">
        <v>2.8756024599999996E-4</v>
      </c>
      <c r="X675" s="13" t="s">
        <v>4</v>
      </c>
      <c r="Y675" s="26">
        <v>4.5742999999999999E-2</v>
      </c>
      <c r="Z675" s="26">
        <v>4.0795999999999999E-2</v>
      </c>
      <c r="AA675" s="26">
        <f t="shared" si="30"/>
        <v>4.3001333333333336E-2</v>
      </c>
    </row>
    <row r="676" spans="1:27" x14ac:dyDescent="0.3">
      <c r="A676" s="1">
        <v>192703</v>
      </c>
      <c r="B676" s="29">
        <v>13.93</v>
      </c>
      <c r="C676" s="2">
        <v>0.71</v>
      </c>
      <c r="D676" s="2">
        <f t="shared" si="21"/>
        <v>2.9936173626493652</v>
      </c>
      <c r="E676" s="2">
        <f t="shared" si="24"/>
        <v>329.59638717784452</v>
      </c>
      <c r="F676" s="36">
        <f t="shared" si="25"/>
        <v>119</v>
      </c>
      <c r="G676" s="2">
        <f t="shared" si="26"/>
        <v>2.7697175393096178</v>
      </c>
      <c r="H676" s="13">
        <f t="shared" si="27"/>
        <v>0.26527186442280209</v>
      </c>
      <c r="I676" s="2">
        <f t="shared" si="22"/>
        <v>9.5265178444474685E-3</v>
      </c>
      <c r="J676" s="36">
        <f t="shared" si="28"/>
        <v>119</v>
      </c>
      <c r="K676" s="31">
        <f t="shared" si="29"/>
        <v>1.4854171242854918E-3</v>
      </c>
      <c r="L676" s="3">
        <v>1.208</v>
      </c>
      <c r="M676" s="13">
        <v>0.46976511744127936</v>
      </c>
      <c r="N676" s="2">
        <v>3.2000000000000001E-2</v>
      </c>
      <c r="O676" s="2">
        <v>4.6199999999999998E-2</v>
      </c>
      <c r="P676" s="2">
        <v>5.5399999999999998E-2</v>
      </c>
      <c r="Q676" s="2">
        <v>3.3099999999999997E-2</v>
      </c>
      <c r="R676" s="15">
        <v>5.879262202363978E-2</v>
      </c>
      <c r="S676" s="17">
        <f t="shared" si="23"/>
        <v>2.6666666666666666E-3</v>
      </c>
      <c r="T676" s="18">
        <v>-5.7748000000000001E-3</v>
      </c>
      <c r="U676" s="8">
        <v>2.53E-2</v>
      </c>
      <c r="V676" s="8">
        <v>8.3000000000000001E-3</v>
      </c>
      <c r="W676" s="13">
        <v>9.2176666499999991E-4</v>
      </c>
      <c r="X676" s="13" t="s">
        <v>4</v>
      </c>
      <c r="Y676" s="26">
        <v>7.3379999999999999E-3</v>
      </c>
      <c r="Z676" s="26">
        <v>2.5709999999999999E-3</v>
      </c>
      <c r="AA676" s="26">
        <f t="shared" si="30"/>
        <v>4.6713333333333329E-3</v>
      </c>
    </row>
    <row r="677" spans="1:27" x14ac:dyDescent="0.3">
      <c r="A677" s="1">
        <v>192704</v>
      </c>
      <c r="B677" s="29">
        <v>14.17</v>
      </c>
      <c r="C677" s="2">
        <v>0.7167</v>
      </c>
      <c r="D677" s="2">
        <f t="shared" si="21"/>
        <v>3.0351300647589103</v>
      </c>
      <c r="E677" s="2">
        <f t="shared" si="24"/>
        <v>329.90311708234151</v>
      </c>
      <c r="F677" s="36">
        <f t="shared" si="25"/>
        <v>119</v>
      </c>
      <c r="G677" s="2">
        <f t="shared" si="26"/>
        <v>2.7722951015322814</v>
      </c>
      <c r="H677" s="13">
        <f t="shared" si="27"/>
        <v>0.26509060746435414</v>
      </c>
      <c r="I677" s="2">
        <f t="shared" si="22"/>
        <v>9.436619718310002E-3</v>
      </c>
      <c r="J677" s="36">
        <f t="shared" si="28"/>
        <v>119</v>
      </c>
      <c r="K677" s="31">
        <f t="shared" si="29"/>
        <v>1.4122967019592886E-3</v>
      </c>
      <c r="L677" s="3">
        <v>1.1970000000000001</v>
      </c>
      <c r="M677" s="13">
        <v>0.45675413022351802</v>
      </c>
      <c r="N677" s="2">
        <v>3.39E-2</v>
      </c>
      <c r="O677" s="2">
        <v>4.58E-2</v>
      </c>
      <c r="P677" s="2">
        <v>5.4800000000000001E-2</v>
      </c>
      <c r="Q677" s="2">
        <v>3.3300000000000003E-2</v>
      </c>
      <c r="R677" s="15">
        <v>6.1290302421897619E-2</v>
      </c>
      <c r="S677" s="17">
        <f t="shared" si="23"/>
        <v>2.8249999999999998E-3</v>
      </c>
      <c r="T677" s="18">
        <v>0</v>
      </c>
      <c r="U677" s="8">
        <v>-5.0000000000000001E-4</v>
      </c>
      <c r="V677" s="8">
        <v>5.4999999999999997E-3</v>
      </c>
      <c r="W677" s="13">
        <v>6.0940081799999994E-4</v>
      </c>
      <c r="X677" s="13" t="s">
        <v>4</v>
      </c>
      <c r="Y677" s="26">
        <v>1.3273999999999999E-2</v>
      </c>
      <c r="Z677" s="26">
        <v>1.1191E-2</v>
      </c>
      <c r="AA677" s="26">
        <f t="shared" si="30"/>
        <v>1.0449E-2</v>
      </c>
    </row>
    <row r="678" spans="1:27" x14ac:dyDescent="0.3">
      <c r="A678" s="1">
        <v>192705</v>
      </c>
      <c r="B678" s="29">
        <v>14.91</v>
      </c>
      <c r="C678" s="2">
        <v>0.72330000000000005</v>
      </c>
      <c r="D678" s="2">
        <f t="shared" si="21"/>
        <v>3.0165293016701904</v>
      </c>
      <c r="E678" s="2">
        <f t="shared" si="24"/>
        <v>330.24915330172087</v>
      </c>
      <c r="F678" s="36">
        <f t="shared" si="25"/>
        <v>119</v>
      </c>
      <c r="G678" s="2">
        <f t="shared" si="26"/>
        <v>2.7752029689220241</v>
      </c>
      <c r="H678" s="13">
        <f t="shared" si="27"/>
        <v>0.26488642020896197</v>
      </c>
      <c r="I678" s="2">
        <f t="shared" si="22"/>
        <v>9.2088740058602347E-3</v>
      </c>
      <c r="J678" s="36">
        <f t="shared" si="28"/>
        <v>119</v>
      </c>
      <c r="K678" s="31">
        <f t="shared" si="29"/>
        <v>1.3397700060146646E-3</v>
      </c>
      <c r="L678" s="3">
        <v>1.1859999999999999</v>
      </c>
      <c r="M678" s="13">
        <v>0.43478260869565216</v>
      </c>
      <c r="N678" s="2">
        <v>3.3300000000000003E-2</v>
      </c>
      <c r="O678" s="2">
        <v>4.5700000000000005E-2</v>
      </c>
      <c r="P678" s="2">
        <v>5.5E-2</v>
      </c>
      <c r="Q678" s="2">
        <v>3.27E-2</v>
      </c>
      <c r="R678" s="15">
        <v>5.6244911638767971E-2</v>
      </c>
      <c r="S678" s="17">
        <f t="shared" si="23"/>
        <v>2.7750000000000001E-3</v>
      </c>
      <c r="T678" s="18">
        <v>7.6923E-3</v>
      </c>
      <c r="U678" s="8">
        <v>1.09E-2</v>
      </c>
      <c r="V678" s="8">
        <v>-1.1000000000000001E-3</v>
      </c>
      <c r="W678" s="13">
        <v>3.983255980000001E-4</v>
      </c>
      <c r="X678" s="13" t="s">
        <v>4</v>
      </c>
      <c r="Y678" s="26">
        <v>6.3182000000000002E-2</v>
      </c>
      <c r="Z678" s="26">
        <v>5.7931000000000003E-2</v>
      </c>
      <c r="AA678" s="26">
        <f t="shared" si="30"/>
        <v>6.0407000000000002E-2</v>
      </c>
    </row>
    <row r="679" spans="1:27" x14ac:dyDescent="0.3">
      <c r="A679" s="1">
        <v>192706</v>
      </c>
      <c r="B679" s="29">
        <v>14.77</v>
      </c>
      <c r="C679" s="2">
        <v>0.73</v>
      </c>
      <c r="D679" s="2">
        <f t="shared" si="21"/>
        <v>3.0702804619098867</v>
      </c>
      <c r="E679" s="2">
        <f t="shared" si="24"/>
        <v>330.62206426244819</v>
      </c>
      <c r="F679" s="36">
        <f t="shared" si="25"/>
        <v>119</v>
      </c>
      <c r="G679" s="2">
        <f t="shared" si="26"/>
        <v>2.7783366744743545</v>
      </c>
      <c r="H679" s="13">
        <f t="shared" si="27"/>
        <v>0.26466672669902314</v>
      </c>
      <c r="I679" s="2">
        <f t="shared" si="22"/>
        <v>9.2630996820128875E-3</v>
      </c>
      <c r="J679" s="36">
        <f t="shared" si="28"/>
        <v>119</v>
      </c>
      <c r="K679" s="31">
        <f t="shared" si="29"/>
        <v>1.2693920656508834E-3</v>
      </c>
      <c r="L679" s="3">
        <v>1.175</v>
      </c>
      <c r="M679" s="13">
        <v>0.45238524935330571</v>
      </c>
      <c r="N679" s="2">
        <v>3.0699999999999998E-2</v>
      </c>
      <c r="O679" s="2">
        <v>4.58E-2</v>
      </c>
      <c r="P679" s="2">
        <v>5.5500000000000001E-2</v>
      </c>
      <c r="Q679" s="2">
        <v>3.3399999999999999E-2</v>
      </c>
      <c r="R679" s="15">
        <v>5.732821087046433E-2</v>
      </c>
      <c r="S679" s="17">
        <f t="shared" si="23"/>
        <v>2.558333333333333E-3</v>
      </c>
      <c r="T679" s="18">
        <v>9.5329999999999998E-3</v>
      </c>
      <c r="U679" s="8">
        <v>-6.8999999999999999E-3</v>
      </c>
      <c r="V679" s="8">
        <v>4.3E-3</v>
      </c>
      <c r="W679" s="13">
        <v>8.2752828399999974E-4</v>
      </c>
      <c r="X679" s="13" t="s">
        <v>4</v>
      </c>
      <c r="Y679" s="26">
        <v>-2.0383999999999999E-2</v>
      </c>
      <c r="Z679" s="26">
        <v>-2.5732000000000001E-2</v>
      </c>
      <c r="AA679" s="26">
        <f t="shared" si="30"/>
        <v>-2.2942333333333332E-2</v>
      </c>
    </row>
    <row r="680" spans="1:27" x14ac:dyDescent="0.3">
      <c r="A680" s="1">
        <v>192707</v>
      </c>
      <c r="B680" s="29">
        <v>15.73</v>
      </c>
      <c r="C680" s="2">
        <v>0.73670000000000002</v>
      </c>
      <c r="D680" s="2">
        <f t="shared" si="21"/>
        <v>3.1046834573425457</v>
      </c>
      <c r="E680" s="2">
        <f t="shared" si="24"/>
        <v>331.09588413234906</v>
      </c>
      <c r="F680" s="36">
        <f t="shared" si="25"/>
        <v>119</v>
      </c>
      <c r="G680" s="2">
        <f t="shared" si="26"/>
        <v>2.7823183540533534</v>
      </c>
      <c r="H680" s="13">
        <f t="shared" si="27"/>
        <v>0.26438810972332394</v>
      </c>
      <c r="I680" s="2">
        <f t="shared" si="22"/>
        <v>9.1780821917808453E-3</v>
      </c>
      <c r="J680" s="36">
        <f t="shared" si="28"/>
        <v>119</v>
      </c>
      <c r="K680" s="31">
        <f t="shared" si="29"/>
        <v>1.2020231554156979E-3</v>
      </c>
      <c r="L680" s="3">
        <v>1.1639999999999999</v>
      </c>
      <c r="M680" s="13">
        <v>0.4145534729878721</v>
      </c>
      <c r="N680" s="2">
        <v>2.9600000000000001E-2</v>
      </c>
      <c r="O680" s="2">
        <v>4.5999999999999999E-2</v>
      </c>
      <c r="P680" s="2">
        <v>5.5500000000000001E-2</v>
      </c>
      <c r="Q680" s="2">
        <v>3.3300000000000003E-2</v>
      </c>
      <c r="R680" s="15">
        <v>5.4010615384477871E-2</v>
      </c>
      <c r="S680" s="17">
        <f t="shared" si="23"/>
        <v>2.4666666666666669E-3</v>
      </c>
      <c r="T680" s="18">
        <v>-1.91577E-2</v>
      </c>
      <c r="U680" s="8">
        <v>5.0000000000000001E-3</v>
      </c>
      <c r="V680" s="8">
        <v>2.9999999999999997E-4</v>
      </c>
      <c r="W680" s="13">
        <v>4.25294543E-4</v>
      </c>
      <c r="X680" s="13" t="s">
        <v>4</v>
      </c>
      <c r="Y680" s="26">
        <v>8.4474999999999995E-2</v>
      </c>
      <c r="Z680" s="26">
        <v>8.1738000000000005E-2</v>
      </c>
      <c r="AA680" s="26">
        <f t="shared" si="30"/>
        <v>8.2008333333333322E-2</v>
      </c>
    </row>
    <row r="681" spans="1:27" x14ac:dyDescent="0.3">
      <c r="A681" s="1">
        <v>192708</v>
      </c>
      <c r="B681" s="29">
        <v>16.43</v>
      </c>
      <c r="C681" s="2">
        <v>0.74329999999999996</v>
      </c>
      <c r="D681" s="2">
        <f t="shared" si="21"/>
        <v>3.138070460420523</v>
      </c>
      <c r="E681" s="2">
        <f t="shared" si="24"/>
        <v>331.67036466498843</v>
      </c>
      <c r="F681" s="36">
        <f t="shared" si="25"/>
        <v>119</v>
      </c>
      <c r="G681" s="2">
        <f t="shared" si="26"/>
        <v>2.7871459215545245</v>
      </c>
      <c r="H681" s="13">
        <f t="shared" si="27"/>
        <v>0.26405108773562286</v>
      </c>
      <c r="I681" s="2">
        <f t="shared" si="22"/>
        <v>8.958870639337535E-3</v>
      </c>
      <c r="J681" s="36">
        <f t="shared" si="28"/>
        <v>119</v>
      </c>
      <c r="K681" s="31">
        <f t="shared" si="29"/>
        <v>1.1350847209089727E-3</v>
      </c>
      <c r="L681" s="3">
        <v>1.153</v>
      </c>
      <c r="M681" s="13">
        <v>0.39622740924179362</v>
      </c>
      <c r="N681" s="2">
        <v>2.7000000000000003E-2</v>
      </c>
      <c r="O681" s="2">
        <v>4.5599999999999995E-2</v>
      </c>
      <c r="P681" s="2">
        <v>5.4800000000000001E-2</v>
      </c>
      <c r="Q681" s="2">
        <v>3.2899999999999999E-2</v>
      </c>
      <c r="R681" s="15">
        <v>4.5255148593122067E-2</v>
      </c>
      <c r="S681" s="17">
        <f t="shared" si="23"/>
        <v>2.2500000000000003E-3</v>
      </c>
      <c r="T681" s="18">
        <v>-5.8196000000000003E-3</v>
      </c>
      <c r="U681" s="8">
        <v>7.6E-3</v>
      </c>
      <c r="V681" s="8">
        <v>8.3000000000000001E-3</v>
      </c>
      <c r="W681" s="13">
        <v>1.2778349080000003E-3</v>
      </c>
      <c r="X681" s="13" t="s">
        <v>4</v>
      </c>
      <c r="Y681" s="26">
        <v>3.3461999999999999E-2</v>
      </c>
      <c r="Z681" s="26">
        <v>2.8764000000000001E-2</v>
      </c>
      <c r="AA681" s="26">
        <f t="shared" si="30"/>
        <v>3.1211999999999997E-2</v>
      </c>
    </row>
    <row r="682" spans="1:27" x14ac:dyDescent="0.3">
      <c r="A682" s="1">
        <v>192709</v>
      </c>
      <c r="B682" s="29">
        <v>17.14</v>
      </c>
      <c r="C682" s="2">
        <v>0.75</v>
      </c>
      <c r="D682" s="2">
        <f t="shared" si="21"/>
        <v>3.0745434539782805</v>
      </c>
      <c r="E682" s="2">
        <f t="shared" si="24"/>
        <v>332.35050506331908</v>
      </c>
      <c r="F682" s="36">
        <f t="shared" si="25"/>
        <v>119</v>
      </c>
      <c r="G682" s="2">
        <f t="shared" si="26"/>
        <v>2.7928613870867149</v>
      </c>
      <c r="H682" s="13">
        <f t="shared" si="27"/>
        <v>0.26365318896298945</v>
      </c>
      <c r="I682" s="2">
        <f t="shared" si="22"/>
        <v>9.0138571236377807E-3</v>
      </c>
      <c r="J682" s="36">
        <f t="shared" si="28"/>
        <v>119</v>
      </c>
      <c r="K682" s="31">
        <f t="shared" si="29"/>
        <v>1.0700317843124391E-3</v>
      </c>
      <c r="L682" s="3">
        <v>1.143</v>
      </c>
      <c r="M682" s="13">
        <v>0.38058606204767448</v>
      </c>
      <c r="N682" s="2">
        <v>2.6800000000000001E-2</v>
      </c>
      <c r="O682" s="2">
        <v>4.5400000000000003E-2</v>
      </c>
      <c r="P682" s="2">
        <v>5.4199999999999998E-2</v>
      </c>
      <c r="Q682" s="2">
        <v>3.3000000000000002E-2</v>
      </c>
      <c r="R682" s="15">
        <v>8.5525246379052233E-2</v>
      </c>
      <c r="S682" s="17">
        <f t="shared" si="23"/>
        <v>2.2333333333333333E-3</v>
      </c>
      <c r="T682" s="18">
        <v>5.8196000000000003E-3</v>
      </c>
      <c r="U682" s="8">
        <v>1.8E-3</v>
      </c>
      <c r="V682" s="8">
        <v>1.49E-2</v>
      </c>
      <c r="W682" s="13">
        <v>1.1247261609999997E-3</v>
      </c>
      <c r="X682" s="13" t="s">
        <v>4</v>
      </c>
      <c r="Y682" s="26">
        <v>5.2986999999999999E-2</v>
      </c>
      <c r="Z682" s="26">
        <v>4.9067E-2</v>
      </c>
      <c r="AA682" s="26">
        <f t="shared" si="30"/>
        <v>5.0753666666666669E-2</v>
      </c>
    </row>
    <row r="683" spans="1:27" x14ac:dyDescent="0.3">
      <c r="A683" s="1">
        <v>192710</v>
      </c>
      <c r="B683" s="29">
        <v>16.23</v>
      </c>
      <c r="C683" s="2">
        <v>0.75670000000000004</v>
      </c>
      <c r="D683" s="2">
        <f t="shared" si="21"/>
        <v>3.1312275090091757</v>
      </c>
      <c r="E683" s="2">
        <f t="shared" si="24"/>
        <v>333.07042224266229</v>
      </c>
      <c r="F683" s="36">
        <f t="shared" si="25"/>
        <v>119</v>
      </c>
      <c r="G683" s="2">
        <f t="shared" si="26"/>
        <v>2.7989111112828762</v>
      </c>
      <c r="H683" s="13">
        <f t="shared" si="27"/>
        <v>0.26323332415701201</v>
      </c>
      <c r="I683" s="2">
        <f t="shared" si="22"/>
        <v>8.9333333333334597E-3</v>
      </c>
      <c r="J683" s="36">
        <f t="shared" si="28"/>
        <v>119</v>
      </c>
      <c r="K683" s="31">
        <f t="shared" si="29"/>
        <v>1.0077460835589071E-3</v>
      </c>
      <c r="L683" s="3">
        <v>1.1319999999999999</v>
      </c>
      <c r="M683" s="13">
        <v>0.41380069333626812</v>
      </c>
      <c r="N683" s="2">
        <v>3.0800000000000001E-2</v>
      </c>
      <c r="O683" s="2">
        <v>4.5100000000000001E-2</v>
      </c>
      <c r="P683" s="2">
        <v>5.3800000000000001E-2</v>
      </c>
      <c r="Q683" s="2">
        <v>3.2500000000000001E-2</v>
      </c>
      <c r="R683" s="15">
        <v>8.5531678699216906E-2</v>
      </c>
      <c r="S683" s="17">
        <f t="shared" si="23"/>
        <v>2.5666666666666667E-3</v>
      </c>
      <c r="T683" s="18">
        <v>5.7859000000000001E-3</v>
      </c>
      <c r="U683" s="8">
        <v>9.9000000000000008E-3</v>
      </c>
      <c r="V683" s="8">
        <v>5.4999999999999997E-3</v>
      </c>
      <c r="W683" s="13">
        <v>1.562534419E-3</v>
      </c>
      <c r="X683" s="13" t="s">
        <v>4</v>
      </c>
      <c r="Y683" s="26">
        <v>-4.6982999999999997E-2</v>
      </c>
      <c r="Z683" s="26">
        <v>-4.9147000000000003E-2</v>
      </c>
      <c r="AA683" s="26">
        <f t="shared" si="30"/>
        <v>-4.9549666666666665E-2</v>
      </c>
    </row>
    <row r="684" spans="1:27" x14ac:dyDescent="0.3">
      <c r="A684" s="1">
        <v>192711</v>
      </c>
      <c r="B684" s="29">
        <v>17.329999999999998</v>
      </c>
      <c r="C684" s="2">
        <v>0.76329999999999998</v>
      </c>
      <c r="D684" s="2">
        <f t="shared" si="21"/>
        <v>3.1414063353535262</v>
      </c>
      <c r="E684" s="2">
        <f t="shared" si="24"/>
        <v>333.89788749550445</v>
      </c>
      <c r="F684" s="36">
        <f t="shared" si="25"/>
        <v>119</v>
      </c>
      <c r="G684" s="2">
        <f t="shared" si="26"/>
        <v>2.8058646008025585</v>
      </c>
      <c r="H684" s="13">
        <f t="shared" si="27"/>
        <v>0.26275238477720037</v>
      </c>
      <c r="I684" s="2">
        <f t="shared" si="22"/>
        <v>8.7220827276330848E-3</v>
      </c>
      <c r="J684" s="36">
        <f t="shared" si="28"/>
        <v>119</v>
      </c>
      <c r="K684" s="31">
        <f t="shared" si="29"/>
        <v>9.457569485363524E-4</v>
      </c>
      <c r="L684" s="3">
        <v>1.121</v>
      </c>
      <c r="M684" s="13">
        <v>0.37939559053529087</v>
      </c>
      <c r="N684" s="2">
        <v>3.04E-2</v>
      </c>
      <c r="O684" s="2">
        <v>4.4900000000000002E-2</v>
      </c>
      <c r="P684" s="2">
        <v>5.3499999999999999E-2</v>
      </c>
      <c r="Q684" s="2">
        <v>3.2000000000000001E-2</v>
      </c>
      <c r="R684" s="15">
        <v>7.3984645855228348E-2</v>
      </c>
      <c r="S684" s="17">
        <f t="shared" si="23"/>
        <v>2.5333333333333332E-3</v>
      </c>
      <c r="T684" s="18">
        <v>-1.9249E-3</v>
      </c>
      <c r="U684" s="8">
        <v>9.7000000000000003E-3</v>
      </c>
      <c r="V684" s="8">
        <v>6.7999999999999996E-3</v>
      </c>
      <c r="W684" s="13">
        <v>9.298366190000002E-4</v>
      </c>
      <c r="X684" s="13" t="s">
        <v>4</v>
      </c>
      <c r="Y684" s="26">
        <v>7.0441000000000004E-2</v>
      </c>
      <c r="Z684" s="26">
        <v>6.4172999999999994E-2</v>
      </c>
      <c r="AA684" s="26">
        <f t="shared" si="30"/>
        <v>6.7907666666666672E-2</v>
      </c>
    </row>
    <row r="685" spans="1:27" x14ac:dyDescent="0.3">
      <c r="A685" s="1">
        <v>192712</v>
      </c>
      <c r="B685" s="29">
        <v>17.66</v>
      </c>
      <c r="C685" s="2">
        <v>0.77</v>
      </c>
      <c r="D685" s="2">
        <f t="shared" si="21"/>
        <v>3.1275576663334133</v>
      </c>
      <c r="E685" s="2">
        <f t="shared" si="24"/>
        <v>334.69276119817022</v>
      </c>
      <c r="F685" s="36">
        <f t="shared" si="25"/>
        <v>119</v>
      </c>
      <c r="G685" s="2">
        <f t="shared" si="26"/>
        <v>2.8125442117493296</v>
      </c>
      <c r="H685" s="13">
        <f t="shared" si="27"/>
        <v>0.26229204029116421</v>
      </c>
      <c r="I685" s="2">
        <f t="shared" si="22"/>
        <v>8.7776758810429456E-3</v>
      </c>
      <c r="J685" s="36">
        <f t="shared" si="28"/>
        <v>119</v>
      </c>
      <c r="K685" s="31">
        <f t="shared" si="29"/>
        <v>8.854294078385525E-4</v>
      </c>
      <c r="L685" s="3">
        <v>1.1100000000000001</v>
      </c>
      <c r="M685" s="13">
        <v>0.37468858993522675</v>
      </c>
      <c r="N685" s="2">
        <v>3.1699999999999999E-2</v>
      </c>
      <c r="O685" s="2">
        <v>4.4600000000000001E-2</v>
      </c>
      <c r="P685" s="2">
        <v>5.3200000000000004E-2</v>
      </c>
      <c r="Q685" s="2">
        <v>3.1600000000000003E-2</v>
      </c>
      <c r="R685" s="15">
        <v>6.8341970405123784E-2</v>
      </c>
      <c r="S685" s="17">
        <f t="shared" si="23"/>
        <v>2.6416666666666667E-3</v>
      </c>
      <c r="T685" s="18">
        <v>-1.9285999999999999E-3</v>
      </c>
      <c r="U685" s="8">
        <v>7.1999999999999998E-3</v>
      </c>
      <c r="V685" s="8">
        <v>6.7999999999999996E-3</v>
      </c>
      <c r="W685" s="13">
        <v>6.0618908799999968E-4</v>
      </c>
      <c r="X685" s="13" t="s">
        <v>4</v>
      </c>
      <c r="Y685" s="26">
        <v>1.9238000000000002E-2</v>
      </c>
      <c r="Z685" s="26">
        <v>1.4323000000000001E-2</v>
      </c>
      <c r="AA685" s="26">
        <f t="shared" si="30"/>
        <v>1.6596333333333334E-2</v>
      </c>
    </row>
    <row r="686" spans="1:27" x14ac:dyDescent="0.3">
      <c r="A686" s="1">
        <v>192801</v>
      </c>
      <c r="B686" s="29">
        <v>17.57</v>
      </c>
      <c r="C686" s="2">
        <v>0.77669999999999995</v>
      </c>
      <c r="D686" s="2">
        <f t="shared" si="21"/>
        <v>3.1010927892118176</v>
      </c>
      <c r="E686" s="2">
        <f t="shared" si="24"/>
        <v>335.42913052496198</v>
      </c>
      <c r="F686" s="36">
        <f t="shared" si="25"/>
        <v>119</v>
      </c>
      <c r="G686" s="2">
        <f t="shared" si="26"/>
        <v>2.8187321892853947</v>
      </c>
      <c r="H686" s="13">
        <f t="shared" si="27"/>
        <v>0.26186701513287625</v>
      </c>
      <c r="I686" s="2">
        <f t="shared" si="22"/>
        <v>8.7012987012986542E-3</v>
      </c>
      <c r="J686" s="36">
        <f t="shared" si="28"/>
        <v>119</v>
      </c>
      <c r="K686" s="31">
        <f t="shared" si="29"/>
        <v>1.0809792356052013E-3</v>
      </c>
      <c r="L686" s="3">
        <v>1.133</v>
      </c>
      <c r="M686" s="13">
        <v>0.37866962082682915</v>
      </c>
      <c r="N686" s="2">
        <v>3.3099999999999997E-2</v>
      </c>
      <c r="O686" s="2">
        <v>4.4600000000000001E-2</v>
      </c>
      <c r="P686" s="2">
        <v>5.3499999999999999E-2</v>
      </c>
      <c r="Q686" s="2">
        <v>3.2099999999999997E-2</v>
      </c>
      <c r="R686" s="15">
        <v>5.1070425296150211E-2</v>
      </c>
      <c r="S686" s="17">
        <f t="shared" si="23"/>
        <v>2.7583333333333331E-3</v>
      </c>
      <c r="T686" s="18">
        <v>-1.9323999999999999E-3</v>
      </c>
      <c r="U686" s="8">
        <v>-3.5999999999999999E-3</v>
      </c>
      <c r="V686" s="8">
        <v>2.7000000000000001E-3</v>
      </c>
      <c r="W686" s="13">
        <v>8.6145112699999987E-4</v>
      </c>
      <c r="X686" s="13" t="s">
        <v>4</v>
      </c>
      <c r="Y686" s="26">
        <v>-7.4050000000000001E-3</v>
      </c>
      <c r="Z686" s="26">
        <v>-9.4129999999999995E-3</v>
      </c>
      <c r="AA686" s="26">
        <f t="shared" si="30"/>
        <v>-1.0163333333333333E-2</v>
      </c>
    </row>
    <row r="687" spans="1:27" x14ac:dyDescent="0.3">
      <c r="A687" s="1">
        <v>192802</v>
      </c>
      <c r="B687" s="29">
        <v>17.260000000000002</v>
      </c>
      <c r="C687" s="2">
        <v>0.7833</v>
      </c>
      <c r="D687" s="2">
        <f t="shared" si="21"/>
        <v>3.1954972980611056</v>
      </c>
      <c r="E687" s="2">
        <f t="shared" si="24"/>
        <v>336.14461488536807</v>
      </c>
      <c r="F687" s="36">
        <f t="shared" si="25"/>
        <v>119</v>
      </c>
      <c r="G687" s="2">
        <f t="shared" si="26"/>
        <v>2.8247446629022526</v>
      </c>
      <c r="H687" s="13">
        <f t="shared" si="27"/>
        <v>0.26145536189628682</v>
      </c>
      <c r="I687" s="2">
        <f t="shared" si="22"/>
        <v>8.4974893781384342E-3</v>
      </c>
      <c r="J687" s="36">
        <f t="shared" si="28"/>
        <v>119</v>
      </c>
      <c r="K687" s="31">
        <f t="shared" si="29"/>
        <v>1.2776782360609986E-3</v>
      </c>
      <c r="L687" s="3">
        <v>1.155</v>
      </c>
      <c r="M687" s="13">
        <v>0.38607659924016841</v>
      </c>
      <c r="N687" s="2">
        <v>3.3300000000000003E-2</v>
      </c>
      <c r="O687" s="2">
        <v>4.4600000000000001E-2</v>
      </c>
      <c r="P687" s="2">
        <v>5.33E-2</v>
      </c>
      <c r="Q687" s="2">
        <v>3.1800000000000002E-2</v>
      </c>
      <c r="R687" s="15">
        <v>4.4345118584569063E-2</v>
      </c>
      <c r="S687" s="17">
        <f t="shared" si="23"/>
        <v>2.7750000000000001E-3</v>
      </c>
      <c r="T687" s="18">
        <v>-9.7181999999999998E-3</v>
      </c>
      <c r="U687" s="8">
        <v>6.1000000000000004E-3</v>
      </c>
      <c r="V687" s="8">
        <v>6.7999999999999996E-3</v>
      </c>
      <c r="W687" s="13">
        <v>6.8884973400000005E-4</v>
      </c>
      <c r="X687" s="13" t="s">
        <v>4</v>
      </c>
      <c r="Y687" s="26">
        <v>-1.2166E-2</v>
      </c>
      <c r="Z687" s="26">
        <v>-1.6306000000000001E-2</v>
      </c>
      <c r="AA687" s="26">
        <f t="shared" si="30"/>
        <v>-1.4940999999999999E-2</v>
      </c>
    </row>
    <row r="688" spans="1:27" x14ac:dyDescent="0.3">
      <c r="A688" s="1">
        <v>192803</v>
      </c>
      <c r="B688" s="29">
        <v>19.13</v>
      </c>
      <c r="C688" s="2">
        <v>0.79</v>
      </c>
      <c r="D688" s="2">
        <f t="shared" si="21"/>
        <v>3.2188758248682006</v>
      </c>
      <c r="E688" s="2">
        <f t="shared" si="24"/>
        <v>336.9491277881707</v>
      </c>
      <c r="F688" s="36">
        <f t="shared" si="25"/>
        <v>119</v>
      </c>
      <c r="G688" s="2">
        <f t="shared" si="26"/>
        <v>2.8315052755308461</v>
      </c>
      <c r="H688" s="13">
        <f t="shared" si="27"/>
        <v>0.26099402926215531</v>
      </c>
      <c r="I688" s="2">
        <f t="shared" si="22"/>
        <v>8.5535554704456729E-3</v>
      </c>
      <c r="J688" s="36">
        <f t="shared" si="28"/>
        <v>119</v>
      </c>
      <c r="K688" s="31">
        <f t="shared" si="29"/>
        <v>1.4745090134766863E-3</v>
      </c>
      <c r="L688" s="3">
        <v>1.177</v>
      </c>
      <c r="M688" s="13">
        <v>0.36325483795756591</v>
      </c>
      <c r="N688" s="2">
        <v>3.27E-2</v>
      </c>
      <c r="O688" s="2">
        <v>4.4600000000000001E-2</v>
      </c>
      <c r="P688" s="2">
        <v>5.3200000000000004E-2</v>
      </c>
      <c r="Q688" s="2">
        <v>3.1699999999999999E-2</v>
      </c>
      <c r="R688" s="15">
        <v>4.051289733091637E-2</v>
      </c>
      <c r="S688" s="17">
        <f t="shared" si="23"/>
        <v>2.725E-3</v>
      </c>
      <c r="T688" s="18">
        <v>0</v>
      </c>
      <c r="U688" s="8">
        <v>4.4999999999999997E-3</v>
      </c>
      <c r="V688" s="8">
        <v>4.1000000000000003E-3</v>
      </c>
      <c r="W688" s="13">
        <v>1.3907812980000001E-3</v>
      </c>
      <c r="X688" s="13" t="s">
        <v>4</v>
      </c>
      <c r="Y688" s="26">
        <v>0.105999</v>
      </c>
      <c r="Z688" s="26">
        <v>0.10188800000000001</v>
      </c>
      <c r="AA688" s="26">
        <f t="shared" si="30"/>
        <v>0.10327399999999999</v>
      </c>
    </row>
    <row r="689" spans="1:27" x14ac:dyDescent="0.3">
      <c r="A689" s="1">
        <v>192804</v>
      </c>
      <c r="B689" s="29">
        <v>19.75</v>
      </c>
      <c r="C689" s="2">
        <v>0.79669999999999996</v>
      </c>
      <c r="D689" s="2">
        <f t="shared" si="21"/>
        <v>3.2230093561498077</v>
      </c>
      <c r="E689" s="2">
        <f t="shared" si="24"/>
        <v>337.73034984810147</v>
      </c>
      <c r="F689" s="36">
        <f t="shared" si="25"/>
        <v>119</v>
      </c>
      <c r="G689" s="2">
        <f t="shared" si="26"/>
        <v>2.8380701667907688</v>
      </c>
      <c r="H689" s="13">
        <f t="shared" si="27"/>
        <v>0.26054760766298274</v>
      </c>
      <c r="I689" s="2">
        <f t="shared" si="22"/>
        <v>8.4810126582277601E-3</v>
      </c>
      <c r="J689" s="36">
        <f t="shared" si="28"/>
        <v>119</v>
      </c>
      <c r="K689" s="31">
        <f t="shared" si="29"/>
        <v>1.6737112876108109E-3</v>
      </c>
      <c r="L689" s="3">
        <v>1.2</v>
      </c>
      <c r="M689" s="13">
        <v>0.3680952605963238</v>
      </c>
      <c r="N689" s="2">
        <v>3.6200000000000003E-2</v>
      </c>
      <c r="O689" s="2">
        <v>4.4600000000000001E-2</v>
      </c>
      <c r="P689" s="2">
        <v>5.33E-2</v>
      </c>
      <c r="Q689" s="2">
        <v>3.1899999999999998E-2</v>
      </c>
      <c r="R689" s="15">
        <v>3.7061500150673179E-2</v>
      </c>
      <c r="S689" s="17">
        <f t="shared" si="23"/>
        <v>3.0166666666666671E-3</v>
      </c>
      <c r="T689" s="18">
        <v>1.9511999999999999E-3</v>
      </c>
      <c r="U689" s="8">
        <v>-4.0000000000000002E-4</v>
      </c>
      <c r="V689" s="8">
        <v>1.4E-3</v>
      </c>
      <c r="W689" s="13">
        <v>1.4882798110000001E-3</v>
      </c>
      <c r="X689" s="13" t="s">
        <v>4</v>
      </c>
      <c r="Y689" s="26">
        <v>3.4891999999999999E-2</v>
      </c>
      <c r="Z689" s="26">
        <v>3.2898999999999998E-2</v>
      </c>
      <c r="AA689" s="26">
        <f t="shared" si="30"/>
        <v>3.1875333333333332E-2</v>
      </c>
    </row>
    <row r="690" spans="1:27" x14ac:dyDescent="0.3">
      <c r="A690" s="1">
        <v>192805</v>
      </c>
      <c r="B690" s="29">
        <v>20</v>
      </c>
      <c r="C690" s="2">
        <v>0.80330000000000001</v>
      </c>
      <c r="D690" s="2">
        <f t="shared" si="21"/>
        <v>3.1734163458219786</v>
      </c>
      <c r="E690" s="2">
        <f t="shared" si="24"/>
        <v>338.4988580692314</v>
      </c>
      <c r="F690" s="36">
        <f t="shared" si="25"/>
        <v>119</v>
      </c>
      <c r="G690" s="2">
        <f t="shared" si="26"/>
        <v>2.8445282190691716</v>
      </c>
      <c r="H690" s="13">
        <f t="shared" si="27"/>
        <v>0.26010993885801614</v>
      </c>
      <c r="I690" s="2">
        <f t="shared" si="22"/>
        <v>8.2841722103679238E-3</v>
      </c>
      <c r="J690" s="36">
        <f t="shared" si="28"/>
        <v>119</v>
      </c>
      <c r="K690" s="31">
        <f t="shared" si="29"/>
        <v>1.874262783769157E-3</v>
      </c>
      <c r="L690" s="3">
        <v>1.222</v>
      </c>
      <c r="M690" s="13">
        <v>0.35439697920931718</v>
      </c>
      <c r="N690" s="2">
        <v>3.9E-2</v>
      </c>
      <c r="O690" s="2">
        <v>4.4900000000000002E-2</v>
      </c>
      <c r="P690" s="2">
        <v>5.4199999999999998E-2</v>
      </c>
      <c r="Q690" s="2">
        <v>3.27E-2</v>
      </c>
      <c r="R690" s="15">
        <v>3.9191864798352551E-2</v>
      </c>
      <c r="S690" s="17">
        <f t="shared" si="23"/>
        <v>3.2499999999999999E-3</v>
      </c>
      <c r="T690" s="18">
        <v>5.8309E-3</v>
      </c>
      <c r="U690" s="8">
        <v>-7.7000000000000002E-3</v>
      </c>
      <c r="V690" s="8">
        <v>-7.7999999999999996E-3</v>
      </c>
      <c r="W690" s="13">
        <v>1.9058665520000004E-3</v>
      </c>
      <c r="X690" s="13" t="s">
        <v>4</v>
      </c>
      <c r="Y690" s="26">
        <v>1.2619999999999999E-2</v>
      </c>
      <c r="Z690" s="26">
        <v>7.7089999999999997E-3</v>
      </c>
      <c r="AA690" s="26">
        <f t="shared" si="30"/>
        <v>9.3699999999999999E-3</v>
      </c>
    </row>
    <row r="691" spans="1:27" x14ac:dyDescent="0.3">
      <c r="A691" s="1">
        <v>192806</v>
      </c>
      <c r="B691" s="29">
        <v>19.190000000000001</v>
      </c>
      <c r="C691" s="2">
        <v>0.81</v>
      </c>
      <c r="D691" s="2">
        <f t="shared" si="21"/>
        <v>3.1775392947050012</v>
      </c>
      <c r="E691" s="2">
        <f t="shared" si="24"/>
        <v>339.19400348968082</v>
      </c>
      <c r="F691" s="36">
        <f t="shared" si="25"/>
        <v>119</v>
      </c>
      <c r="G691" s="2">
        <f t="shared" si="26"/>
        <v>2.8503697772242087</v>
      </c>
      <c r="H691" s="13">
        <f t="shared" si="27"/>
        <v>0.25971531511472529</v>
      </c>
      <c r="I691" s="2">
        <f t="shared" si="22"/>
        <v>8.3405950454376043E-3</v>
      </c>
      <c r="J691" s="36">
        <f t="shared" si="28"/>
        <v>119</v>
      </c>
      <c r="K691" s="31">
        <f t="shared" si="29"/>
        <v>2.0751801973016605E-3</v>
      </c>
      <c r="L691" s="3">
        <v>1.2450000000000001</v>
      </c>
      <c r="M691" s="13">
        <v>0.37029994771117558</v>
      </c>
      <c r="N691" s="2">
        <v>3.9199999999999999E-2</v>
      </c>
      <c r="O691" s="2">
        <v>4.5700000000000005E-2</v>
      </c>
      <c r="P691" s="2">
        <v>5.5500000000000001E-2</v>
      </c>
      <c r="Q691" s="2">
        <v>3.2599999999999997E-2</v>
      </c>
      <c r="R691" s="15">
        <v>3.9850389276842479E-2</v>
      </c>
      <c r="S691" s="17">
        <f t="shared" si="23"/>
        <v>3.2666666666666664E-3</v>
      </c>
      <c r="T691" s="18">
        <v>-7.7821000000000001E-3</v>
      </c>
      <c r="U691" s="8">
        <v>4.1000000000000003E-3</v>
      </c>
      <c r="V691" s="8">
        <v>-2.3999999999999998E-3</v>
      </c>
      <c r="W691" s="13">
        <v>3.6484818559999999E-3</v>
      </c>
      <c r="X691" s="13" t="s">
        <v>4</v>
      </c>
      <c r="Y691" s="26">
        <v>-3.4361000000000003E-2</v>
      </c>
      <c r="Z691" s="26">
        <v>-3.8745000000000002E-2</v>
      </c>
      <c r="AA691" s="26">
        <f t="shared" si="30"/>
        <v>-3.762766666666667E-2</v>
      </c>
    </row>
    <row r="692" spans="1:27" x14ac:dyDescent="0.3">
      <c r="A692" s="1">
        <v>192807</v>
      </c>
      <c r="B692" s="29">
        <v>19.43</v>
      </c>
      <c r="C692" s="2">
        <v>0.81669999999999998</v>
      </c>
      <c r="D692" s="2">
        <f t="shared" si="21"/>
        <v>3.2407961697070164</v>
      </c>
      <c r="E692" s="2">
        <f t="shared" si="24"/>
        <v>339.86799378378851</v>
      </c>
      <c r="F692" s="36">
        <f t="shared" si="25"/>
        <v>119</v>
      </c>
      <c r="G692" s="2">
        <f t="shared" si="26"/>
        <v>2.856033561208307</v>
      </c>
      <c r="H692" s="13">
        <f t="shared" si="27"/>
        <v>0.25933384243850954</v>
      </c>
      <c r="I692" s="2">
        <f t="shared" si="22"/>
        <v>8.271604938271615E-3</v>
      </c>
      <c r="J692" s="36">
        <f t="shared" si="28"/>
        <v>119</v>
      </c>
      <c r="K692" s="31">
        <f t="shared" si="29"/>
        <v>2.2786559193054717E-3</v>
      </c>
      <c r="L692" s="3">
        <v>1.268</v>
      </c>
      <c r="M692" s="13">
        <v>0.36064814814814816</v>
      </c>
      <c r="N692" s="2">
        <v>4.1200000000000001E-2</v>
      </c>
      <c r="O692" s="2">
        <v>4.6100000000000002E-2</v>
      </c>
      <c r="P692" s="2">
        <v>5.5800000000000002E-2</v>
      </c>
      <c r="Q692" s="2">
        <v>3.44E-2</v>
      </c>
      <c r="R692" s="15">
        <v>4.8300995832981558E-2</v>
      </c>
      <c r="S692" s="17">
        <f t="shared" si="23"/>
        <v>3.4333333333333334E-3</v>
      </c>
      <c r="T692" s="18">
        <v>0</v>
      </c>
      <c r="U692" s="8">
        <v>-2.1700000000000001E-2</v>
      </c>
      <c r="V692" s="8">
        <v>-1E-3</v>
      </c>
      <c r="W692" s="13">
        <v>1.6851643230000001E-3</v>
      </c>
      <c r="X692" s="13" t="s">
        <v>4</v>
      </c>
      <c r="Y692" s="26">
        <v>1.0529E-2</v>
      </c>
      <c r="Z692" s="26">
        <v>8.6809999999999995E-3</v>
      </c>
      <c r="AA692" s="26">
        <f t="shared" si="30"/>
        <v>7.0956666666666668E-3</v>
      </c>
    </row>
    <row r="693" spans="1:27" x14ac:dyDescent="0.3">
      <c r="A693" s="1">
        <v>192808</v>
      </c>
      <c r="B693" s="29">
        <v>20.87</v>
      </c>
      <c r="C693" s="2">
        <v>0.82330000000000003</v>
      </c>
      <c r="D693" s="2">
        <f t="shared" si="21"/>
        <v>3.2564226940088128</v>
      </c>
      <c r="E693" s="2">
        <f t="shared" si="24"/>
        <v>340.59427144966094</v>
      </c>
      <c r="F693" s="36">
        <f t="shared" si="25"/>
        <v>119</v>
      </c>
      <c r="G693" s="2">
        <f t="shared" si="26"/>
        <v>2.8621367348711004</v>
      </c>
      <c r="H693" s="13">
        <f t="shared" si="27"/>
        <v>0.25892402797939135</v>
      </c>
      <c r="I693" s="2">
        <f t="shared" si="22"/>
        <v>8.0813028039672385E-3</v>
      </c>
      <c r="J693" s="36">
        <f t="shared" si="28"/>
        <v>119</v>
      </c>
      <c r="K693" s="31">
        <f t="shared" si="29"/>
        <v>2.4837032907032543E-3</v>
      </c>
      <c r="L693" s="3">
        <v>1.29</v>
      </c>
      <c r="M693" s="13">
        <v>0.32402978245497277</v>
      </c>
      <c r="N693" s="2">
        <v>4.36E-2</v>
      </c>
      <c r="O693" s="2">
        <v>4.6399999999999997E-2</v>
      </c>
      <c r="P693" s="2">
        <v>5.6100000000000004E-2</v>
      </c>
      <c r="Q693" s="2">
        <v>3.4099999999999998E-2</v>
      </c>
      <c r="R693" s="15">
        <v>4.721392600036399E-2</v>
      </c>
      <c r="S693" s="17">
        <f t="shared" si="23"/>
        <v>3.6333333333333335E-3</v>
      </c>
      <c r="T693" s="18">
        <v>1.9511999999999999E-3</v>
      </c>
      <c r="U693" s="8">
        <v>7.6E-3</v>
      </c>
      <c r="V693" s="8">
        <v>8.3000000000000001E-3</v>
      </c>
      <c r="W693" s="13">
        <v>1.233371661E-3</v>
      </c>
      <c r="X693" s="13" t="s">
        <v>4</v>
      </c>
      <c r="Y693" s="26">
        <v>7.0236999999999994E-2</v>
      </c>
      <c r="Z693" s="26">
        <v>6.5490999999999994E-2</v>
      </c>
      <c r="AA693" s="26">
        <f t="shared" si="30"/>
        <v>6.6603666666666658E-2</v>
      </c>
    </row>
    <row r="694" spans="1:27" x14ac:dyDescent="0.3">
      <c r="A694" s="1">
        <v>192809</v>
      </c>
      <c r="B694" s="29">
        <v>21.37</v>
      </c>
      <c r="C694" s="2">
        <v>0.83</v>
      </c>
      <c r="D694" s="2">
        <f t="shared" si="21"/>
        <v>3.262719754762939</v>
      </c>
      <c r="E694" s="2">
        <f t="shared" si="24"/>
        <v>341.27808191346259</v>
      </c>
      <c r="F694" s="36">
        <f t="shared" si="25"/>
        <v>119</v>
      </c>
      <c r="G694" s="2">
        <f t="shared" si="26"/>
        <v>2.8678830412896015</v>
      </c>
      <c r="H694" s="13">
        <f t="shared" si="27"/>
        <v>0.25853935843587122</v>
      </c>
      <c r="I694" s="2">
        <f t="shared" si="22"/>
        <v>8.1379812947892649E-3</v>
      </c>
      <c r="J694" s="36">
        <f t="shared" si="28"/>
        <v>119</v>
      </c>
      <c r="K694" s="31">
        <f t="shared" si="29"/>
        <v>2.6893734203412211E-3</v>
      </c>
      <c r="L694" s="3">
        <v>1.3120000000000001</v>
      </c>
      <c r="M694" s="13">
        <v>0.32816581009352097</v>
      </c>
      <c r="N694" s="2">
        <v>4.5700000000000005E-2</v>
      </c>
      <c r="O694" s="2">
        <v>4.6100000000000002E-2</v>
      </c>
      <c r="P694" s="2">
        <v>5.5899999999999998E-2</v>
      </c>
      <c r="Q694" s="2">
        <v>3.4599999999999999E-2</v>
      </c>
      <c r="R694" s="15">
        <v>1.8275029019872244E-2</v>
      </c>
      <c r="S694" s="17">
        <f t="shared" si="23"/>
        <v>3.8083333333333337E-3</v>
      </c>
      <c r="T694" s="18">
        <v>7.7669999999999996E-3</v>
      </c>
      <c r="U694" s="8">
        <v>-4.1000000000000003E-3</v>
      </c>
      <c r="V694" s="8">
        <v>3.0000000000000001E-3</v>
      </c>
      <c r="W694" s="13">
        <v>6.5119533799999998E-4</v>
      </c>
      <c r="X694" s="13" t="s">
        <v>4</v>
      </c>
      <c r="Y694" s="26">
        <v>2.1749000000000001E-2</v>
      </c>
      <c r="Z694" s="26">
        <v>1.9293000000000001E-2</v>
      </c>
      <c r="AA694" s="26">
        <f t="shared" si="30"/>
        <v>1.7940666666666667E-2</v>
      </c>
    </row>
    <row r="695" spans="1:27" x14ac:dyDescent="0.3">
      <c r="A695" s="1">
        <v>192810</v>
      </c>
      <c r="B695" s="29">
        <v>21.68</v>
      </c>
      <c r="C695" s="2">
        <v>0.8367</v>
      </c>
      <c r="D695" s="2">
        <f t="shared" si="21"/>
        <v>3.3679426618718815</v>
      </c>
      <c r="E695" s="2">
        <f t="shared" si="24"/>
        <v>341.92625536962464</v>
      </c>
      <c r="F695" s="36">
        <f t="shared" si="25"/>
        <v>119</v>
      </c>
      <c r="G695" s="2">
        <f t="shared" si="26"/>
        <v>2.8733298770556694</v>
      </c>
      <c r="H695" s="13">
        <f t="shared" si="27"/>
        <v>0.25817578975745664</v>
      </c>
      <c r="I695" s="2">
        <f t="shared" si="22"/>
        <v>8.0722891566264998E-3</v>
      </c>
      <c r="J695" s="36">
        <f t="shared" si="28"/>
        <v>119</v>
      </c>
      <c r="K695" s="31">
        <f t="shared" si="29"/>
        <v>2.8978158401853893E-3</v>
      </c>
      <c r="L695" s="3">
        <v>1.335</v>
      </c>
      <c r="M695" s="13">
        <v>0.3089308375634518</v>
      </c>
      <c r="N695" s="2">
        <v>4.7E-2</v>
      </c>
      <c r="O695" s="2">
        <v>4.6100000000000002E-2</v>
      </c>
      <c r="P695" s="2">
        <v>5.5800000000000002E-2</v>
      </c>
      <c r="Q695" s="2">
        <v>3.3599999999999998E-2</v>
      </c>
      <c r="R695" s="15">
        <v>2.4705143552843915E-2</v>
      </c>
      <c r="S695" s="17">
        <f t="shared" si="23"/>
        <v>3.9166666666666664E-3</v>
      </c>
      <c r="T695" s="18">
        <v>-1.9361000000000001E-3</v>
      </c>
      <c r="U695" s="8">
        <v>1.5800000000000002E-2</v>
      </c>
      <c r="V695" s="8">
        <v>8.3000000000000001E-3</v>
      </c>
      <c r="W695" s="13">
        <v>6.8513694799999993E-4</v>
      </c>
      <c r="X695" s="13" t="s">
        <v>4</v>
      </c>
      <c r="Y695" s="26">
        <v>1.4558E-2</v>
      </c>
      <c r="Z695" s="26">
        <v>1.2782E-2</v>
      </c>
      <c r="AA695" s="26">
        <f t="shared" si="30"/>
        <v>1.0641333333333333E-2</v>
      </c>
    </row>
    <row r="696" spans="1:27" x14ac:dyDescent="0.3">
      <c r="A696" s="1">
        <v>192811</v>
      </c>
      <c r="B696" s="29">
        <v>24.28</v>
      </c>
      <c r="C696" s="2">
        <v>0.84330000000000005</v>
      </c>
      <c r="D696" s="2">
        <f t="shared" si="21"/>
        <v>3.3629643619301399</v>
      </c>
      <c r="E696" s="2">
        <f t="shared" si="24"/>
        <v>342.68260809658193</v>
      </c>
      <c r="F696" s="36">
        <f t="shared" si="25"/>
        <v>119</v>
      </c>
      <c r="G696" s="2">
        <f t="shared" si="26"/>
        <v>2.8796857823242177</v>
      </c>
      <c r="H696" s="13">
        <f t="shared" si="27"/>
        <v>0.25775283260205839</v>
      </c>
      <c r="I696" s="2">
        <f t="shared" si="22"/>
        <v>7.8881319469343847E-3</v>
      </c>
      <c r="J696" s="36">
        <f t="shared" si="28"/>
        <v>119</v>
      </c>
      <c r="K696" s="31">
        <f t="shared" si="29"/>
        <v>3.1080800561433678E-3</v>
      </c>
      <c r="L696" s="3">
        <v>1.357</v>
      </c>
      <c r="M696" s="13">
        <v>0.26552593905515032</v>
      </c>
      <c r="N696" s="2">
        <v>4.2599999999999999E-2</v>
      </c>
      <c r="O696" s="2">
        <v>4.58E-2</v>
      </c>
      <c r="P696" s="2">
        <v>5.5500000000000001E-2</v>
      </c>
      <c r="Q696" s="2">
        <v>3.3799999999999997E-2</v>
      </c>
      <c r="R696" s="15">
        <v>3.0620628576383282E-2</v>
      </c>
      <c r="S696" s="17">
        <f t="shared" si="23"/>
        <v>3.5499999999999998E-3</v>
      </c>
      <c r="T696" s="18">
        <v>-1.9399E-3</v>
      </c>
      <c r="U696" s="8">
        <v>2.9999999999999997E-4</v>
      </c>
      <c r="V696" s="8">
        <v>-3.5999999999999999E-3</v>
      </c>
      <c r="W696" s="13">
        <v>1.5168523170000002E-3</v>
      </c>
      <c r="X696" s="13" t="s">
        <v>4</v>
      </c>
      <c r="Y696" s="26">
        <v>0.122505</v>
      </c>
      <c r="Z696" s="26">
        <v>0.116198</v>
      </c>
      <c r="AA696" s="26">
        <f t="shared" si="30"/>
        <v>0.11895500000000001</v>
      </c>
    </row>
    <row r="697" spans="1:27" x14ac:dyDescent="0.3">
      <c r="A697" s="1">
        <v>192812</v>
      </c>
      <c r="B697" s="29">
        <v>24.35</v>
      </c>
      <c r="C697" s="2">
        <v>0.85</v>
      </c>
      <c r="D697" s="2">
        <f t="shared" si="21"/>
        <v>3.4105651316657557</v>
      </c>
      <c r="E697" s="2">
        <f t="shared" si="24"/>
        <v>343.42294000856424</v>
      </c>
      <c r="F697" s="36">
        <f t="shared" si="25"/>
        <v>119</v>
      </c>
      <c r="G697" s="2">
        <f t="shared" si="26"/>
        <v>2.8859070588954978</v>
      </c>
      <c r="H697" s="13">
        <f t="shared" si="27"/>
        <v>0.2573401743386608</v>
      </c>
      <c r="I697" s="2">
        <f t="shared" si="22"/>
        <v>7.9449780623739308E-3</v>
      </c>
      <c r="J697" s="36">
        <f t="shared" si="28"/>
        <v>119</v>
      </c>
      <c r="K697" s="31">
        <f t="shared" si="29"/>
        <v>3.3192524196499159E-3</v>
      </c>
      <c r="L697" s="3">
        <v>1.38</v>
      </c>
      <c r="M697" s="13">
        <v>0.25966666666666671</v>
      </c>
      <c r="N697" s="2">
        <v>4.2599999999999999E-2</v>
      </c>
      <c r="O697" s="2">
        <v>4.6100000000000002E-2</v>
      </c>
      <c r="P697" s="2">
        <v>5.5999999999999994E-2</v>
      </c>
      <c r="Q697" s="2">
        <v>3.4000000000000002E-2</v>
      </c>
      <c r="R697" s="15">
        <v>3.5600628081513229E-2</v>
      </c>
      <c r="S697" s="17">
        <f t="shared" si="23"/>
        <v>3.5499999999999998E-3</v>
      </c>
      <c r="T697" s="18">
        <v>-3.8911000000000002E-3</v>
      </c>
      <c r="U697" s="8">
        <v>4.0000000000000002E-4</v>
      </c>
      <c r="V697" s="8">
        <v>8.3999999999999995E-3</v>
      </c>
      <c r="W697" s="13">
        <v>4.0695473000000003E-3</v>
      </c>
      <c r="X697" s="13" t="s">
        <v>4</v>
      </c>
      <c r="Y697" s="26">
        <v>6.2560000000000003E-3</v>
      </c>
      <c r="Z697" s="26">
        <v>2.9359999999999998E-3</v>
      </c>
      <c r="AA697" s="26">
        <f t="shared" si="30"/>
        <v>2.7060000000000005E-3</v>
      </c>
    </row>
    <row r="698" spans="1:27" x14ac:dyDescent="0.3">
      <c r="A698" s="1">
        <v>192901</v>
      </c>
      <c r="B698" s="29">
        <v>25.74</v>
      </c>
      <c r="C698" s="2">
        <v>0.86</v>
      </c>
      <c r="D698" s="2">
        <f t="shared" si="21"/>
        <v>3.3930245399062811</v>
      </c>
      <c r="E698" s="2">
        <f t="shared" si="24"/>
        <v>344.20125202055368</v>
      </c>
      <c r="F698" s="36">
        <f t="shared" si="25"/>
        <v>119</v>
      </c>
      <c r="G698" s="2">
        <f t="shared" si="26"/>
        <v>2.8924474959710396</v>
      </c>
      <c r="H698" s="13">
        <f t="shared" si="27"/>
        <v>0.25690776845033136</v>
      </c>
      <c r="I698" s="2">
        <f t="shared" si="22"/>
        <v>1.1764705882352899E-2</v>
      </c>
      <c r="J698" s="36">
        <f t="shared" si="28"/>
        <v>119</v>
      </c>
      <c r="K698" s="31">
        <f t="shared" si="29"/>
        <v>3.4346679805455833E-3</v>
      </c>
      <c r="L698" s="3">
        <v>1.399</v>
      </c>
      <c r="M698" s="13">
        <v>0.24534660325659036</v>
      </c>
      <c r="N698" s="2">
        <v>4.6600000000000003E-2</v>
      </c>
      <c r="O698" s="2">
        <v>4.6199999999999998E-2</v>
      </c>
      <c r="P698" s="2">
        <v>5.6299999999999996E-2</v>
      </c>
      <c r="Q698" s="2">
        <v>3.49E-2</v>
      </c>
      <c r="R698" s="15">
        <v>5.6149610978363525E-2</v>
      </c>
      <c r="S698" s="17">
        <f t="shared" si="23"/>
        <v>3.8833333333333337E-3</v>
      </c>
      <c r="T698" s="18">
        <v>-1.9511999999999999E-3</v>
      </c>
      <c r="U698" s="8">
        <v>-8.9999999999999993E-3</v>
      </c>
      <c r="V698" s="8">
        <v>4.3E-3</v>
      </c>
      <c r="W698" s="13">
        <v>1.7545195589999999E-3</v>
      </c>
      <c r="X698" s="13" t="s">
        <v>4</v>
      </c>
      <c r="Y698" s="26">
        <v>5.4243E-2</v>
      </c>
      <c r="Z698" s="26">
        <v>5.2610999999999998E-2</v>
      </c>
      <c r="AA698" s="26">
        <f t="shared" si="30"/>
        <v>5.0359666666666664E-2</v>
      </c>
    </row>
    <row r="699" spans="1:27" x14ac:dyDescent="0.3">
      <c r="A699" s="1">
        <v>192902</v>
      </c>
      <c r="B699" s="29">
        <v>25.59</v>
      </c>
      <c r="C699" s="2">
        <v>0.87</v>
      </c>
      <c r="D699" s="2">
        <f t="shared" si="21"/>
        <v>3.3791162985869003</v>
      </c>
      <c r="E699" s="2">
        <f t="shared" si="24"/>
        <v>344.92600347320484</v>
      </c>
      <c r="F699" s="36">
        <f t="shared" si="25"/>
        <v>119</v>
      </c>
      <c r="G699" s="2">
        <f t="shared" si="26"/>
        <v>2.8985378443126457</v>
      </c>
      <c r="H699" s="13">
        <f t="shared" si="27"/>
        <v>0.25650642367338894</v>
      </c>
      <c r="I699" s="2">
        <f t="shared" si="22"/>
        <v>1.1627906976744207E-2</v>
      </c>
      <c r="J699" s="36">
        <f t="shared" si="28"/>
        <v>119</v>
      </c>
      <c r="K699" s="31">
        <f t="shared" si="29"/>
        <v>3.5839482575366448E-3</v>
      </c>
      <c r="L699" s="3">
        <v>1.4179999999999999</v>
      </c>
      <c r="M699" s="13">
        <v>0.24542389968810055</v>
      </c>
      <c r="N699" s="2">
        <v>4.3899999999999995E-2</v>
      </c>
      <c r="O699" s="2">
        <v>4.6600000000000003E-2</v>
      </c>
      <c r="P699" s="2">
        <v>5.6600000000000004E-2</v>
      </c>
      <c r="Q699" s="2">
        <v>3.6299999999999999E-2</v>
      </c>
      <c r="R699" s="15">
        <v>6.0602411564301663E-2</v>
      </c>
      <c r="S699" s="17">
        <f t="shared" si="23"/>
        <v>3.6583333333333329E-3</v>
      </c>
      <c r="T699" s="18">
        <v>-1.9550000000000001E-3</v>
      </c>
      <c r="U699" s="8">
        <v>-1.5699999999999999E-2</v>
      </c>
      <c r="V699" s="8">
        <v>3.0000000000000001E-3</v>
      </c>
      <c r="W699" s="13">
        <v>2.6324704739999999E-3</v>
      </c>
      <c r="X699" s="13" t="s">
        <v>4</v>
      </c>
      <c r="Y699" s="26">
        <v>-3.3939999999999999E-3</v>
      </c>
      <c r="Z699" s="26">
        <v>-6.6779999999999999E-3</v>
      </c>
      <c r="AA699" s="26">
        <f t="shared" si="30"/>
        <v>-7.0523333333333323E-3</v>
      </c>
    </row>
    <row r="700" spans="1:27" x14ac:dyDescent="0.3">
      <c r="A700" s="1">
        <v>192903</v>
      </c>
      <c r="B700" s="29">
        <v>25.53</v>
      </c>
      <c r="C700" s="2">
        <v>0.88</v>
      </c>
      <c r="D700" s="2">
        <f t="shared" si="21"/>
        <v>3.3836195503981825</v>
      </c>
      <c r="E700" s="2">
        <f t="shared" si="24"/>
        <v>345.59826075605974</v>
      </c>
      <c r="F700" s="36">
        <f t="shared" si="25"/>
        <v>119</v>
      </c>
      <c r="G700" s="2">
        <f t="shared" si="26"/>
        <v>2.9041870651769726</v>
      </c>
      <c r="H700" s="13">
        <f t="shared" si="27"/>
        <v>0.25613526793308788</v>
      </c>
      <c r="I700" s="2">
        <f t="shared" si="22"/>
        <v>1.1494252873563315E-2</v>
      </c>
      <c r="J700" s="36">
        <f t="shared" si="28"/>
        <v>119</v>
      </c>
      <c r="K700" s="31">
        <f t="shared" si="29"/>
        <v>3.7308914658513927E-3</v>
      </c>
      <c r="L700" s="3">
        <v>1.4379999999999999</v>
      </c>
      <c r="M700" s="13">
        <v>0.27230046948356806</v>
      </c>
      <c r="N700" s="2">
        <v>4.5999999999999999E-2</v>
      </c>
      <c r="O700" s="2">
        <v>4.7E-2</v>
      </c>
      <c r="P700" s="2">
        <v>5.79E-2</v>
      </c>
      <c r="Q700" s="2">
        <v>3.7699999999999997E-2</v>
      </c>
      <c r="R700" s="15">
        <v>6.8716117801644078E-2</v>
      </c>
      <c r="S700" s="17">
        <f t="shared" si="23"/>
        <v>3.8333333333333331E-3</v>
      </c>
      <c r="T700" s="18">
        <v>-3.9215999999999999E-3</v>
      </c>
      <c r="U700" s="8">
        <v>-1.44E-2</v>
      </c>
      <c r="V700" s="8">
        <v>-8.6999999999999994E-3</v>
      </c>
      <c r="W700" s="13">
        <v>3.5832549390000007E-3</v>
      </c>
      <c r="X700" s="13" t="s">
        <v>4</v>
      </c>
      <c r="Y700" s="26">
        <v>1.5870000000000001E-3</v>
      </c>
      <c r="Z700" s="26">
        <v>-1.828E-3</v>
      </c>
      <c r="AA700" s="26">
        <f t="shared" si="30"/>
        <v>-2.2463333333333328E-3</v>
      </c>
    </row>
    <row r="701" spans="1:27" x14ac:dyDescent="0.3">
      <c r="A701" s="1">
        <v>192904</v>
      </c>
      <c r="B701" s="29">
        <v>25.94</v>
      </c>
      <c r="C701" s="2">
        <v>0.89</v>
      </c>
      <c r="D701" s="2">
        <f t="shared" si="21"/>
        <v>3.3285864157760265</v>
      </c>
      <c r="E701" s="2">
        <f t="shared" si="24"/>
        <v>346.20226584659457</v>
      </c>
      <c r="F701" s="36">
        <f t="shared" si="25"/>
        <v>119</v>
      </c>
      <c r="G701" s="2">
        <f t="shared" si="26"/>
        <v>2.9092627382066771</v>
      </c>
      <c r="H701" s="13">
        <f t="shared" si="27"/>
        <v>0.25580270935146632</v>
      </c>
      <c r="I701" s="2">
        <f t="shared" si="22"/>
        <v>1.1363636363636465E-2</v>
      </c>
      <c r="J701" s="36">
        <f t="shared" si="28"/>
        <v>119</v>
      </c>
      <c r="K701" s="31">
        <f t="shared" si="29"/>
        <v>3.8770016340566077E-3</v>
      </c>
      <c r="L701" s="3">
        <v>1.4570000000000001</v>
      </c>
      <c r="M701" s="13">
        <v>0.26339691189827424</v>
      </c>
      <c r="N701" s="2">
        <v>4.8000000000000001E-2</v>
      </c>
      <c r="O701" s="2">
        <v>4.6900000000000004E-2</v>
      </c>
      <c r="P701" s="2">
        <v>5.7999999999999996E-2</v>
      </c>
      <c r="Q701" s="2">
        <v>3.5799999999999998E-2</v>
      </c>
      <c r="R701" s="15">
        <v>8.8602478283794556E-2</v>
      </c>
      <c r="S701" s="17">
        <f t="shared" si="23"/>
        <v>4.0000000000000001E-3</v>
      </c>
      <c r="T701" s="18">
        <v>-3.9370000000000004E-3</v>
      </c>
      <c r="U701" s="8">
        <v>2.75E-2</v>
      </c>
      <c r="V701" s="8">
        <v>1.9E-3</v>
      </c>
      <c r="W701" s="13">
        <v>2.2888276209999995E-3</v>
      </c>
      <c r="X701" s="13" t="s">
        <v>4</v>
      </c>
      <c r="Y701" s="26">
        <v>1.9358E-2</v>
      </c>
      <c r="Z701" s="26">
        <v>1.8030000000000001E-2</v>
      </c>
      <c r="AA701" s="26">
        <f t="shared" si="30"/>
        <v>1.5358E-2</v>
      </c>
    </row>
    <row r="702" spans="1:27" x14ac:dyDescent="0.3">
      <c r="A702" s="1">
        <v>192905</v>
      </c>
      <c r="B702" s="29">
        <v>24.83</v>
      </c>
      <c r="C702" s="2">
        <v>0.9</v>
      </c>
      <c r="D702" s="2">
        <f t="shared" si="21"/>
        <v>3.4239006636389724</v>
      </c>
      <c r="E702" s="2">
        <f t="shared" si="24"/>
        <v>346.71870748302536</v>
      </c>
      <c r="F702" s="36">
        <f t="shared" si="25"/>
        <v>119</v>
      </c>
      <c r="G702" s="2">
        <f t="shared" si="26"/>
        <v>2.9136025838909694</v>
      </c>
      <c r="H702" s="13">
        <f t="shared" si="27"/>
        <v>0.25551904634266243</v>
      </c>
      <c r="I702" s="2">
        <f t="shared" si="22"/>
        <v>1.1235955056179803E-2</v>
      </c>
      <c r="J702" s="36">
        <f t="shared" si="28"/>
        <v>119</v>
      </c>
      <c r="K702" s="31">
        <f t="shared" si="29"/>
        <v>4.0238172229732335E-3</v>
      </c>
      <c r="L702" s="3">
        <v>1.476</v>
      </c>
      <c r="M702" s="13">
        <v>0.28277462089371569</v>
      </c>
      <c r="N702" s="2">
        <v>5.0900000000000001E-2</v>
      </c>
      <c r="O702" s="2">
        <v>4.7E-2</v>
      </c>
      <c r="P702" s="2">
        <v>5.7999999999999996E-2</v>
      </c>
      <c r="Q702" s="2">
        <v>3.73E-2</v>
      </c>
      <c r="R702" s="15">
        <v>0.10597474640239894</v>
      </c>
      <c r="S702" s="17">
        <f t="shared" si="23"/>
        <v>4.241666666666667E-3</v>
      </c>
      <c r="T702" s="18">
        <v>5.8996999999999999E-3</v>
      </c>
      <c r="U702" s="8">
        <v>-1.6199999999999999E-2</v>
      </c>
      <c r="V702" s="8">
        <v>4.4999999999999997E-3</v>
      </c>
      <c r="W702" s="13">
        <v>4.7066448969999997E-3</v>
      </c>
      <c r="X702" s="13" t="s">
        <v>4</v>
      </c>
      <c r="Y702" s="26">
        <v>-4.1283E-2</v>
      </c>
      <c r="Z702" s="26">
        <v>-4.6078000000000001E-2</v>
      </c>
      <c r="AA702" s="26">
        <f t="shared" si="30"/>
        <v>-4.5524666666666665E-2</v>
      </c>
    </row>
    <row r="703" spans="1:27" x14ac:dyDescent="0.3">
      <c r="A703" s="1">
        <v>192906</v>
      </c>
      <c r="B703" s="29">
        <v>27.62</v>
      </c>
      <c r="C703" s="2">
        <v>0.91</v>
      </c>
      <c r="D703" s="2">
        <f t="shared" si="21"/>
        <v>3.4574599934958665</v>
      </c>
      <c r="E703" s="2">
        <f t="shared" si="24"/>
        <v>347.29242726935138</v>
      </c>
      <c r="F703" s="36">
        <f t="shared" si="25"/>
        <v>119</v>
      </c>
      <c r="G703" s="2">
        <f t="shared" si="26"/>
        <v>2.9184237585659778</v>
      </c>
      <c r="H703" s="13">
        <f t="shared" si="27"/>
        <v>0.25520465922398583</v>
      </c>
      <c r="I703" s="2">
        <f t="shared" si="22"/>
        <v>1.1111111111111072E-2</v>
      </c>
      <c r="J703" s="36">
        <f t="shared" si="28"/>
        <v>119</v>
      </c>
      <c r="K703" s="31">
        <f t="shared" si="29"/>
        <v>4.1683564647203714E-3</v>
      </c>
      <c r="L703" s="3">
        <v>1.4950000000000001</v>
      </c>
      <c r="M703" s="13">
        <v>0.25358058193879091</v>
      </c>
      <c r="N703" s="2">
        <v>4.8000000000000001E-2</v>
      </c>
      <c r="O703" s="2">
        <v>4.7699999999999992E-2</v>
      </c>
      <c r="P703" s="2">
        <v>5.9400000000000001E-2</v>
      </c>
      <c r="Q703" s="2">
        <v>3.6700000000000003E-2</v>
      </c>
      <c r="R703" s="15">
        <v>0.1114747714802708</v>
      </c>
      <c r="S703" s="17">
        <f t="shared" si="23"/>
        <v>4.0000000000000001E-3</v>
      </c>
      <c r="T703" s="18">
        <v>3.9138999999999997E-3</v>
      </c>
      <c r="U703" s="8">
        <v>1.0999999999999999E-2</v>
      </c>
      <c r="V703" s="8">
        <v>-4.5999999999999999E-3</v>
      </c>
      <c r="W703" s="13">
        <v>1.322111524E-3</v>
      </c>
      <c r="X703" s="13" t="s">
        <v>4</v>
      </c>
      <c r="Y703" s="26">
        <v>0.110445</v>
      </c>
      <c r="Z703" s="26">
        <v>0.107659</v>
      </c>
      <c r="AA703" s="26">
        <f t="shared" si="30"/>
        <v>0.106445</v>
      </c>
    </row>
    <row r="704" spans="1:27" x14ac:dyDescent="0.3">
      <c r="A704" s="1">
        <v>192907</v>
      </c>
      <c r="B704" s="29">
        <v>28.88</v>
      </c>
      <c r="C704" s="2">
        <v>0.92</v>
      </c>
      <c r="D704" s="2">
        <f t="shared" si="21"/>
        <v>3.5400136974893068</v>
      </c>
      <c r="E704" s="2">
        <f t="shared" si="24"/>
        <v>347.96335739344465</v>
      </c>
      <c r="F704" s="36">
        <f t="shared" si="25"/>
        <v>119</v>
      </c>
      <c r="G704" s="2">
        <f t="shared" si="26"/>
        <v>2.9240618268356693</v>
      </c>
      <c r="H704" s="13">
        <f t="shared" si="27"/>
        <v>0.25483798271506636</v>
      </c>
      <c r="I704" s="2">
        <f t="shared" si="22"/>
        <v>1.098901098901095E-2</v>
      </c>
      <c r="J704" s="36">
        <f t="shared" si="28"/>
        <v>119</v>
      </c>
      <c r="K704" s="31">
        <f t="shared" si="29"/>
        <v>4.3121473143935751E-3</v>
      </c>
      <c r="L704" s="3">
        <v>1.514</v>
      </c>
      <c r="M704" s="13">
        <v>0.24187517975266032</v>
      </c>
      <c r="N704" s="2">
        <v>4.5499999999999999E-2</v>
      </c>
      <c r="O704" s="2">
        <v>4.7699999999999992E-2</v>
      </c>
      <c r="P704" s="2">
        <v>5.9500000000000004E-2</v>
      </c>
      <c r="Q704" s="2">
        <v>3.6900000000000002E-2</v>
      </c>
      <c r="R704" s="15">
        <v>0.10705148933139298</v>
      </c>
      <c r="S704" s="17">
        <f t="shared" si="23"/>
        <v>3.7916666666666667E-3</v>
      </c>
      <c r="T704" s="18">
        <v>9.7181999999999998E-3</v>
      </c>
      <c r="U704" s="8">
        <v>0</v>
      </c>
      <c r="V704" s="8">
        <v>2E-3</v>
      </c>
      <c r="W704" s="13">
        <v>1.2717834010000002E-3</v>
      </c>
      <c r="X704" s="13" t="s">
        <v>4</v>
      </c>
      <c r="Y704" s="26">
        <v>4.9728000000000001E-2</v>
      </c>
      <c r="Z704" s="26">
        <v>4.7896000000000001E-2</v>
      </c>
      <c r="AA704" s="26">
        <f t="shared" si="30"/>
        <v>4.5936333333333336E-2</v>
      </c>
    </row>
    <row r="705" spans="1:27" x14ac:dyDescent="0.3">
      <c r="A705" s="1">
        <v>192908</v>
      </c>
      <c r="B705" s="29">
        <v>31.71</v>
      </c>
      <c r="C705" s="2">
        <v>0.93</v>
      </c>
      <c r="D705" s="2">
        <f t="shared" si="21"/>
        <v>3.4790872359745908</v>
      </c>
      <c r="E705" s="2">
        <f t="shared" si="24"/>
        <v>348.69494239388905</v>
      </c>
      <c r="F705" s="36">
        <f t="shared" si="25"/>
        <v>119</v>
      </c>
      <c r="G705" s="2">
        <f t="shared" si="26"/>
        <v>2.9302095999486473</v>
      </c>
      <c r="H705" s="13">
        <f t="shared" si="27"/>
        <v>0.25443935611298341</v>
      </c>
      <c r="I705" s="2">
        <f t="shared" si="22"/>
        <v>1.0869565217391353E-2</v>
      </c>
      <c r="J705" s="36">
        <f t="shared" si="28"/>
        <v>119</v>
      </c>
      <c r="K705" s="31">
        <f t="shared" si="29"/>
        <v>4.4567535662314514E-3</v>
      </c>
      <c r="L705" s="3">
        <v>1.5329999999999999</v>
      </c>
      <c r="M705" s="13">
        <v>0.22112376094444297</v>
      </c>
      <c r="N705" s="2">
        <v>4.7E-2</v>
      </c>
      <c r="O705" s="2">
        <v>4.7899999999999998E-2</v>
      </c>
      <c r="P705" s="2">
        <v>6.0400000000000002E-2</v>
      </c>
      <c r="Q705" s="2">
        <v>3.7499999999999999E-2</v>
      </c>
      <c r="R705" s="15">
        <v>0.11272252233534932</v>
      </c>
      <c r="S705" s="17">
        <f t="shared" si="23"/>
        <v>3.9166666666666664E-3</v>
      </c>
      <c r="T705" s="18">
        <v>3.8609999999999998E-3</v>
      </c>
      <c r="U705" s="8">
        <v>-3.3999999999999998E-3</v>
      </c>
      <c r="V705" s="8">
        <v>2E-3</v>
      </c>
      <c r="W705" s="13">
        <v>3.3394621650000007E-3</v>
      </c>
      <c r="X705" s="13" t="s">
        <v>4</v>
      </c>
      <c r="Y705" s="26">
        <v>9.5652000000000001E-2</v>
      </c>
      <c r="Z705" s="26">
        <v>9.1517000000000001E-2</v>
      </c>
      <c r="AA705" s="26">
        <f t="shared" si="30"/>
        <v>9.1735333333333335E-2</v>
      </c>
    </row>
    <row r="706" spans="1:27" x14ac:dyDescent="0.3">
      <c r="A706" s="1">
        <v>192909</v>
      </c>
      <c r="B706" s="29">
        <v>30.16</v>
      </c>
      <c r="C706" s="2">
        <v>0.94</v>
      </c>
      <c r="D706" s="2">
        <f t="shared" si="21"/>
        <v>3.2461597838166694</v>
      </c>
      <c r="E706" s="2">
        <f t="shared" si="24"/>
        <v>349.30971458324188</v>
      </c>
      <c r="F706" s="36">
        <f t="shared" si="25"/>
        <v>119</v>
      </c>
      <c r="G706" s="2">
        <f t="shared" si="26"/>
        <v>2.9353757528003519</v>
      </c>
      <c r="H706" s="13">
        <f t="shared" si="27"/>
        <v>0.25410534160261966</v>
      </c>
      <c r="I706" s="2">
        <f t="shared" si="22"/>
        <v>1.0752688172043001E-2</v>
      </c>
      <c r="J706" s="36">
        <f t="shared" si="28"/>
        <v>119</v>
      </c>
      <c r="K706" s="31">
        <f t="shared" si="29"/>
        <v>4.5991364022554488E-3</v>
      </c>
      <c r="L706" s="3">
        <v>1.552</v>
      </c>
      <c r="M706" s="13">
        <v>0.2448682486533702</v>
      </c>
      <c r="N706" s="2">
        <v>4.58E-2</v>
      </c>
      <c r="O706" s="2">
        <v>4.8000000000000001E-2</v>
      </c>
      <c r="P706" s="2">
        <v>6.1200000000000004E-2</v>
      </c>
      <c r="Q706" s="2">
        <v>3.7499999999999999E-2</v>
      </c>
      <c r="R706" s="15">
        <v>0.11849242360350175</v>
      </c>
      <c r="S706" s="17">
        <f t="shared" si="23"/>
        <v>3.8166666666666666E-3</v>
      </c>
      <c r="T706" s="18">
        <v>-1.9285999999999999E-3</v>
      </c>
      <c r="U706" s="8">
        <v>2.7000000000000001E-3</v>
      </c>
      <c r="V706" s="8">
        <v>3.3999999999999998E-3</v>
      </c>
      <c r="W706" s="13">
        <v>3.3690888620000001E-3</v>
      </c>
      <c r="X706" s="13" t="s">
        <v>4</v>
      </c>
      <c r="Y706" s="26">
        <v>-5.1173999999999997E-2</v>
      </c>
      <c r="Z706" s="26">
        <v>-5.3330000000000002E-2</v>
      </c>
      <c r="AA706" s="26">
        <f t="shared" si="30"/>
        <v>-5.4990666666666667E-2</v>
      </c>
    </row>
    <row r="707" spans="1:27" x14ac:dyDescent="0.3">
      <c r="A707" s="1">
        <v>192910</v>
      </c>
      <c r="B707" s="29">
        <v>24.15</v>
      </c>
      <c r="C707" s="2">
        <v>0.95</v>
      </c>
      <c r="D707" s="2">
        <f t="shared" ref="D707:D770" si="31">-LN(C707/B708)</f>
        <v>3.0919989335842728</v>
      </c>
      <c r="E707" s="2">
        <f t="shared" si="24"/>
        <v>349.71544243089164</v>
      </c>
      <c r="F707" s="36">
        <f t="shared" si="25"/>
        <v>119</v>
      </c>
      <c r="G707" s="2">
        <f t="shared" si="26"/>
        <v>2.9387852305116944</v>
      </c>
      <c r="H707" s="13">
        <f t="shared" si="27"/>
        <v>0.25388538381161957</v>
      </c>
      <c r="I707" s="2">
        <f t="shared" si="22"/>
        <v>1.0638297872340496E-2</v>
      </c>
      <c r="J707" s="36">
        <f t="shared" si="28"/>
        <v>119</v>
      </c>
      <c r="K707" s="31">
        <f t="shared" si="29"/>
        <v>4.7408490012735517E-3</v>
      </c>
      <c r="L707" s="3">
        <v>1.5720000000000001</v>
      </c>
      <c r="M707" s="13">
        <v>0.30748418704983366</v>
      </c>
      <c r="N707" s="2">
        <v>4.3700000000000003E-2</v>
      </c>
      <c r="O707" s="2">
        <v>4.7699999999999992E-2</v>
      </c>
      <c r="P707" s="2">
        <v>6.1100000000000002E-2</v>
      </c>
      <c r="Q707" s="2">
        <v>3.4700000000000002E-2</v>
      </c>
      <c r="R707" s="15">
        <v>0.15665920523541046</v>
      </c>
      <c r="S707" s="17">
        <f t="shared" si="23"/>
        <v>3.6416666666666667E-3</v>
      </c>
      <c r="T707" s="18">
        <v>0</v>
      </c>
      <c r="U707" s="8">
        <v>3.8199999999999998E-2</v>
      </c>
      <c r="V707" s="8">
        <v>7.3000000000000001E-3</v>
      </c>
      <c r="W707" s="13">
        <v>5.2721744559000007E-2</v>
      </c>
      <c r="X707" s="13" t="s">
        <v>4</v>
      </c>
      <c r="Y707" s="26">
        <v>-0.18440300000000001</v>
      </c>
      <c r="Z707" s="26">
        <v>-0.18637300000000001</v>
      </c>
      <c r="AA707" s="26">
        <f t="shared" si="30"/>
        <v>-0.18804466666666667</v>
      </c>
    </row>
    <row r="708" spans="1:27" x14ac:dyDescent="0.3">
      <c r="A708" s="1">
        <v>192911</v>
      </c>
      <c r="B708" s="29">
        <v>20.92</v>
      </c>
      <c r="C708" s="2">
        <v>0.96</v>
      </c>
      <c r="D708" s="2">
        <f t="shared" si="31"/>
        <v>3.1065466398942809</v>
      </c>
      <c r="E708" s="2">
        <f t="shared" si="24"/>
        <v>349.99047425650838</v>
      </c>
      <c r="F708" s="36">
        <f t="shared" si="25"/>
        <v>119</v>
      </c>
      <c r="G708" s="2">
        <f t="shared" si="26"/>
        <v>2.9410964223236</v>
      </c>
      <c r="H708" s="13">
        <f t="shared" si="27"/>
        <v>0.25373649686307798</v>
      </c>
      <c r="I708" s="2">
        <f t="shared" ref="I708:I771" si="32">C708/C707-1</f>
        <v>1.0526315789473717E-2</v>
      </c>
      <c r="J708" s="36">
        <f t="shared" si="28"/>
        <v>119</v>
      </c>
      <c r="K708" s="31">
        <f t="shared" si="29"/>
        <v>4.8834818426193591E-3</v>
      </c>
      <c r="L708" s="3">
        <v>1.591</v>
      </c>
      <c r="M708" s="13">
        <v>0.35195647625026155</v>
      </c>
      <c r="N708" s="2">
        <v>3.4700000000000002E-2</v>
      </c>
      <c r="O708" s="2">
        <v>4.7599999999999996E-2</v>
      </c>
      <c r="P708" s="2">
        <v>6.0299999999999999E-2</v>
      </c>
      <c r="Q708" s="2">
        <v>3.3099999999999997E-2</v>
      </c>
      <c r="R708" s="15">
        <v>0.1731598378969593</v>
      </c>
      <c r="S708" s="17">
        <f t="shared" si="23"/>
        <v>2.891666666666667E-3</v>
      </c>
      <c r="T708" s="18">
        <v>-1.9323999999999999E-3</v>
      </c>
      <c r="U708" s="8">
        <v>2.3599999999999999E-2</v>
      </c>
      <c r="V708" s="8">
        <v>-1.8E-3</v>
      </c>
      <c r="W708" s="13">
        <v>3.581655450300001E-2</v>
      </c>
      <c r="X708" s="13" t="s">
        <v>4</v>
      </c>
      <c r="Y708" s="26">
        <v>-0.124948</v>
      </c>
      <c r="Z708" s="26">
        <v>-0.12997600000000001</v>
      </c>
      <c r="AA708" s="26">
        <f t="shared" si="30"/>
        <v>-0.12783966666666666</v>
      </c>
    </row>
    <row r="709" spans="1:27" x14ac:dyDescent="0.3">
      <c r="A709" s="1">
        <v>192912</v>
      </c>
      <c r="B709" s="29">
        <v>21.45</v>
      </c>
      <c r="C709" s="2">
        <v>0.97</v>
      </c>
      <c r="D709" s="2">
        <f t="shared" si="31"/>
        <v>3.1567810507423015</v>
      </c>
      <c r="E709" s="2">
        <f t="shared" si="24"/>
        <v>350.28398760935079</v>
      </c>
      <c r="F709" s="36">
        <f t="shared" si="25"/>
        <v>119</v>
      </c>
      <c r="G709" s="2">
        <f t="shared" si="26"/>
        <v>2.9435629210869814</v>
      </c>
      <c r="H709" s="13">
        <f t="shared" si="27"/>
        <v>0.25357779754262566</v>
      </c>
      <c r="I709" s="2">
        <f t="shared" si="32"/>
        <v>1.0416666666666741E-2</v>
      </c>
      <c r="J709" s="36">
        <f t="shared" si="28"/>
        <v>119</v>
      </c>
      <c r="K709" s="31">
        <f t="shared" si="29"/>
        <v>5.023937326084864E-3</v>
      </c>
      <c r="L709" s="3">
        <v>1.61</v>
      </c>
      <c r="M709" s="13">
        <v>0.3384578235672891</v>
      </c>
      <c r="N709" s="2">
        <v>3.0299999999999997E-2</v>
      </c>
      <c r="O709" s="2">
        <v>4.6699999999999998E-2</v>
      </c>
      <c r="P709" s="2">
        <v>5.9500000000000004E-2</v>
      </c>
      <c r="Q709" s="2">
        <v>3.4000000000000002E-2</v>
      </c>
      <c r="R709" s="15">
        <v>0.16148136374644523</v>
      </c>
      <c r="S709" s="17">
        <f t="shared" si="23"/>
        <v>2.5249999999999999E-3</v>
      </c>
      <c r="T709" s="18">
        <v>-5.8196000000000003E-3</v>
      </c>
      <c r="U709" s="8">
        <v>-8.8999999999999999E-3</v>
      </c>
      <c r="V709" s="8">
        <v>1.9199999999999998E-2</v>
      </c>
      <c r="W709" s="13">
        <v>1.0090015923999999E-2</v>
      </c>
      <c r="X709" s="13" t="s">
        <v>4</v>
      </c>
      <c r="Y709" s="26">
        <v>2.7602000000000002E-2</v>
      </c>
      <c r="Z709" s="26">
        <v>2.3408000000000002E-2</v>
      </c>
      <c r="AA709" s="26">
        <f t="shared" si="30"/>
        <v>2.5077000000000002E-2</v>
      </c>
    </row>
    <row r="710" spans="1:27" x14ac:dyDescent="0.3">
      <c r="A710" s="1">
        <v>193001</v>
      </c>
      <c r="B710" s="29">
        <v>22.79</v>
      </c>
      <c r="C710" s="2">
        <v>0.9708</v>
      </c>
      <c r="D710" s="2">
        <f t="shared" si="31"/>
        <v>3.1772294279929278</v>
      </c>
      <c r="E710" s="2">
        <f t="shared" si="24"/>
        <v>350.71081362360286</v>
      </c>
      <c r="F710" s="36">
        <f t="shared" si="25"/>
        <v>119</v>
      </c>
      <c r="G710" s="2">
        <f t="shared" si="26"/>
        <v>2.9471496943159905</v>
      </c>
      <c r="H710" s="13">
        <f t="shared" si="27"/>
        <v>0.25334737150709763</v>
      </c>
      <c r="I710" s="2">
        <f t="shared" si="32"/>
        <v>8.2474226804118977E-4</v>
      </c>
      <c r="J710" s="36">
        <f t="shared" si="28"/>
        <v>119</v>
      </c>
      <c r="K710" s="31">
        <f t="shared" si="29"/>
        <v>5.138426517988042E-3</v>
      </c>
      <c r="L710" s="3">
        <v>1.5569999999999999</v>
      </c>
      <c r="M710" s="13">
        <v>0.31481620124279402</v>
      </c>
      <c r="N710" s="2">
        <v>3.39E-2</v>
      </c>
      <c r="O710" s="2">
        <v>4.6600000000000003E-2</v>
      </c>
      <c r="P710" s="2">
        <v>5.9200000000000003E-2</v>
      </c>
      <c r="Q710" s="2">
        <v>3.4700000000000002E-2</v>
      </c>
      <c r="R710" s="15">
        <v>0.14907711994828468</v>
      </c>
      <c r="S710" s="17">
        <f t="shared" si="23"/>
        <v>2.8249999999999998E-3</v>
      </c>
      <c r="T710" s="18">
        <v>-3.8985999999999999E-3</v>
      </c>
      <c r="U710" s="8">
        <v>-5.7000000000000002E-3</v>
      </c>
      <c r="V710" s="8">
        <v>5.8999999999999999E-3</v>
      </c>
      <c r="W710" s="13">
        <v>1.4198302510000003E-3</v>
      </c>
      <c r="X710" s="13" t="s">
        <v>4</v>
      </c>
      <c r="Y710" s="26">
        <v>5.8936000000000002E-2</v>
      </c>
      <c r="Z710" s="26">
        <v>5.6258000000000002E-2</v>
      </c>
      <c r="AA710" s="26">
        <f t="shared" si="30"/>
        <v>5.6111000000000001E-2</v>
      </c>
    </row>
    <row r="711" spans="1:27" x14ac:dyDescent="0.3">
      <c r="A711" s="1">
        <v>193002</v>
      </c>
      <c r="B711" s="29">
        <v>23.28</v>
      </c>
      <c r="C711" s="2">
        <v>0.97170000000000001</v>
      </c>
      <c r="D711" s="2">
        <f t="shared" si="31"/>
        <v>3.2531683672988452</v>
      </c>
      <c r="E711" s="2">
        <f t="shared" si="24"/>
        <v>351.08705010831056</v>
      </c>
      <c r="F711" s="36">
        <f t="shared" si="25"/>
        <v>119</v>
      </c>
      <c r="G711" s="2">
        <f t="shared" si="26"/>
        <v>2.9503113454479881</v>
      </c>
      <c r="H711" s="13">
        <f t="shared" si="27"/>
        <v>0.25314460369112862</v>
      </c>
      <c r="I711" s="2">
        <f t="shared" si="32"/>
        <v>9.2707045735473947E-4</v>
      </c>
      <c r="J711" s="36">
        <f t="shared" si="28"/>
        <v>119</v>
      </c>
      <c r="K711" s="31">
        <f t="shared" si="29"/>
        <v>5.17080739624836E-3</v>
      </c>
      <c r="L711" s="3">
        <v>1.5029999999999999</v>
      </c>
      <c r="M711" s="13">
        <v>0.31020618936962852</v>
      </c>
      <c r="N711" s="2">
        <v>3.3599999999999998E-2</v>
      </c>
      <c r="O711" s="2">
        <v>4.6900000000000004E-2</v>
      </c>
      <c r="P711" s="2">
        <v>5.8899999999999994E-2</v>
      </c>
      <c r="Q711" s="2">
        <v>3.39E-2</v>
      </c>
      <c r="R711" s="15">
        <v>0.14180697268529546</v>
      </c>
      <c r="S711" s="17">
        <f t="shared" si="23"/>
        <v>2.8E-3</v>
      </c>
      <c r="T711" s="18">
        <v>-3.9138999999999997E-3</v>
      </c>
      <c r="U711" s="8">
        <v>1.29E-2</v>
      </c>
      <c r="V711" s="8">
        <v>7.1999999999999998E-3</v>
      </c>
      <c r="W711" s="13">
        <v>1.716578825E-3</v>
      </c>
      <c r="X711" s="13" t="s">
        <v>4</v>
      </c>
      <c r="Y711" s="26">
        <v>2.5649000000000002E-2</v>
      </c>
      <c r="Z711" s="26">
        <v>2.1141E-2</v>
      </c>
      <c r="AA711" s="26">
        <f t="shared" si="30"/>
        <v>2.2849000000000001E-2</v>
      </c>
    </row>
    <row r="712" spans="1:27" x14ac:dyDescent="0.3">
      <c r="A712" s="1">
        <v>193003</v>
      </c>
      <c r="B712" s="29">
        <v>25.14</v>
      </c>
      <c r="C712" s="2">
        <v>0.97250000000000003</v>
      </c>
      <c r="D712" s="2">
        <f t="shared" si="31"/>
        <v>3.2427530069601977</v>
      </c>
      <c r="E712" s="2">
        <f t="shared" si="24"/>
        <v>351.5440992559594</v>
      </c>
      <c r="F712" s="36">
        <f t="shared" si="25"/>
        <v>119</v>
      </c>
      <c r="G712" s="2">
        <f t="shared" si="26"/>
        <v>2.9541520945878941</v>
      </c>
      <c r="H712" s="13">
        <f t="shared" si="27"/>
        <v>0.25289871913847589</v>
      </c>
      <c r="I712" s="2">
        <f t="shared" si="32"/>
        <v>8.2329937223435401E-4</v>
      </c>
      <c r="J712" s="36">
        <f t="shared" si="28"/>
        <v>119</v>
      </c>
      <c r="K712" s="31">
        <f t="shared" si="29"/>
        <v>5.2057209616043773E-3</v>
      </c>
      <c r="L712" s="3">
        <v>1.45</v>
      </c>
      <c r="M712" s="13">
        <v>0.31911918909472209</v>
      </c>
      <c r="N712" s="2">
        <v>2.9500000000000002E-2</v>
      </c>
      <c r="O712" s="2">
        <v>4.6199999999999998E-2</v>
      </c>
      <c r="P712" s="2">
        <v>5.7300000000000004E-2</v>
      </c>
      <c r="Q712" s="2">
        <v>3.3500000000000002E-2</v>
      </c>
      <c r="R712" s="15">
        <v>0.12993722260445301</v>
      </c>
      <c r="S712" s="17">
        <f t="shared" si="23"/>
        <v>2.4583333333333336E-3</v>
      </c>
      <c r="T712" s="18">
        <v>-5.8996999999999999E-3</v>
      </c>
      <c r="U712" s="8">
        <v>8.3000000000000001E-3</v>
      </c>
      <c r="V712" s="8">
        <v>1.38E-2</v>
      </c>
      <c r="W712" s="13">
        <v>1.4639221750000003E-3</v>
      </c>
      <c r="X712" s="13" t="s">
        <v>4</v>
      </c>
      <c r="Y712" s="26">
        <v>7.2636999999999993E-2</v>
      </c>
      <c r="Z712" s="26">
        <v>6.9643999999999998E-2</v>
      </c>
      <c r="AA712" s="26">
        <f t="shared" si="30"/>
        <v>7.0178666666666653E-2</v>
      </c>
    </row>
    <row r="713" spans="1:27" x14ac:dyDescent="0.3">
      <c r="A713" s="1">
        <v>193004</v>
      </c>
      <c r="B713" s="29">
        <v>24.9</v>
      </c>
      <c r="C713" s="2">
        <v>0.97330000000000005</v>
      </c>
      <c r="D713" s="2">
        <f t="shared" si="31"/>
        <v>3.2253277905137652</v>
      </c>
      <c r="E713" s="2">
        <f t="shared" si="24"/>
        <v>352.05233834079706</v>
      </c>
      <c r="F713" s="36">
        <f t="shared" si="25"/>
        <v>119</v>
      </c>
      <c r="G713" s="2">
        <f t="shared" si="26"/>
        <v>2.9584230112672021</v>
      </c>
      <c r="H713" s="13">
        <f t="shared" si="27"/>
        <v>0.25262585558784734</v>
      </c>
      <c r="I713" s="2">
        <f t="shared" si="32"/>
        <v>8.2262210796923974E-4</v>
      </c>
      <c r="J713" s="36">
        <f t="shared" si="28"/>
        <v>119</v>
      </c>
      <c r="K713" s="31">
        <f t="shared" si="29"/>
        <v>5.239850328077735E-3</v>
      </c>
      <c r="L713" s="3">
        <v>1.397</v>
      </c>
      <c r="M713" s="13">
        <v>0.32697059771514519</v>
      </c>
      <c r="N713" s="2">
        <v>0.03</v>
      </c>
      <c r="O713" s="2">
        <v>4.5999999999999999E-2</v>
      </c>
      <c r="P713" s="2">
        <v>5.7000000000000002E-2</v>
      </c>
      <c r="Q713" s="2">
        <v>3.3799999999999997E-2</v>
      </c>
      <c r="R713" s="15">
        <v>0.11372931992814277</v>
      </c>
      <c r="S713" s="17">
        <f t="shared" si="23"/>
        <v>2.5000000000000001E-3</v>
      </c>
      <c r="T713" s="18">
        <v>5.8996999999999999E-3</v>
      </c>
      <c r="U713" s="8">
        <v>-1.6000000000000001E-3</v>
      </c>
      <c r="V713" s="8">
        <v>8.3999999999999995E-3</v>
      </c>
      <c r="W713" s="13">
        <v>1.9151318030000001E-3</v>
      </c>
      <c r="X713" s="13" t="s">
        <v>4</v>
      </c>
      <c r="Y713" s="26">
        <v>-1.409E-2</v>
      </c>
      <c r="Z713" s="26">
        <v>-1.6048E-2</v>
      </c>
      <c r="AA713" s="26">
        <f t="shared" si="30"/>
        <v>-1.6590000000000001E-2</v>
      </c>
    </row>
    <row r="714" spans="1:27" x14ac:dyDescent="0.3">
      <c r="A714" s="1">
        <v>193005</v>
      </c>
      <c r="B714" s="29">
        <v>24.49</v>
      </c>
      <c r="C714" s="2">
        <v>0.97419999999999995</v>
      </c>
      <c r="D714" s="2">
        <f t="shared" si="31"/>
        <v>3.0446104181331752</v>
      </c>
      <c r="E714" s="2">
        <f t="shared" si="24"/>
        <v>352.55761235653068</v>
      </c>
      <c r="F714" s="36">
        <f t="shared" si="25"/>
        <v>119</v>
      </c>
      <c r="G714" s="2">
        <f t="shared" si="26"/>
        <v>2.9626690113994174</v>
      </c>
      <c r="H714" s="13">
        <f t="shared" si="27"/>
        <v>0.25235516696532012</v>
      </c>
      <c r="I714" s="2">
        <f t="shared" si="32"/>
        <v>9.2468920168498059E-4</v>
      </c>
      <c r="J714" s="36">
        <f t="shared" si="28"/>
        <v>119</v>
      </c>
      <c r="K714" s="31">
        <f t="shared" si="29"/>
        <v>5.2724565608105421E-3</v>
      </c>
      <c r="L714" s="3">
        <v>1.343</v>
      </c>
      <c r="M714" s="13">
        <v>0.33191551241502165</v>
      </c>
      <c r="N714" s="2">
        <v>2.41E-2</v>
      </c>
      <c r="O714" s="2">
        <v>4.5999999999999999E-2</v>
      </c>
      <c r="P714" s="2">
        <v>5.7200000000000001E-2</v>
      </c>
      <c r="Q714" s="2">
        <v>3.2899999999999999E-2</v>
      </c>
      <c r="R714" s="15">
        <v>0.10942578446640992</v>
      </c>
      <c r="S714" s="17">
        <f t="shared" si="23"/>
        <v>2.0083333333333333E-3</v>
      </c>
      <c r="T714" s="18">
        <v>-5.8996999999999999E-3</v>
      </c>
      <c r="U714" s="8">
        <v>1.3899999999999999E-2</v>
      </c>
      <c r="V714" s="8">
        <v>5.7000000000000002E-3</v>
      </c>
      <c r="W714" s="13">
        <v>4.5839653150000007E-3</v>
      </c>
      <c r="X714" s="13" t="s">
        <v>4</v>
      </c>
      <c r="Y714" s="26">
        <v>-1.0975E-2</v>
      </c>
      <c r="Z714" s="26">
        <v>-1.5172E-2</v>
      </c>
      <c r="AA714" s="26">
        <f t="shared" si="30"/>
        <v>-1.2983333333333333E-2</v>
      </c>
    </row>
    <row r="715" spans="1:27" x14ac:dyDescent="0.3">
      <c r="A715" s="1">
        <v>193006</v>
      </c>
      <c r="B715" s="29">
        <v>20.46</v>
      </c>
      <c r="C715" s="2">
        <v>0.97499999999999998</v>
      </c>
      <c r="D715" s="2">
        <f t="shared" si="31"/>
        <v>3.0797905765608808</v>
      </c>
      <c r="E715" s="2">
        <f t="shared" si="24"/>
        <v>352.88016852547764</v>
      </c>
      <c r="F715" s="36">
        <f t="shared" si="25"/>
        <v>119</v>
      </c>
      <c r="G715" s="2">
        <f t="shared" si="26"/>
        <v>2.9653795674409884</v>
      </c>
      <c r="H715" s="13">
        <f t="shared" si="27"/>
        <v>0.25218266826480329</v>
      </c>
      <c r="I715" s="2">
        <f t="shared" si="32"/>
        <v>8.2118661465813148E-4</v>
      </c>
      <c r="J715" s="36">
        <f t="shared" si="28"/>
        <v>119</v>
      </c>
      <c r="K715" s="31">
        <f t="shared" si="29"/>
        <v>5.3076100644101039E-3</v>
      </c>
      <c r="L715" s="3">
        <v>1.29</v>
      </c>
      <c r="M715" s="13">
        <v>0.40337545285853138</v>
      </c>
      <c r="N715" s="2">
        <v>1.89E-2</v>
      </c>
      <c r="O715" s="2">
        <v>4.5700000000000005E-2</v>
      </c>
      <c r="P715" s="2">
        <v>5.7800000000000004E-2</v>
      </c>
      <c r="Q715" s="2">
        <v>3.2800000000000003E-2</v>
      </c>
      <c r="R715" s="15">
        <v>0.10494322296394415</v>
      </c>
      <c r="S715" s="17">
        <f t="shared" si="23"/>
        <v>1.575E-3</v>
      </c>
      <c r="T715" s="18">
        <v>-5.9347000000000002E-3</v>
      </c>
      <c r="U715" s="8">
        <v>5.1000000000000004E-3</v>
      </c>
      <c r="V715" s="8">
        <v>1.0999999999999999E-2</v>
      </c>
      <c r="W715" s="13">
        <v>1.4250152110000001E-2</v>
      </c>
      <c r="X715" s="13" t="s">
        <v>4</v>
      </c>
      <c r="Y715" s="26">
        <v>-0.15526999999999999</v>
      </c>
      <c r="Z715" s="26">
        <v>-0.15872700000000001</v>
      </c>
      <c r="AA715" s="26">
        <f t="shared" si="30"/>
        <v>-0.15684499999999998</v>
      </c>
    </row>
    <row r="716" spans="1:27" x14ac:dyDescent="0.3">
      <c r="A716" s="1">
        <v>193007</v>
      </c>
      <c r="B716" s="29">
        <v>21.21</v>
      </c>
      <c r="C716" s="2">
        <v>0.9758</v>
      </c>
      <c r="D716" s="2">
        <f t="shared" si="31"/>
        <v>3.0864857009314566</v>
      </c>
      <c r="E716" s="2">
        <f t="shared" si="24"/>
        <v>353.27460980095975</v>
      </c>
      <c r="F716" s="36">
        <f t="shared" si="25"/>
        <v>119</v>
      </c>
      <c r="G716" s="2">
        <f t="shared" si="26"/>
        <v>2.9686942000080649</v>
      </c>
      <c r="H716" s="13">
        <f t="shared" si="27"/>
        <v>0.25197204662379075</v>
      </c>
      <c r="I716" s="2">
        <f t="shared" si="32"/>
        <v>8.2051282051276431E-4</v>
      </c>
      <c r="J716" s="36">
        <f t="shared" si="28"/>
        <v>119</v>
      </c>
      <c r="K716" s="31">
        <f t="shared" si="29"/>
        <v>5.3419833197369017E-3</v>
      </c>
      <c r="L716" s="3">
        <v>1.2370000000000001</v>
      </c>
      <c r="M716" s="13">
        <v>0.39018761485533565</v>
      </c>
      <c r="N716" s="2">
        <v>1.83E-2</v>
      </c>
      <c r="O716" s="2">
        <v>4.5199999999999997E-2</v>
      </c>
      <c r="P716" s="2">
        <v>5.7699999999999994E-2</v>
      </c>
      <c r="Q716" s="2">
        <v>3.27E-2</v>
      </c>
      <c r="R716" s="15">
        <v>0.11731279524538199</v>
      </c>
      <c r="S716" s="17">
        <f t="shared" si="23"/>
        <v>1.5250000000000001E-3</v>
      </c>
      <c r="T716" s="18">
        <v>-1.3986200000000001E-2</v>
      </c>
      <c r="U716" s="8">
        <v>3.3999999999999998E-3</v>
      </c>
      <c r="V716" s="8">
        <v>5.5999999999999999E-3</v>
      </c>
      <c r="W716" s="13">
        <v>4.8588270180000013E-3</v>
      </c>
      <c r="X716" s="13" t="s">
        <v>4</v>
      </c>
      <c r="Y716" s="26">
        <v>3.8637999999999999E-2</v>
      </c>
      <c r="Z716" s="26">
        <v>3.6297999999999997E-2</v>
      </c>
      <c r="AA716" s="26">
        <f t="shared" si="30"/>
        <v>3.7113E-2</v>
      </c>
    </row>
    <row r="717" spans="1:27" x14ac:dyDescent="0.3">
      <c r="A717" s="1">
        <v>193008</v>
      </c>
      <c r="B717" s="29">
        <v>21.37</v>
      </c>
      <c r="C717" s="2">
        <v>0.97670000000000001</v>
      </c>
      <c r="D717" s="2">
        <f t="shared" si="31"/>
        <v>2.9461995382620585</v>
      </c>
      <c r="E717" s="2">
        <f t="shared" si="24"/>
        <v>353.63774459577286</v>
      </c>
      <c r="F717" s="36">
        <f t="shared" si="25"/>
        <v>119</v>
      </c>
      <c r="G717" s="2">
        <f t="shared" si="26"/>
        <v>2.9717457529056541</v>
      </c>
      <c r="H717" s="13">
        <f t="shared" si="27"/>
        <v>0.25177845265357657</v>
      </c>
      <c r="I717" s="2">
        <f t="shared" si="32"/>
        <v>9.223201475712095E-4</v>
      </c>
      <c r="J717" s="36">
        <f t="shared" si="28"/>
        <v>119</v>
      </c>
      <c r="K717" s="31">
        <f t="shared" si="29"/>
        <v>5.374819690011275E-3</v>
      </c>
      <c r="L717" s="3">
        <v>1.1830000000000001</v>
      </c>
      <c r="M717" s="13">
        <v>0.37975210049080776</v>
      </c>
      <c r="N717" s="2">
        <v>1.5300000000000001E-2</v>
      </c>
      <c r="O717" s="2">
        <v>4.4699999999999997E-2</v>
      </c>
      <c r="P717" s="2">
        <v>5.7300000000000004E-2</v>
      </c>
      <c r="Q717" s="2">
        <v>3.2800000000000003E-2</v>
      </c>
      <c r="R717" s="15">
        <v>9.7574142937197336E-2</v>
      </c>
      <c r="S717" s="17">
        <f t="shared" si="23"/>
        <v>1.2750000000000001E-3</v>
      </c>
      <c r="T717" s="18">
        <v>-6.0545E-3</v>
      </c>
      <c r="U717" s="8">
        <v>1.2999999999999999E-3</v>
      </c>
      <c r="V717" s="8">
        <v>1.3599999999999999E-2</v>
      </c>
      <c r="W717" s="13">
        <v>4.0028433429999998E-3</v>
      </c>
      <c r="X717" s="13" t="s">
        <v>4</v>
      </c>
      <c r="Y717" s="26">
        <v>1.1221E-2</v>
      </c>
      <c r="Z717" s="26">
        <v>6.5760000000000002E-3</v>
      </c>
      <c r="AA717" s="26">
        <f t="shared" si="30"/>
        <v>9.946E-3</v>
      </c>
    </row>
    <row r="718" spans="1:27" x14ac:dyDescent="0.3">
      <c r="A718" s="1">
        <v>193009</v>
      </c>
      <c r="B718" s="29">
        <v>18.59</v>
      </c>
      <c r="C718" s="2">
        <v>0.97750000000000004</v>
      </c>
      <c r="D718" s="2">
        <f t="shared" si="31"/>
        <v>2.8524346763465247</v>
      </c>
      <c r="E718" s="2">
        <f t="shared" si="24"/>
        <v>353.85602785184676</v>
      </c>
      <c r="F718" s="36">
        <f t="shared" si="25"/>
        <v>119</v>
      </c>
      <c r="G718" s="2">
        <f t="shared" si="26"/>
        <v>2.9735800659819054</v>
      </c>
      <c r="H718" s="13">
        <f t="shared" si="27"/>
        <v>0.25166222484380507</v>
      </c>
      <c r="I718" s="2">
        <f t="shared" si="32"/>
        <v>8.1908467287816755E-4</v>
      </c>
      <c r="J718" s="36">
        <f t="shared" si="28"/>
        <v>119</v>
      </c>
      <c r="K718" s="31">
        <f t="shared" si="29"/>
        <v>5.4102182653308949E-3</v>
      </c>
      <c r="L718" s="3">
        <v>1.1299999999999999</v>
      </c>
      <c r="M718" s="13">
        <v>0.44558321132259637</v>
      </c>
      <c r="N718" s="2">
        <v>1.77E-2</v>
      </c>
      <c r="O718" s="2">
        <v>4.4199999999999996E-2</v>
      </c>
      <c r="P718" s="2">
        <v>5.6500000000000002E-2</v>
      </c>
      <c r="Q718" s="2">
        <v>3.2399999999999998E-2</v>
      </c>
      <c r="R718" s="15">
        <v>9.9842489553105776E-2</v>
      </c>
      <c r="S718" s="17">
        <f t="shared" si="23"/>
        <v>1.475E-3</v>
      </c>
      <c r="T718" s="18">
        <v>6.0545E-3</v>
      </c>
      <c r="U718" s="8">
        <v>7.4000000000000003E-3</v>
      </c>
      <c r="V718" s="8">
        <v>1.0800000000000001E-2</v>
      </c>
      <c r="W718" s="13">
        <v>3.6910132619999998E-3</v>
      </c>
      <c r="X718" s="13" t="s">
        <v>4</v>
      </c>
      <c r="Y718" s="26">
        <v>-0.123333</v>
      </c>
      <c r="Z718" s="26">
        <v>-0.12737599999999999</v>
      </c>
      <c r="AA718" s="26">
        <f t="shared" si="30"/>
        <v>-0.124808</v>
      </c>
    </row>
    <row r="719" spans="1:27" x14ac:dyDescent="0.3">
      <c r="A719" s="1">
        <v>193010</v>
      </c>
      <c r="B719" s="29">
        <v>16.940000000000001</v>
      </c>
      <c r="C719" s="2">
        <v>0.97829999999999995</v>
      </c>
      <c r="D719" s="2">
        <f t="shared" si="31"/>
        <v>2.8295327389572256</v>
      </c>
      <c r="E719" s="2">
        <f t="shared" si="24"/>
        <v>354.02933492679102</v>
      </c>
      <c r="F719" s="36">
        <f t="shared" si="25"/>
        <v>119</v>
      </c>
      <c r="G719" s="2">
        <f t="shared" si="26"/>
        <v>2.9750364279562271</v>
      </c>
      <c r="H719" s="13">
        <f t="shared" si="27"/>
        <v>0.25157002158950076</v>
      </c>
      <c r="I719" s="2">
        <f t="shared" si="32"/>
        <v>8.184143222504936E-4</v>
      </c>
      <c r="J719" s="36">
        <f t="shared" si="28"/>
        <v>119</v>
      </c>
      <c r="K719" s="31">
        <f t="shared" si="29"/>
        <v>5.4448405808490844E-3</v>
      </c>
      <c r="L719" s="3">
        <v>1.077</v>
      </c>
      <c r="M719" s="13">
        <v>0.49795473138805563</v>
      </c>
      <c r="N719" s="2">
        <v>1.7399999999999999E-2</v>
      </c>
      <c r="O719" s="2">
        <v>4.4199999999999996E-2</v>
      </c>
      <c r="P719" s="2">
        <v>5.9400000000000001E-2</v>
      </c>
      <c r="Q719" s="2">
        <v>3.2399999999999998E-2</v>
      </c>
      <c r="R719" s="15">
        <v>0.10472266012142575</v>
      </c>
      <c r="S719" s="17">
        <f t="shared" si="23"/>
        <v>1.4499999999999999E-3</v>
      </c>
      <c r="T719" s="18">
        <v>-6.0545E-3</v>
      </c>
      <c r="U719" s="8">
        <v>3.5000000000000001E-3</v>
      </c>
      <c r="V719" s="8">
        <v>5.4000000000000003E-3</v>
      </c>
      <c r="W719" s="13">
        <v>1.2761400518999998E-2</v>
      </c>
      <c r="X719" s="13" t="s">
        <v>4</v>
      </c>
      <c r="Y719" s="26">
        <v>-8.3881999999999998E-2</v>
      </c>
      <c r="Z719" s="26">
        <v>-8.6657999999999999E-2</v>
      </c>
      <c r="AA719" s="26">
        <f t="shared" si="30"/>
        <v>-8.5331999999999991E-2</v>
      </c>
    </row>
    <row r="720" spans="1:27" x14ac:dyDescent="0.3">
      <c r="A720" s="1">
        <v>193011</v>
      </c>
      <c r="B720" s="29">
        <v>16.57</v>
      </c>
      <c r="C720" s="2">
        <v>0.97919999999999996</v>
      </c>
      <c r="D720" s="2">
        <f t="shared" si="31"/>
        <v>2.7514831631631855</v>
      </c>
      <c r="E720" s="2">
        <f t="shared" si="24"/>
        <v>354.27045878241569</v>
      </c>
      <c r="F720" s="36">
        <f t="shared" si="25"/>
        <v>119</v>
      </c>
      <c r="G720" s="2">
        <f t="shared" si="26"/>
        <v>2.9770626788438292</v>
      </c>
      <c r="H720" s="13">
        <f t="shared" si="27"/>
        <v>0.2514418506199429</v>
      </c>
      <c r="I720" s="2">
        <f t="shared" si="32"/>
        <v>9.1996320147202937E-4</v>
      </c>
      <c r="J720" s="36">
        <f t="shared" si="28"/>
        <v>119</v>
      </c>
      <c r="K720" s="31">
        <f t="shared" si="29"/>
        <v>5.4779120081371894E-3</v>
      </c>
      <c r="L720" s="3">
        <v>1.0229999999999999</v>
      </c>
      <c r="M720" s="13">
        <v>0.5046708307998452</v>
      </c>
      <c r="N720" s="2">
        <v>1.3999999999999999E-2</v>
      </c>
      <c r="O720" s="2">
        <v>4.4699999999999997E-2</v>
      </c>
      <c r="P720" s="2">
        <v>6.25E-2</v>
      </c>
      <c r="Q720" s="2">
        <v>3.2199999999999999E-2</v>
      </c>
      <c r="R720" s="15">
        <v>0.10525415718363196</v>
      </c>
      <c r="S720" s="17">
        <f t="shared" ref="S720:S783" si="33">N720/12</f>
        <v>1.1666666666666665E-3</v>
      </c>
      <c r="T720" s="18">
        <v>-8.1300999999999995E-3</v>
      </c>
      <c r="U720" s="8">
        <v>4.1999999999999997E-3</v>
      </c>
      <c r="V720" s="8">
        <v>-1.1999999999999999E-3</v>
      </c>
      <c r="W720" s="13">
        <v>7.1407535989999995E-3</v>
      </c>
      <c r="X720" s="13" t="s">
        <v>4</v>
      </c>
      <c r="Y720" s="26">
        <v>-2.0396999999999998E-2</v>
      </c>
      <c r="Z720" s="26">
        <v>-2.4785999999999999E-2</v>
      </c>
      <c r="AA720" s="26">
        <f t="shared" si="30"/>
        <v>-2.1563666666666665E-2</v>
      </c>
    </row>
    <row r="721" spans="1:27" x14ac:dyDescent="0.3">
      <c r="A721" s="1">
        <v>193012</v>
      </c>
      <c r="B721" s="29">
        <v>15.34</v>
      </c>
      <c r="C721" s="2">
        <v>0.98</v>
      </c>
      <c r="D721" s="2">
        <f t="shared" si="31"/>
        <v>2.7984006683218112</v>
      </c>
      <c r="E721" s="2">
        <f t="shared" si="24"/>
        <v>354.38709514850007</v>
      </c>
      <c r="F721" s="36">
        <f t="shared" si="25"/>
        <v>119</v>
      </c>
      <c r="G721" s="2">
        <f t="shared" si="26"/>
        <v>2.9780428163739501</v>
      </c>
      <c r="H721" s="13">
        <f t="shared" si="27"/>
        <v>0.25137989864863147</v>
      </c>
      <c r="I721" s="2">
        <f t="shared" si="32"/>
        <v>8.1699346405228468E-4</v>
      </c>
      <c r="J721" s="36">
        <f t="shared" si="28"/>
        <v>119</v>
      </c>
      <c r="K721" s="31">
        <f t="shared" si="29"/>
        <v>5.5135609353446236E-3</v>
      </c>
      <c r="L721" s="3">
        <v>0.97</v>
      </c>
      <c r="M721" s="13">
        <v>0.55474541256531773</v>
      </c>
      <c r="N721" s="2">
        <v>1.4800000000000001E-2</v>
      </c>
      <c r="O721" s="2">
        <v>4.5199999999999997E-2</v>
      </c>
      <c r="P721" s="2">
        <v>6.7099999999999993E-2</v>
      </c>
      <c r="Q721" s="2">
        <v>3.3000000000000002E-2</v>
      </c>
      <c r="R721" s="15">
        <v>0.12844155018986092</v>
      </c>
      <c r="S721" s="17">
        <f t="shared" si="33"/>
        <v>1.2333333333333335E-3</v>
      </c>
      <c r="T721" s="18">
        <v>-1.4388700000000001E-2</v>
      </c>
      <c r="U721" s="8">
        <v>-7.0000000000000001E-3</v>
      </c>
      <c r="V721" s="8">
        <v>-8.9999999999999993E-3</v>
      </c>
      <c r="W721" s="13">
        <v>8.1312684769999991E-3</v>
      </c>
      <c r="X721" s="13" t="s">
        <v>4</v>
      </c>
      <c r="Y721" s="26">
        <v>-7.1745000000000003E-2</v>
      </c>
      <c r="Z721" s="26">
        <v>-7.7932000000000001E-2</v>
      </c>
      <c r="AA721" s="26">
        <f t="shared" si="30"/>
        <v>-7.2978333333333339E-2</v>
      </c>
    </row>
    <row r="722" spans="1:27" x14ac:dyDescent="0.3">
      <c r="A722" s="1">
        <v>193101</v>
      </c>
      <c r="B722" s="29">
        <v>16.09</v>
      </c>
      <c r="C722" s="2">
        <v>0.9667</v>
      </c>
      <c r="D722" s="2">
        <f t="shared" si="31"/>
        <v>2.9203423571286189</v>
      </c>
      <c r="E722" s="2">
        <f t="shared" si="24"/>
        <v>354.54943682057035</v>
      </c>
      <c r="F722" s="36">
        <f t="shared" si="25"/>
        <v>119</v>
      </c>
      <c r="G722" s="2">
        <f t="shared" si="26"/>
        <v>2.9794070321056334</v>
      </c>
      <c r="H722" s="13">
        <f t="shared" si="27"/>
        <v>0.25129372088154239</v>
      </c>
      <c r="I722" s="2">
        <f t="shared" si="32"/>
        <v>-1.3571428571428568E-2</v>
      </c>
      <c r="J722" s="36">
        <f t="shared" si="28"/>
        <v>119</v>
      </c>
      <c r="K722" s="31">
        <f t="shared" si="29"/>
        <v>5.5896305788883157E-3</v>
      </c>
      <c r="L722" s="3">
        <v>0.94</v>
      </c>
      <c r="M722" s="13">
        <v>0.53915200188968937</v>
      </c>
      <c r="N722" s="2">
        <v>1.24E-2</v>
      </c>
      <c r="O722" s="2">
        <v>4.4199999999999996E-2</v>
      </c>
      <c r="P722" s="2">
        <v>6.4100000000000004E-2</v>
      </c>
      <c r="Q722" s="2">
        <v>3.4299999999999997E-2</v>
      </c>
      <c r="R722" s="15">
        <v>0.10763046938586615</v>
      </c>
      <c r="S722" s="17">
        <f t="shared" si="33"/>
        <v>1.0333333333333334E-3</v>
      </c>
      <c r="T722" s="18">
        <v>-1.45988E-2</v>
      </c>
      <c r="U722" s="8">
        <v>-1.21E-2</v>
      </c>
      <c r="V722" s="8">
        <v>2.0299999999999999E-2</v>
      </c>
      <c r="W722" s="13">
        <v>5.2082990430000024E-3</v>
      </c>
      <c r="X722" s="13" t="s">
        <v>4</v>
      </c>
      <c r="Y722" s="26">
        <v>5.9791999999999998E-2</v>
      </c>
      <c r="Z722" s="26">
        <v>5.6971000000000001E-2</v>
      </c>
      <c r="AA722" s="26">
        <f t="shared" si="30"/>
        <v>5.8758666666666667E-2</v>
      </c>
    </row>
    <row r="723" spans="1:27" x14ac:dyDescent="0.3">
      <c r="A723" s="1">
        <v>193102</v>
      </c>
      <c r="B723" s="29">
        <v>17.93</v>
      </c>
      <c r="C723" s="2">
        <v>0.95330000000000004</v>
      </c>
      <c r="D723" s="2">
        <f t="shared" si="31"/>
        <v>2.8626353671563485</v>
      </c>
      <c r="E723" s="2">
        <f t="shared" si="24"/>
        <v>354.85140757826179</v>
      </c>
      <c r="F723" s="36">
        <f t="shared" si="25"/>
        <v>119</v>
      </c>
      <c r="G723" s="2">
        <f t="shared" si="26"/>
        <v>2.981944601497998</v>
      </c>
      <c r="H723" s="13">
        <f t="shared" si="27"/>
        <v>0.25113357921247886</v>
      </c>
      <c r="I723" s="2">
        <f t="shared" si="32"/>
        <v>-1.3861590979621363E-2</v>
      </c>
      <c r="J723" s="36">
        <f t="shared" si="28"/>
        <v>119</v>
      </c>
      <c r="K723" s="31">
        <f t="shared" si="29"/>
        <v>5.5437023618126356E-3</v>
      </c>
      <c r="L723" s="3">
        <v>0.91</v>
      </c>
      <c r="M723" s="13">
        <v>0.47966796259325417</v>
      </c>
      <c r="N723" s="2">
        <v>1.06E-2</v>
      </c>
      <c r="O723" s="2">
        <v>4.4299999999999999E-2</v>
      </c>
      <c r="P723" s="2">
        <v>6.3799999999999996E-2</v>
      </c>
      <c r="Q723" s="2">
        <v>3.3799999999999997E-2</v>
      </c>
      <c r="R723" s="15">
        <v>9.9191416340493971E-2</v>
      </c>
      <c r="S723" s="17">
        <f t="shared" si="33"/>
        <v>8.833333333333333E-4</v>
      </c>
      <c r="T723" s="18">
        <v>-1.4815099999999999E-2</v>
      </c>
      <c r="U723" s="8">
        <v>8.5000000000000006E-3</v>
      </c>
      <c r="V723" s="8">
        <v>6.7999999999999996E-3</v>
      </c>
      <c r="W723" s="13">
        <v>2.8905937990000002E-3</v>
      </c>
      <c r="X723" s="13" t="s">
        <v>4</v>
      </c>
      <c r="Y723" s="26">
        <v>0.11092</v>
      </c>
      <c r="Z723" s="26">
        <v>0.105175</v>
      </c>
      <c r="AA723" s="26">
        <f t="shared" si="30"/>
        <v>0.11003666666666667</v>
      </c>
    </row>
    <row r="724" spans="1:27" x14ac:dyDescent="0.3">
      <c r="A724" s="1">
        <v>193103</v>
      </c>
      <c r="B724" s="29">
        <v>16.690000000000001</v>
      </c>
      <c r="C724" s="2">
        <v>0.94</v>
      </c>
      <c r="D724" s="2">
        <f t="shared" si="31"/>
        <v>2.775907676497845</v>
      </c>
      <c r="E724" s="2">
        <f t="shared" si="24"/>
        <v>355.08291358525508</v>
      </c>
      <c r="F724" s="36">
        <f t="shared" si="25"/>
        <v>119</v>
      </c>
      <c r="G724" s="2">
        <f t="shared" si="26"/>
        <v>2.9838900301281939</v>
      </c>
      <c r="H724" s="13">
        <f t="shared" si="27"/>
        <v>0.25101094468910878</v>
      </c>
      <c r="I724" s="2">
        <f t="shared" si="32"/>
        <v>-1.3951536767019879E-2</v>
      </c>
      <c r="J724" s="36">
        <f t="shared" si="28"/>
        <v>119</v>
      </c>
      <c r="K724" s="31">
        <f t="shared" si="29"/>
        <v>5.4975674525298106E-3</v>
      </c>
      <c r="L724" s="3">
        <v>0.88</v>
      </c>
      <c r="M724" s="13">
        <v>0.52912508702715244</v>
      </c>
      <c r="N724" s="2">
        <v>1.38E-2</v>
      </c>
      <c r="O724" s="2">
        <v>4.3899999999999995E-2</v>
      </c>
      <c r="P724" s="2">
        <v>6.4399999999999999E-2</v>
      </c>
      <c r="Q724" s="2">
        <v>3.32E-2</v>
      </c>
      <c r="R724" s="15">
        <v>9.1868297890814174E-2</v>
      </c>
      <c r="S724" s="17">
        <f t="shared" si="33"/>
        <v>1.15E-3</v>
      </c>
      <c r="T724" s="18">
        <v>-6.4171000000000002E-3</v>
      </c>
      <c r="U724" s="8">
        <v>1.04E-2</v>
      </c>
      <c r="V724" s="8">
        <v>9.4000000000000004E-3</v>
      </c>
      <c r="W724" s="13">
        <v>4.1846448849999999E-3</v>
      </c>
      <c r="X724" s="13" t="s">
        <v>4</v>
      </c>
      <c r="Y724" s="26">
        <v>-6.9806000000000007E-2</v>
      </c>
      <c r="Z724" s="26">
        <v>-7.4260000000000007E-2</v>
      </c>
      <c r="AA724" s="26">
        <f t="shared" si="30"/>
        <v>-7.0956000000000005E-2</v>
      </c>
    </row>
    <row r="725" spans="1:27" x14ac:dyDescent="0.3">
      <c r="A725" s="1">
        <v>193104</v>
      </c>
      <c r="B725" s="29">
        <v>15.09</v>
      </c>
      <c r="C725" s="2">
        <v>0.92669999999999997</v>
      </c>
      <c r="D725" s="2">
        <f t="shared" si="31"/>
        <v>2.6426120271699145</v>
      </c>
      <c r="E725" s="2">
        <f t="shared" si="24"/>
        <v>355.18927576558661</v>
      </c>
      <c r="F725" s="36">
        <f t="shared" si="25"/>
        <v>119</v>
      </c>
      <c r="G725" s="2">
        <f t="shared" si="26"/>
        <v>2.9847838299629128</v>
      </c>
      <c r="H725" s="13">
        <f t="shared" si="27"/>
        <v>0.2509546421265485</v>
      </c>
      <c r="I725" s="2">
        <f t="shared" si="32"/>
        <v>-1.4148936170212734E-2</v>
      </c>
      <c r="J725" s="36">
        <f t="shared" si="28"/>
        <v>119</v>
      </c>
      <c r="K725" s="31">
        <f t="shared" si="29"/>
        <v>5.4512705978092763E-3</v>
      </c>
      <c r="L725" s="3">
        <v>0.85</v>
      </c>
      <c r="M725" s="13">
        <v>0.60321449831338059</v>
      </c>
      <c r="N725" s="2">
        <v>1.49E-2</v>
      </c>
      <c r="O725" s="2">
        <v>4.4000000000000004E-2</v>
      </c>
      <c r="P725" s="2">
        <v>6.7199999999999996E-2</v>
      </c>
      <c r="Q725" s="2">
        <v>3.27E-2</v>
      </c>
      <c r="R725" s="15">
        <v>9.7249203656217836E-2</v>
      </c>
      <c r="S725" s="17">
        <f t="shared" si="33"/>
        <v>1.2416666666666667E-3</v>
      </c>
      <c r="T725" s="18">
        <v>-6.4586000000000001E-3</v>
      </c>
      <c r="U725" s="8">
        <v>8.6E-3</v>
      </c>
      <c r="V725" s="8">
        <v>6.7000000000000002E-3</v>
      </c>
      <c r="W725" s="13">
        <v>6.7052455910000001E-3</v>
      </c>
      <c r="X725" s="13" t="s">
        <v>4</v>
      </c>
      <c r="Y725" s="26">
        <v>-9.2636999999999997E-2</v>
      </c>
      <c r="Z725" s="26">
        <v>-9.5208000000000001E-2</v>
      </c>
      <c r="AA725" s="26">
        <f t="shared" si="30"/>
        <v>-9.3878666666666666E-2</v>
      </c>
    </row>
    <row r="726" spans="1:27" x14ac:dyDescent="0.3">
      <c r="A726" s="1">
        <v>193105</v>
      </c>
      <c r="B726" s="29">
        <v>13.02</v>
      </c>
      <c r="C726" s="2">
        <v>0.9133</v>
      </c>
      <c r="D726" s="2">
        <f t="shared" si="31"/>
        <v>2.7873430214343444</v>
      </c>
      <c r="E726" s="2">
        <f t="shared" si="24"/>
        <v>355.23743886794023</v>
      </c>
      <c r="F726" s="36">
        <f t="shared" si="25"/>
        <v>119</v>
      </c>
      <c r="G726" s="2">
        <f t="shared" si="26"/>
        <v>2.9851885619154639</v>
      </c>
      <c r="H726" s="13">
        <f t="shared" si="27"/>
        <v>0.25092915541224836</v>
      </c>
      <c r="I726" s="2">
        <f t="shared" si="32"/>
        <v>-1.44599115139743E-2</v>
      </c>
      <c r="J726" s="36">
        <f t="shared" si="28"/>
        <v>119</v>
      </c>
      <c r="K726" s="31">
        <f t="shared" si="29"/>
        <v>5.4022154399925833E-3</v>
      </c>
      <c r="L726" s="3">
        <v>0.82</v>
      </c>
      <c r="M726" s="13">
        <v>0.7099486221391873</v>
      </c>
      <c r="N726" s="2">
        <v>8.8000000000000005E-3</v>
      </c>
      <c r="O726" s="2">
        <v>4.3700000000000003E-2</v>
      </c>
      <c r="P726" s="2">
        <v>7.1500000000000008E-2</v>
      </c>
      <c r="Q726" s="2">
        <v>3.1699999999999999E-2</v>
      </c>
      <c r="R726" s="15">
        <v>9.1726696136235575E-2</v>
      </c>
      <c r="S726" s="17">
        <f t="shared" si="33"/>
        <v>7.3333333333333334E-4</v>
      </c>
      <c r="T726" s="18">
        <v>-1.08579E-2</v>
      </c>
      <c r="U726" s="8">
        <v>1.4500000000000001E-2</v>
      </c>
      <c r="V726" s="8">
        <v>1.34E-2</v>
      </c>
      <c r="W726" s="13">
        <v>6.8890755090000007E-3</v>
      </c>
      <c r="X726" s="13" t="s">
        <v>4</v>
      </c>
      <c r="Y726" s="26">
        <v>-0.137296</v>
      </c>
      <c r="Z726" s="26">
        <v>-0.142709</v>
      </c>
      <c r="AA726" s="26">
        <f t="shared" si="30"/>
        <v>-0.13802933333333334</v>
      </c>
    </row>
    <row r="727" spans="1:27" x14ac:dyDescent="0.3">
      <c r="A727" s="1">
        <v>193106</v>
      </c>
      <c r="B727" s="29">
        <v>14.83</v>
      </c>
      <c r="C727" s="2">
        <v>0.9</v>
      </c>
      <c r="D727" s="2">
        <f t="shared" si="31"/>
        <v>2.724943735437706</v>
      </c>
      <c r="E727" s="2">
        <f t="shared" ref="E727:E790" si="34">SUM(D608:D726)</f>
        <v>355.42476855804165</v>
      </c>
      <c r="F727" s="36">
        <f t="shared" ref="F727:F790" si="35">COUNT(D608:D726)</f>
        <v>119</v>
      </c>
      <c r="G727" s="2">
        <f t="shared" ref="G727:G790" si="36">E727/F727</f>
        <v>2.9867627609919465</v>
      </c>
      <c r="H727" s="13">
        <f t="shared" ref="H727:H790" si="37">1/(1+G727)</f>
        <v>0.25083007441134769</v>
      </c>
      <c r="I727" s="2">
        <f t="shared" si="32"/>
        <v>-1.4562575276469869E-2</v>
      </c>
      <c r="J727" s="36">
        <f t="shared" ref="J727:J790" si="38">COUNT(I608:I726)</f>
        <v>119</v>
      </c>
      <c r="K727" s="31">
        <f t="shared" ref="K727:K790" si="39">SUM(I608:I726)/J727</f>
        <v>5.3528501804256659E-3</v>
      </c>
      <c r="L727" s="3">
        <v>0.79</v>
      </c>
      <c r="M727" s="13">
        <v>0.60727127447063523</v>
      </c>
      <c r="N727" s="2">
        <v>5.5000000000000005E-3</v>
      </c>
      <c r="O727" s="2">
        <v>4.36E-2</v>
      </c>
      <c r="P727" s="2">
        <v>7.3599999999999999E-2</v>
      </c>
      <c r="Q727" s="2">
        <v>3.1899999999999998E-2</v>
      </c>
      <c r="R727" s="15">
        <v>8.2340962892054212E-2</v>
      </c>
      <c r="S727" s="17">
        <f t="shared" si="33"/>
        <v>4.5833333333333338E-4</v>
      </c>
      <c r="T727" s="18">
        <v>-1.09771E-2</v>
      </c>
      <c r="U727" s="8">
        <v>4.0000000000000002E-4</v>
      </c>
      <c r="V727" s="8">
        <v>5.1999999999999998E-3</v>
      </c>
      <c r="W727" s="13">
        <v>2.3321651177000004E-2</v>
      </c>
      <c r="X727" s="13" t="s">
        <v>4</v>
      </c>
      <c r="Y727" s="26">
        <v>0.14671699999999999</v>
      </c>
      <c r="Z727" s="26">
        <v>0.14005300000000001</v>
      </c>
      <c r="AA727" s="26">
        <f t="shared" ref="AA727:AA790" si="40">Y727-S727</f>
        <v>0.14625866666666665</v>
      </c>
    </row>
    <row r="728" spans="1:27" x14ac:dyDescent="0.3">
      <c r="A728" s="1">
        <v>193107</v>
      </c>
      <c r="B728" s="29">
        <v>13.73</v>
      </c>
      <c r="C728" s="2">
        <v>0.88670000000000004</v>
      </c>
      <c r="D728" s="2">
        <f t="shared" si="31"/>
        <v>2.7492555663579328</v>
      </c>
      <c r="E728" s="2">
        <f t="shared" si="34"/>
        <v>355.55332826691051</v>
      </c>
      <c r="F728" s="36">
        <f t="shared" si="35"/>
        <v>119</v>
      </c>
      <c r="G728" s="2">
        <f t="shared" si="36"/>
        <v>2.9878430946799202</v>
      </c>
      <c r="H728" s="13">
        <f t="shared" si="37"/>
        <v>0.25076212284632626</v>
      </c>
      <c r="I728" s="2">
        <f t="shared" si="32"/>
        <v>-1.4777777777777779E-2</v>
      </c>
      <c r="J728" s="36">
        <f t="shared" si="38"/>
        <v>119</v>
      </c>
      <c r="K728" s="31">
        <f t="shared" si="39"/>
        <v>5.3032469748623308E-3</v>
      </c>
      <c r="L728" s="3">
        <v>0.76</v>
      </c>
      <c r="M728" s="13">
        <v>0.6736095723465545</v>
      </c>
      <c r="N728" s="2">
        <v>4.0999999999999995E-3</v>
      </c>
      <c r="O728" s="2">
        <v>4.36E-2</v>
      </c>
      <c r="P728" s="2">
        <v>7.0800000000000002E-2</v>
      </c>
      <c r="Q728" s="2">
        <v>3.2500000000000001E-2</v>
      </c>
      <c r="R728" s="15">
        <v>4.5353131406989294E-2</v>
      </c>
      <c r="S728" s="17">
        <f t="shared" si="33"/>
        <v>3.4166666666666661E-4</v>
      </c>
      <c r="T728" s="18">
        <v>-2.2098999999999999E-3</v>
      </c>
      <c r="U728" s="8">
        <v>-4.1999999999999997E-3</v>
      </c>
      <c r="V728" s="8">
        <v>5.1999999999999998E-3</v>
      </c>
      <c r="W728" s="13">
        <v>7.069006781E-3</v>
      </c>
      <c r="X728" s="13" t="s">
        <v>4</v>
      </c>
      <c r="Y728" s="26">
        <v>-7.5106000000000006E-2</v>
      </c>
      <c r="Z728" s="26">
        <v>-7.8292E-2</v>
      </c>
      <c r="AA728" s="26">
        <f t="shared" si="40"/>
        <v>-7.5447666666666677E-2</v>
      </c>
    </row>
    <row r="729" spans="1:27" x14ac:dyDescent="0.3">
      <c r="A729" s="1">
        <v>193108</v>
      </c>
      <c r="B729" s="29">
        <v>13.86</v>
      </c>
      <c r="C729" s="2">
        <v>0.87329999999999997</v>
      </c>
      <c r="D729" s="2">
        <f t="shared" si="31"/>
        <v>2.4086324218656836</v>
      </c>
      <c r="E729" s="2">
        <f t="shared" si="34"/>
        <v>355.67313226263354</v>
      </c>
      <c r="F729" s="36">
        <f t="shared" si="35"/>
        <v>119</v>
      </c>
      <c r="G729" s="2">
        <f t="shared" si="36"/>
        <v>2.9888498509465005</v>
      </c>
      <c r="H729" s="13">
        <f t="shared" si="37"/>
        <v>0.250698832337024</v>
      </c>
      <c r="I729" s="2">
        <f t="shared" si="32"/>
        <v>-1.5112213826547927E-2</v>
      </c>
      <c r="J729" s="36">
        <f t="shared" si="38"/>
        <v>119</v>
      </c>
      <c r="K729" s="31">
        <f t="shared" si="39"/>
        <v>5.2507232476787227E-3</v>
      </c>
      <c r="L729" s="3">
        <v>0.73</v>
      </c>
      <c r="M729" s="13">
        <v>0.65418549601893694</v>
      </c>
      <c r="N729" s="2">
        <v>4.1999999999999997E-3</v>
      </c>
      <c r="O729" s="2">
        <v>4.4000000000000004E-2</v>
      </c>
      <c r="P729" s="2">
        <v>7.4700000000000003E-2</v>
      </c>
      <c r="Q729" s="2">
        <v>3.2599999999999997E-2</v>
      </c>
      <c r="R729" s="15">
        <v>3.147032103644784E-2</v>
      </c>
      <c r="S729" s="17">
        <f t="shared" si="33"/>
        <v>3.5E-4</v>
      </c>
      <c r="T729" s="18">
        <v>-2.2147999999999998E-3</v>
      </c>
      <c r="U729" s="8">
        <v>1.1999999999999999E-3</v>
      </c>
      <c r="V729" s="8">
        <v>1.1999999999999999E-3</v>
      </c>
      <c r="W729" s="13">
        <v>4.5667776349999998E-3</v>
      </c>
      <c r="X729" s="13" t="s">
        <v>4</v>
      </c>
      <c r="Y729" s="26">
        <v>7.5960000000000003E-3</v>
      </c>
      <c r="Z729" s="26">
        <v>2.078E-3</v>
      </c>
      <c r="AA729" s="26">
        <f t="shared" si="40"/>
        <v>7.2460000000000007E-3</v>
      </c>
    </row>
    <row r="730" spans="1:27" x14ac:dyDescent="0.3">
      <c r="A730" s="1">
        <v>193109</v>
      </c>
      <c r="B730" s="29">
        <v>9.7100000000000009</v>
      </c>
      <c r="C730" s="2">
        <v>0.86</v>
      </c>
      <c r="D730" s="2">
        <f t="shared" si="31"/>
        <v>2.5050512158804676</v>
      </c>
      <c r="E730" s="2">
        <f t="shared" si="34"/>
        <v>355.42993962605397</v>
      </c>
      <c r="F730" s="36">
        <f t="shared" si="35"/>
        <v>119</v>
      </c>
      <c r="G730" s="2">
        <f t="shared" si="36"/>
        <v>2.9868062153449912</v>
      </c>
      <c r="H730" s="13">
        <f t="shared" si="37"/>
        <v>0.25082734047896699</v>
      </c>
      <c r="I730" s="2">
        <f t="shared" si="32"/>
        <v>-1.5229588915607439E-2</v>
      </c>
      <c r="J730" s="36">
        <f t="shared" si="38"/>
        <v>119</v>
      </c>
      <c r="K730" s="31">
        <f t="shared" si="39"/>
        <v>5.1977682801213846E-3</v>
      </c>
      <c r="L730" s="3">
        <v>0.7</v>
      </c>
      <c r="M730" s="13">
        <v>0.94400165614325637</v>
      </c>
      <c r="N730" s="2">
        <v>4.5000000000000005E-3</v>
      </c>
      <c r="O730" s="2">
        <v>4.5499999999999999E-2</v>
      </c>
      <c r="P730" s="2">
        <v>8.0700000000000008E-2</v>
      </c>
      <c r="Q730" s="2">
        <v>3.5299999999999998E-2</v>
      </c>
      <c r="R730" s="15">
        <v>5.6815790850762431E-2</v>
      </c>
      <c r="S730" s="17">
        <f t="shared" si="33"/>
        <v>3.7500000000000006E-4</v>
      </c>
      <c r="T730" s="18">
        <v>-4.4444999999999997E-3</v>
      </c>
      <c r="U730" s="8">
        <v>-2.81E-2</v>
      </c>
      <c r="V730" s="8">
        <v>-1.4E-3</v>
      </c>
      <c r="W730" s="13">
        <v>2.3472593701000005E-2</v>
      </c>
      <c r="X730" s="13" t="s">
        <v>4</v>
      </c>
      <c r="Y730" s="26">
        <v>-0.28734199999999999</v>
      </c>
      <c r="Z730" s="26">
        <v>-0.29130899999999998</v>
      </c>
      <c r="AA730" s="26">
        <f t="shared" si="40"/>
        <v>-0.287717</v>
      </c>
    </row>
    <row r="731" spans="1:27" x14ac:dyDescent="0.3">
      <c r="A731" s="1">
        <v>193110</v>
      </c>
      <c r="B731" s="29">
        <v>10.53</v>
      </c>
      <c r="C731" s="2">
        <v>0.84670000000000001</v>
      </c>
      <c r="D731" s="2">
        <f t="shared" si="31"/>
        <v>2.4177006369404008</v>
      </c>
      <c r="E731" s="2">
        <f t="shared" si="34"/>
        <v>355.22189962763667</v>
      </c>
      <c r="F731" s="36">
        <f t="shared" si="35"/>
        <v>119</v>
      </c>
      <c r="G731" s="2">
        <f t="shared" si="36"/>
        <v>2.9850579800641737</v>
      </c>
      <c r="H731" s="13">
        <f t="shared" si="37"/>
        <v>0.25093737782552827</v>
      </c>
      <c r="I731" s="2">
        <f t="shared" si="32"/>
        <v>-1.5465116279069768E-2</v>
      </c>
      <c r="J731" s="36">
        <f t="shared" si="38"/>
        <v>119</v>
      </c>
      <c r="K731" s="31">
        <f t="shared" si="39"/>
        <v>5.1444850866195482E-3</v>
      </c>
      <c r="L731" s="3">
        <v>0.67</v>
      </c>
      <c r="M731" s="13">
        <v>0.87717610849283456</v>
      </c>
      <c r="N731" s="2">
        <v>1.7000000000000001E-2</v>
      </c>
      <c r="O731" s="2">
        <v>4.99E-2</v>
      </c>
      <c r="P731" s="2">
        <v>9.0399999999999994E-2</v>
      </c>
      <c r="Q731" s="2">
        <v>3.85E-2</v>
      </c>
      <c r="R731" s="15">
        <v>2.3575804020194709E-2</v>
      </c>
      <c r="S731" s="17">
        <f t="shared" si="33"/>
        <v>1.4166666666666668E-3</v>
      </c>
      <c r="T731" s="18">
        <v>-6.7038999999999996E-3</v>
      </c>
      <c r="U731" s="8">
        <v>-3.3000000000000002E-2</v>
      </c>
      <c r="V731" s="8">
        <v>-3.6299999999999999E-2</v>
      </c>
      <c r="W731" s="13">
        <v>4.2824859963999998E-2</v>
      </c>
      <c r="X731" s="13" t="s">
        <v>4</v>
      </c>
      <c r="Y731" s="26">
        <v>7.6127E-2</v>
      </c>
      <c r="Z731" s="26">
        <v>7.2114999999999999E-2</v>
      </c>
      <c r="AA731" s="26">
        <f t="shared" si="40"/>
        <v>7.4710333333333337E-2</v>
      </c>
    </row>
    <row r="732" spans="1:27" x14ac:dyDescent="0.3">
      <c r="A732" s="1">
        <v>193111</v>
      </c>
      <c r="B732" s="29">
        <v>9.5</v>
      </c>
      <c r="C732" s="2">
        <v>0.83330000000000004</v>
      </c>
      <c r="D732" s="2">
        <f t="shared" si="31"/>
        <v>2.2766917117675622</v>
      </c>
      <c r="E732" s="2">
        <f t="shared" si="34"/>
        <v>354.88291720567361</v>
      </c>
      <c r="F732" s="36">
        <f t="shared" si="35"/>
        <v>119</v>
      </c>
      <c r="G732" s="2">
        <f t="shared" si="36"/>
        <v>2.9822093882829717</v>
      </c>
      <c r="H732" s="13">
        <f t="shared" si="37"/>
        <v>0.25111688073016541</v>
      </c>
      <c r="I732" s="2">
        <f t="shared" si="32"/>
        <v>-1.5826148576827626E-2</v>
      </c>
      <c r="J732" s="36">
        <f t="shared" si="38"/>
        <v>119</v>
      </c>
      <c r="K732" s="31">
        <f t="shared" si="39"/>
        <v>5.0880981559999752E-3</v>
      </c>
      <c r="L732" s="3">
        <v>0.64</v>
      </c>
      <c r="M732" s="13">
        <v>0.97155640779801855</v>
      </c>
      <c r="N732" s="2">
        <v>1.77E-2</v>
      </c>
      <c r="O732" s="2">
        <v>4.9400000000000006E-2</v>
      </c>
      <c r="P732" s="2">
        <v>8.929999999999999E-2</v>
      </c>
      <c r="Q732" s="2">
        <v>3.85E-2</v>
      </c>
      <c r="R732" s="15">
        <v>2.9959363300618748E-2</v>
      </c>
      <c r="S732" s="17">
        <f t="shared" si="33"/>
        <v>1.475E-3</v>
      </c>
      <c r="T732" s="18">
        <v>-1.12741E-2</v>
      </c>
      <c r="U732" s="8">
        <v>2.7000000000000001E-3</v>
      </c>
      <c r="V732" s="8">
        <v>-1.89E-2</v>
      </c>
      <c r="W732" s="13">
        <v>1.1444221758999999E-2</v>
      </c>
      <c r="X732" s="13" t="s">
        <v>4</v>
      </c>
      <c r="Y732" s="26">
        <v>-0.10208299999999999</v>
      </c>
      <c r="Z732" s="26">
        <v>-0.110704</v>
      </c>
      <c r="AA732" s="26">
        <f t="shared" si="40"/>
        <v>-0.103558</v>
      </c>
    </row>
    <row r="733" spans="1:27" x14ac:dyDescent="0.3">
      <c r="A733" s="1">
        <v>193112</v>
      </c>
      <c r="B733" s="29">
        <v>8.1199999999999992</v>
      </c>
      <c r="C733" s="2">
        <v>0.82</v>
      </c>
      <c r="D733" s="2">
        <f t="shared" si="31"/>
        <v>2.2640470735816214</v>
      </c>
      <c r="E733" s="2">
        <f t="shared" si="34"/>
        <v>354.39520577978783</v>
      </c>
      <c r="F733" s="36">
        <f t="shared" si="35"/>
        <v>119</v>
      </c>
      <c r="G733" s="2">
        <f t="shared" si="36"/>
        <v>2.9781109729393935</v>
      </c>
      <c r="H733" s="13">
        <f t="shared" si="37"/>
        <v>0.251375591782727</v>
      </c>
      <c r="I733" s="2">
        <f t="shared" si="32"/>
        <v>-1.5960638425537077E-2</v>
      </c>
      <c r="J733" s="36">
        <f t="shared" si="38"/>
        <v>119</v>
      </c>
      <c r="K733" s="31">
        <f t="shared" si="39"/>
        <v>5.0311374470661382E-3</v>
      </c>
      <c r="L733" s="3">
        <v>0.61</v>
      </c>
      <c r="M733" s="13">
        <v>1.1707317073170731</v>
      </c>
      <c r="N733" s="2">
        <v>2.41E-2</v>
      </c>
      <c r="O733" s="2">
        <v>5.3200000000000004E-2</v>
      </c>
      <c r="P733" s="2">
        <v>0.1042</v>
      </c>
      <c r="Q733" s="2">
        <v>4.07E-2</v>
      </c>
      <c r="R733" s="15">
        <v>-9.6423806271628658E-3</v>
      </c>
      <c r="S733" s="17">
        <f t="shared" si="33"/>
        <v>2.0083333333333333E-3</v>
      </c>
      <c r="T733" s="18">
        <v>-9.1117000000000004E-3</v>
      </c>
      <c r="U733" s="8">
        <v>-2.1999999999999999E-2</v>
      </c>
      <c r="V733" s="8">
        <v>-2.86E-2</v>
      </c>
      <c r="W733" s="13">
        <v>2.1253052209999998E-2</v>
      </c>
      <c r="X733" s="13" t="s">
        <v>4</v>
      </c>
      <c r="Y733" s="26">
        <v>-0.13854900000000001</v>
      </c>
      <c r="Z733" s="26">
        <v>-0.146346</v>
      </c>
      <c r="AA733" s="26">
        <f t="shared" si="40"/>
        <v>-0.14055733333333334</v>
      </c>
    </row>
    <row r="734" spans="1:27" x14ac:dyDescent="0.3">
      <c r="A734" s="1">
        <v>193201</v>
      </c>
      <c r="B734" s="29">
        <v>7.89</v>
      </c>
      <c r="C734" s="2">
        <v>0.79330000000000001</v>
      </c>
      <c r="D734" s="2">
        <f t="shared" si="31"/>
        <v>2.3466037878213832</v>
      </c>
      <c r="E734" s="2">
        <f t="shared" si="34"/>
        <v>353.88225765401199</v>
      </c>
      <c r="F734" s="36">
        <f t="shared" si="35"/>
        <v>119</v>
      </c>
      <c r="G734" s="2">
        <f t="shared" si="36"/>
        <v>2.9738004844874957</v>
      </c>
      <c r="H734" s="13">
        <f t="shared" si="37"/>
        <v>0.25164826565996323</v>
      </c>
      <c r="I734" s="2">
        <f t="shared" si="32"/>
        <v>-3.2560975609756015E-2</v>
      </c>
      <c r="J734" s="36">
        <f t="shared" si="38"/>
        <v>119</v>
      </c>
      <c r="K734" s="31">
        <f t="shared" si="39"/>
        <v>4.8202880923758377E-3</v>
      </c>
      <c r="L734" s="3">
        <v>0.59330000000000005</v>
      </c>
      <c r="M734" s="13">
        <v>1.1913781841933377</v>
      </c>
      <c r="N734" s="2">
        <v>2.4799999999999999E-2</v>
      </c>
      <c r="O734" s="2">
        <v>5.2000000000000005E-2</v>
      </c>
      <c r="P734" s="2">
        <v>9.1300000000000006E-2</v>
      </c>
      <c r="Q734" s="2">
        <v>3.9E-2</v>
      </c>
      <c r="R734" s="15">
        <v>-9.0524013197040617E-3</v>
      </c>
      <c r="S734" s="17">
        <f t="shared" si="33"/>
        <v>2.0666666666666667E-3</v>
      </c>
      <c r="T734" s="18">
        <v>-2.0809999999999999E-2</v>
      </c>
      <c r="U734" s="8">
        <v>3.3999999999999998E-3</v>
      </c>
      <c r="V734" s="8">
        <v>-5.1999999999999998E-3</v>
      </c>
      <c r="W734" s="13">
        <v>1.7486559403000004E-2</v>
      </c>
      <c r="X734" s="13" t="s">
        <v>4</v>
      </c>
      <c r="Y734" s="26">
        <v>-1.9317999999999998E-2</v>
      </c>
      <c r="Z734" s="26">
        <v>-2.1637E-2</v>
      </c>
      <c r="AA734" s="26">
        <f t="shared" si="40"/>
        <v>-2.1384666666666666E-2</v>
      </c>
    </row>
    <row r="735" spans="1:27" x14ac:dyDescent="0.3">
      <c r="A735" s="1">
        <v>193202</v>
      </c>
      <c r="B735" s="29">
        <v>8.2899999999999991</v>
      </c>
      <c r="C735" s="2">
        <v>0.76670000000000005</v>
      </c>
      <c r="D735" s="2">
        <f t="shared" si="31"/>
        <v>2.2549029621789751</v>
      </c>
      <c r="E735" s="2">
        <f t="shared" si="34"/>
        <v>353.42381359143906</v>
      </c>
      <c r="F735" s="36">
        <f t="shared" si="35"/>
        <v>119</v>
      </c>
      <c r="G735" s="2">
        <f t="shared" si="36"/>
        <v>2.9699480133734375</v>
      </c>
      <c r="H735" s="13">
        <f t="shared" si="37"/>
        <v>0.2518924672643903</v>
      </c>
      <c r="I735" s="2">
        <f t="shared" si="32"/>
        <v>-3.3530820622715174E-2</v>
      </c>
      <c r="J735" s="36">
        <f t="shared" si="38"/>
        <v>119</v>
      </c>
      <c r="K735" s="31">
        <f t="shared" si="39"/>
        <v>4.4724446013051106E-3</v>
      </c>
      <c r="L735" s="3">
        <v>0.57669999999999999</v>
      </c>
      <c r="M735" s="13">
        <v>1.1198428290766209</v>
      </c>
      <c r="N735" s="2">
        <v>2.4199999999999999E-2</v>
      </c>
      <c r="O735" s="2">
        <v>5.2300000000000006E-2</v>
      </c>
      <c r="P735" s="2">
        <v>8.8699999999999987E-2</v>
      </c>
      <c r="Q735" s="2">
        <v>3.6700000000000003E-2</v>
      </c>
      <c r="R735" s="15">
        <v>-1.5461058711164865E-2</v>
      </c>
      <c r="S735" s="17">
        <f t="shared" si="33"/>
        <v>2.0166666666666666E-3</v>
      </c>
      <c r="T735" s="18">
        <v>-1.4117899999999999E-2</v>
      </c>
      <c r="U735" s="8">
        <v>4.1300000000000003E-2</v>
      </c>
      <c r="V735" s="8">
        <v>-2.3800000000000002E-2</v>
      </c>
      <c r="W735" s="13">
        <v>2.6854064652E-2</v>
      </c>
      <c r="X735" s="13" t="s">
        <v>4</v>
      </c>
      <c r="Y735" s="26">
        <v>5.3068999999999998E-2</v>
      </c>
      <c r="Z735" s="26">
        <v>4.4629000000000002E-2</v>
      </c>
      <c r="AA735" s="26">
        <f t="shared" si="40"/>
        <v>5.1052333333333332E-2</v>
      </c>
    </row>
    <row r="736" spans="1:27" x14ac:dyDescent="0.3">
      <c r="A736" s="1">
        <v>193203</v>
      </c>
      <c r="B736" s="29">
        <v>7.31</v>
      </c>
      <c r="C736" s="2">
        <v>0.74</v>
      </c>
      <c r="D736" s="2">
        <f t="shared" si="31"/>
        <v>2.0641220931463229</v>
      </c>
      <c r="E736" s="2">
        <f t="shared" si="34"/>
        <v>352.82364609810537</v>
      </c>
      <c r="F736" s="36">
        <f t="shared" si="35"/>
        <v>119</v>
      </c>
      <c r="G736" s="2">
        <f t="shared" si="36"/>
        <v>2.9649045890597092</v>
      </c>
      <c r="H736" s="13">
        <f t="shared" si="37"/>
        <v>0.25221287865520958</v>
      </c>
      <c r="I736" s="2">
        <f t="shared" si="32"/>
        <v>-3.4824572844659007E-2</v>
      </c>
      <c r="J736" s="36">
        <f t="shared" si="38"/>
        <v>119</v>
      </c>
      <c r="K736" s="31">
        <f t="shared" si="39"/>
        <v>4.1153065299758158E-3</v>
      </c>
      <c r="L736" s="3">
        <v>0.56000000000000005</v>
      </c>
      <c r="M736" s="13">
        <v>1.1858624454148472</v>
      </c>
      <c r="N736" s="2">
        <v>2.2499999999999999E-2</v>
      </c>
      <c r="O736" s="2">
        <v>4.9800000000000004E-2</v>
      </c>
      <c r="P736" s="2">
        <v>8.8300000000000003E-2</v>
      </c>
      <c r="Q736" s="2">
        <v>3.6999999999999998E-2</v>
      </c>
      <c r="R736" s="15">
        <v>-5.3123741781805353E-3</v>
      </c>
      <c r="S736" s="17">
        <f t="shared" si="33"/>
        <v>1.8749999999999999E-3</v>
      </c>
      <c r="T736" s="18">
        <v>-4.7505999999999998E-3</v>
      </c>
      <c r="U736" s="8">
        <v>-1.8E-3</v>
      </c>
      <c r="V736" s="8">
        <v>3.56E-2</v>
      </c>
      <c r="W736" s="13">
        <v>1.3430059627999997E-2</v>
      </c>
      <c r="X736" s="13" t="s">
        <v>4</v>
      </c>
      <c r="Y736" s="26">
        <v>-0.119515</v>
      </c>
      <c r="Z736" s="26">
        <v>-0.12567400000000001</v>
      </c>
      <c r="AA736" s="26">
        <f t="shared" si="40"/>
        <v>-0.12139</v>
      </c>
    </row>
    <row r="737" spans="1:27" x14ac:dyDescent="0.3">
      <c r="A737" s="1">
        <v>193204</v>
      </c>
      <c r="B737" s="29">
        <v>5.83</v>
      </c>
      <c r="C737" s="2">
        <v>0.71330000000000005</v>
      </c>
      <c r="D737" s="2">
        <f t="shared" si="31"/>
        <v>1.8352415983236219</v>
      </c>
      <c r="E737" s="2">
        <f t="shared" si="34"/>
        <v>352.00331091297664</v>
      </c>
      <c r="F737" s="36">
        <f t="shared" si="35"/>
        <v>119</v>
      </c>
      <c r="G737" s="2">
        <f t="shared" si="36"/>
        <v>2.9580110160754338</v>
      </c>
      <c r="H737" s="13">
        <f t="shared" si="37"/>
        <v>0.25265215178495132</v>
      </c>
      <c r="I737" s="2">
        <f t="shared" si="32"/>
        <v>-3.608108108108099E-2</v>
      </c>
      <c r="J737" s="36">
        <f t="shared" si="38"/>
        <v>119</v>
      </c>
      <c r="K737" s="31">
        <f t="shared" si="39"/>
        <v>3.7479665154081863E-3</v>
      </c>
      <c r="L737" s="3">
        <v>0.54330000000000001</v>
      </c>
      <c r="M737" s="13">
        <v>1.5537278741283749</v>
      </c>
      <c r="N737" s="2">
        <v>1.11E-2</v>
      </c>
      <c r="O737" s="2">
        <v>5.1699999999999996E-2</v>
      </c>
      <c r="P737" s="2">
        <v>0.10460000000000001</v>
      </c>
      <c r="Q737" s="2">
        <v>3.3599999999999998E-2</v>
      </c>
      <c r="R737" s="15">
        <v>-2.2969091754162171E-2</v>
      </c>
      <c r="S737" s="17">
        <f t="shared" si="33"/>
        <v>9.2500000000000004E-4</v>
      </c>
      <c r="T737" s="18">
        <v>-7.1685000000000004E-3</v>
      </c>
      <c r="U737" s="8">
        <v>6.0400000000000002E-2</v>
      </c>
      <c r="V737" s="8">
        <v>-1.7600000000000001E-2</v>
      </c>
      <c r="W737" s="13">
        <v>1.9829625743000002E-2</v>
      </c>
      <c r="X737" s="13" t="s">
        <v>4</v>
      </c>
      <c r="Y737" s="26">
        <v>-0.20747199999999999</v>
      </c>
      <c r="Z737" s="26">
        <v>-0.209873</v>
      </c>
      <c r="AA737" s="26">
        <f t="shared" si="40"/>
        <v>-0.208397</v>
      </c>
    </row>
    <row r="738" spans="1:27" x14ac:dyDescent="0.3">
      <c r="A738" s="1">
        <v>193205</v>
      </c>
      <c r="B738" s="29">
        <v>4.47</v>
      </c>
      <c r="C738" s="2">
        <v>0.68669999999999998</v>
      </c>
      <c r="D738" s="2">
        <f t="shared" si="31"/>
        <v>1.8642573474125506</v>
      </c>
      <c r="E738" s="2">
        <f t="shared" si="34"/>
        <v>350.97208217417005</v>
      </c>
      <c r="F738" s="36">
        <f t="shared" si="35"/>
        <v>119</v>
      </c>
      <c r="G738" s="2">
        <f t="shared" si="36"/>
        <v>2.9493452283543702</v>
      </c>
      <c r="H738" s="13">
        <f t="shared" si="37"/>
        <v>0.25320652973573654</v>
      </c>
      <c r="I738" s="2">
        <f t="shared" si="32"/>
        <v>-3.7291462217860727E-2</v>
      </c>
      <c r="J738" s="36">
        <f t="shared" si="38"/>
        <v>119</v>
      </c>
      <c r="K738" s="31">
        <f t="shared" si="39"/>
        <v>3.372488547104543E-3</v>
      </c>
      <c r="L738" s="3">
        <v>0.52669999999999995</v>
      </c>
      <c r="M738" s="13">
        <v>1.942333482342423</v>
      </c>
      <c r="N738" s="2">
        <v>3.0999999999999999E-3</v>
      </c>
      <c r="O738" s="2">
        <v>5.3600000000000002E-2</v>
      </c>
      <c r="P738" s="2">
        <v>0.11</v>
      </c>
      <c r="Q738" s="2">
        <v>3.49E-2</v>
      </c>
      <c r="R738" s="15">
        <v>-3.1231355552909765E-2</v>
      </c>
      <c r="S738" s="17">
        <f t="shared" si="33"/>
        <v>2.5833333333333334E-4</v>
      </c>
      <c r="T738" s="18">
        <v>-1.4493000000000001E-2</v>
      </c>
      <c r="U738" s="8">
        <v>-1.8800000000000001E-2</v>
      </c>
      <c r="V738" s="8">
        <v>1.0699999999999999E-2</v>
      </c>
      <c r="W738" s="13">
        <v>2.3208838317999997E-2</v>
      </c>
      <c r="X738" s="13" t="s">
        <v>4</v>
      </c>
      <c r="Y738" s="26">
        <v>-0.23293700000000001</v>
      </c>
      <c r="Z738" s="26">
        <v>-0.24101300000000001</v>
      </c>
      <c r="AA738" s="26">
        <f t="shared" si="40"/>
        <v>-0.23319533333333334</v>
      </c>
    </row>
    <row r="739" spans="1:27" x14ac:dyDescent="0.3">
      <c r="A739" s="1">
        <v>193206</v>
      </c>
      <c r="B739" s="29">
        <v>4.43</v>
      </c>
      <c r="C739" s="2">
        <v>0.66</v>
      </c>
      <c r="D739" s="2">
        <f t="shared" si="31"/>
        <v>2.2238042151409312</v>
      </c>
      <c r="E739" s="2">
        <f t="shared" si="34"/>
        <v>349.97149119095269</v>
      </c>
      <c r="F739" s="36">
        <f t="shared" si="35"/>
        <v>119</v>
      </c>
      <c r="G739" s="2">
        <f t="shared" si="36"/>
        <v>2.9409369007643082</v>
      </c>
      <c r="H739" s="13">
        <f t="shared" si="37"/>
        <v>0.25374676762930642</v>
      </c>
      <c r="I739" s="2">
        <f t="shared" si="32"/>
        <v>-3.8881607688947106E-2</v>
      </c>
      <c r="J739" s="36">
        <f t="shared" si="38"/>
        <v>119</v>
      </c>
      <c r="K739" s="31">
        <f t="shared" si="39"/>
        <v>2.9857078483680635E-3</v>
      </c>
      <c r="L739" s="3">
        <v>0.51</v>
      </c>
      <c r="M739" s="13">
        <v>2.0284780578898225</v>
      </c>
      <c r="N739" s="2">
        <v>3.4000000000000002E-3</v>
      </c>
      <c r="O739" s="2">
        <v>5.4100000000000002E-2</v>
      </c>
      <c r="P739" s="2">
        <v>0.11</v>
      </c>
      <c r="Q739" s="2">
        <v>3.4700000000000002E-2</v>
      </c>
      <c r="R739" s="15">
        <v>-3.7274521374986658E-2</v>
      </c>
      <c r="S739" s="17">
        <f t="shared" si="33"/>
        <v>2.8333333333333335E-4</v>
      </c>
      <c r="T739" s="18">
        <v>-7.326E-3</v>
      </c>
      <c r="U739" s="8">
        <v>6.4999999999999997E-3</v>
      </c>
      <c r="V739" s="8">
        <v>-8.9999999999999998E-4</v>
      </c>
      <c r="W739" s="13">
        <v>3.4289206628999994E-2</v>
      </c>
      <c r="X739" s="13" t="s">
        <v>4</v>
      </c>
      <c r="Y739" s="26">
        <v>4.4260000000000002E-3</v>
      </c>
      <c r="Z739" s="26">
        <v>-4.5170000000000002E-3</v>
      </c>
      <c r="AA739" s="26">
        <f t="shared" si="40"/>
        <v>4.1426666666666669E-3</v>
      </c>
    </row>
    <row r="740" spans="1:27" x14ac:dyDescent="0.3">
      <c r="A740" s="1">
        <v>193207</v>
      </c>
      <c r="B740" s="29">
        <v>6.1</v>
      </c>
      <c r="C740" s="2">
        <v>0.63329999999999997</v>
      </c>
      <c r="D740" s="2">
        <f t="shared" si="31"/>
        <v>2.5838515559388675</v>
      </c>
      <c r="E740" s="2">
        <f t="shared" si="34"/>
        <v>349.30215651630863</v>
      </c>
      <c r="F740" s="36">
        <f t="shared" si="35"/>
        <v>119</v>
      </c>
      <c r="G740" s="2">
        <f t="shared" si="36"/>
        <v>2.9353122396328457</v>
      </c>
      <c r="H740" s="13">
        <f t="shared" si="37"/>
        <v>0.25410944268384084</v>
      </c>
      <c r="I740" s="2">
        <f t="shared" si="32"/>
        <v>-4.0454545454545521E-2</v>
      </c>
      <c r="J740" s="36">
        <f t="shared" si="38"/>
        <v>119</v>
      </c>
      <c r="K740" s="31">
        <f t="shared" si="39"/>
        <v>2.5862002727094066E-3</v>
      </c>
      <c r="L740" s="3">
        <v>0.49330000000000002</v>
      </c>
      <c r="M740" s="13">
        <v>1.6125440712562629</v>
      </c>
      <c r="N740" s="2">
        <v>2.2000000000000001E-3</v>
      </c>
      <c r="O740" s="2">
        <v>5.2600000000000001E-2</v>
      </c>
      <c r="P740" s="2">
        <v>0.1079</v>
      </c>
      <c r="Q740" s="2">
        <v>3.2000000000000001E-2</v>
      </c>
      <c r="R740" s="15">
        <v>-1.2040632385406846E-2</v>
      </c>
      <c r="S740" s="17">
        <f t="shared" si="33"/>
        <v>1.8333333333333334E-4</v>
      </c>
      <c r="T740" s="18">
        <v>0</v>
      </c>
      <c r="U740" s="8">
        <v>4.8099999999999997E-2</v>
      </c>
      <c r="V740" s="8">
        <v>4.3E-3</v>
      </c>
      <c r="W740" s="13">
        <v>2.0094642762999999E-2</v>
      </c>
      <c r="X740" s="13" t="s">
        <v>4</v>
      </c>
      <c r="Y740" s="26">
        <v>0.39382600000000001</v>
      </c>
      <c r="Z740" s="26">
        <v>0.391932</v>
      </c>
      <c r="AA740" s="26">
        <f t="shared" si="40"/>
        <v>0.3936426666666667</v>
      </c>
    </row>
    <row r="741" spans="1:27" x14ac:dyDescent="0.3">
      <c r="A741" s="1">
        <v>193208</v>
      </c>
      <c r="B741" s="29">
        <v>8.39</v>
      </c>
      <c r="C741" s="2">
        <v>0.60670000000000002</v>
      </c>
      <c r="D741" s="2">
        <f t="shared" si="31"/>
        <v>2.589112716566889</v>
      </c>
      <c r="E741" s="2">
        <f t="shared" si="34"/>
        <v>348.97550118145011</v>
      </c>
      <c r="F741" s="36">
        <f t="shared" si="35"/>
        <v>119</v>
      </c>
      <c r="G741" s="2">
        <f t="shared" si="36"/>
        <v>2.9325672368189086</v>
      </c>
      <c r="H741" s="13">
        <f t="shared" si="37"/>
        <v>0.25428681565503497</v>
      </c>
      <c r="I741" s="2">
        <f t="shared" si="32"/>
        <v>-4.2002210642665294E-2</v>
      </c>
      <c r="J741" s="36">
        <f t="shared" si="38"/>
        <v>119</v>
      </c>
      <c r="K741" s="31">
        <f t="shared" si="39"/>
        <v>2.1758172835663766E-3</v>
      </c>
      <c r="L741" s="3">
        <v>0.47670000000000001</v>
      </c>
      <c r="M741" s="13">
        <v>1.1878075451066157</v>
      </c>
      <c r="N741" s="2">
        <v>1.4000000000000002E-3</v>
      </c>
      <c r="O741" s="2">
        <v>4.9100000000000005E-2</v>
      </c>
      <c r="P741" s="2">
        <v>8.2200000000000009E-2</v>
      </c>
      <c r="Q741" s="2">
        <v>3.2099999999999997E-2</v>
      </c>
      <c r="R741" s="15">
        <v>-2.1786638990676697E-3</v>
      </c>
      <c r="S741" s="17">
        <f t="shared" si="33"/>
        <v>1.1666666666666668E-4</v>
      </c>
      <c r="T741" s="18">
        <v>-1.2330600000000001E-2</v>
      </c>
      <c r="U741" s="8">
        <v>2.9999999999999997E-4</v>
      </c>
      <c r="V741" s="8">
        <v>4.36E-2</v>
      </c>
      <c r="W741" s="13">
        <v>4.0551287566999994E-2</v>
      </c>
      <c r="X741" s="13" t="s">
        <v>4</v>
      </c>
      <c r="Y741" s="26">
        <v>0.40343000000000001</v>
      </c>
      <c r="Z741" s="26">
        <v>0.39555400000000002</v>
      </c>
      <c r="AA741" s="26">
        <f t="shared" si="40"/>
        <v>0.40331333333333336</v>
      </c>
    </row>
    <row r="742" spans="1:27" x14ac:dyDescent="0.3">
      <c r="A742" s="1">
        <v>193209</v>
      </c>
      <c r="B742" s="29">
        <v>8.08</v>
      </c>
      <c r="C742" s="2">
        <v>0.57999999999999996</v>
      </c>
      <c r="D742" s="2">
        <f t="shared" si="31"/>
        <v>2.4849066497880004</v>
      </c>
      <c r="E742" s="2">
        <f t="shared" si="34"/>
        <v>348.64075012697543</v>
      </c>
      <c r="F742" s="36">
        <f t="shared" si="35"/>
        <v>119</v>
      </c>
      <c r="G742" s="2">
        <f t="shared" si="36"/>
        <v>2.9297542027476928</v>
      </c>
      <c r="H742" s="13">
        <f t="shared" si="37"/>
        <v>0.25446884166465111</v>
      </c>
      <c r="I742" s="2">
        <f t="shared" si="32"/>
        <v>-4.400857095763977E-2</v>
      </c>
      <c r="J742" s="36">
        <f t="shared" si="38"/>
        <v>119</v>
      </c>
      <c r="K742" s="31">
        <f t="shared" si="39"/>
        <v>1.7513105656466433E-3</v>
      </c>
      <c r="L742" s="3">
        <v>0.46</v>
      </c>
      <c r="M742" s="13">
        <v>1.2143655673560649</v>
      </c>
      <c r="N742" s="2">
        <v>2.9999999999999997E-4</v>
      </c>
      <c r="O742" s="2">
        <v>4.7E-2</v>
      </c>
      <c r="P742" s="2">
        <v>7.6100000000000001E-2</v>
      </c>
      <c r="Q742" s="2">
        <v>3.1899999999999998E-2</v>
      </c>
      <c r="R742" s="15">
        <v>-2.6821407115152512E-4</v>
      </c>
      <c r="S742" s="17">
        <f t="shared" si="33"/>
        <v>2.4999999999999998E-5</v>
      </c>
      <c r="T742" s="18">
        <v>-4.9750999999999997E-3</v>
      </c>
      <c r="U742" s="8">
        <v>5.7000000000000002E-3</v>
      </c>
      <c r="V742" s="8">
        <v>3.0099999999999998E-2</v>
      </c>
      <c r="W742" s="13">
        <v>4.3911587554000001E-2</v>
      </c>
      <c r="X742" s="13" t="s">
        <v>4</v>
      </c>
      <c r="Y742" s="26">
        <v>-2.9055999999999998E-2</v>
      </c>
      <c r="Z742" s="26">
        <v>-3.3453999999999998E-2</v>
      </c>
      <c r="AA742" s="26">
        <f t="shared" si="40"/>
        <v>-2.9080999999999999E-2</v>
      </c>
    </row>
    <row r="743" spans="1:27" x14ac:dyDescent="0.3">
      <c r="A743" s="1">
        <v>193210</v>
      </c>
      <c r="B743" s="29">
        <v>6.96</v>
      </c>
      <c r="C743" s="2">
        <v>0.55330000000000001</v>
      </c>
      <c r="D743" s="2">
        <f t="shared" si="31"/>
        <v>2.4713199787252336</v>
      </c>
      <c r="E743" s="2">
        <f t="shared" si="34"/>
        <v>348.26115210778732</v>
      </c>
      <c r="F743" s="36">
        <f t="shared" si="35"/>
        <v>119</v>
      </c>
      <c r="G743" s="2">
        <f t="shared" si="36"/>
        <v>2.9265643034267841</v>
      </c>
      <c r="H743" s="13">
        <f t="shared" si="37"/>
        <v>0.25467556946088515</v>
      </c>
      <c r="I743" s="2">
        <f t="shared" si="32"/>
        <v>-4.6034482758620654E-2</v>
      </c>
      <c r="J743" s="36">
        <f t="shared" si="38"/>
        <v>119</v>
      </c>
      <c r="K743" s="31">
        <f t="shared" si="39"/>
        <v>1.3105476915885241E-3</v>
      </c>
      <c r="L743" s="3">
        <v>0.44330000000000003</v>
      </c>
      <c r="M743" s="13">
        <v>1.4038772213247175</v>
      </c>
      <c r="N743" s="2">
        <v>1E-4</v>
      </c>
      <c r="O743" s="2">
        <v>4.6399999999999997E-2</v>
      </c>
      <c r="P743" s="2">
        <v>7.8700000000000006E-2</v>
      </c>
      <c r="Q743" s="2">
        <v>3.2199999999999999E-2</v>
      </c>
      <c r="R743" s="15">
        <v>-4.0017145186241679E-3</v>
      </c>
      <c r="S743" s="17">
        <f t="shared" si="33"/>
        <v>8.3333333333333337E-6</v>
      </c>
      <c r="T743" s="18">
        <v>-7.5094000000000003E-3</v>
      </c>
      <c r="U743" s="8">
        <v>-1.6999999999999999E-3</v>
      </c>
      <c r="V743" s="8">
        <v>7.4000000000000003E-3</v>
      </c>
      <c r="W743" s="13">
        <v>3.5894933187000003E-2</v>
      </c>
      <c r="X743" s="13" t="s">
        <v>4</v>
      </c>
      <c r="Y743" s="26">
        <v>-0.143292</v>
      </c>
      <c r="Z743" s="26">
        <v>-0.14452300000000001</v>
      </c>
      <c r="AA743" s="26">
        <f t="shared" si="40"/>
        <v>-0.14330033333333334</v>
      </c>
    </row>
    <row r="744" spans="1:27" x14ac:dyDescent="0.3">
      <c r="A744" s="1">
        <v>193211</v>
      </c>
      <c r="B744" s="29">
        <v>6.55</v>
      </c>
      <c r="C744" s="2">
        <v>0.52669999999999995</v>
      </c>
      <c r="D744" s="2">
        <f t="shared" si="31"/>
        <v>2.5711952375183609</v>
      </c>
      <c r="E744" s="2">
        <f t="shared" si="34"/>
        <v>347.87838173411922</v>
      </c>
      <c r="F744" s="36">
        <f t="shared" si="35"/>
        <v>119</v>
      </c>
      <c r="G744" s="2">
        <f t="shared" si="36"/>
        <v>2.9233477456648673</v>
      </c>
      <c r="H744" s="13">
        <f t="shared" si="37"/>
        <v>0.25488436529873182</v>
      </c>
      <c r="I744" s="2">
        <f t="shared" si="32"/>
        <v>-4.8075185252123731E-2</v>
      </c>
      <c r="J744" s="36">
        <f t="shared" si="38"/>
        <v>119</v>
      </c>
      <c r="K744" s="31">
        <f t="shared" si="39"/>
        <v>8.550292274757522E-4</v>
      </c>
      <c r="L744" s="3">
        <v>0.42670000000000002</v>
      </c>
      <c r="M744" s="13">
        <v>1.5421472937000889</v>
      </c>
      <c r="N744" s="2">
        <v>1E-4</v>
      </c>
      <c r="O744" s="2">
        <v>4.6300000000000001E-2</v>
      </c>
      <c r="P744" s="2">
        <v>8.2400000000000001E-2</v>
      </c>
      <c r="Q744" s="2">
        <v>3.2199999999999999E-2</v>
      </c>
      <c r="R744" s="15">
        <v>-4.1702651214664058E-3</v>
      </c>
      <c r="S744" s="17">
        <f t="shared" si="33"/>
        <v>8.3333333333333337E-6</v>
      </c>
      <c r="T744" s="18">
        <v>-5.0378000000000003E-3</v>
      </c>
      <c r="U744" s="8">
        <v>3.2000000000000002E-3</v>
      </c>
      <c r="V744" s="8">
        <v>7.3000000000000001E-3</v>
      </c>
      <c r="W744" s="13">
        <v>2.3627410802999991E-2</v>
      </c>
      <c r="X744" s="13" t="s">
        <v>4</v>
      </c>
      <c r="Y744" s="26">
        <v>-5.203E-2</v>
      </c>
      <c r="Z744" s="26">
        <v>-5.8543999999999999E-2</v>
      </c>
      <c r="AA744" s="26">
        <f t="shared" si="40"/>
        <v>-5.2038333333333332E-2</v>
      </c>
    </row>
    <row r="745" spans="1:27" x14ac:dyDescent="0.3">
      <c r="A745" s="1">
        <v>193212</v>
      </c>
      <c r="B745" s="29">
        <v>6.89</v>
      </c>
      <c r="C745" s="2">
        <v>0.5</v>
      </c>
      <c r="D745" s="2">
        <f t="shared" si="31"/>
        <v>2.6304489550786583</v>
      </c>
      <c r="E745" s="2">
        <f t="shared" si="34"/>
        <v>347.5901811416357</v>
      </c>
      <c r="F745" s="36">
        <f t="shared" si="35"/>
        <v>119</v>
      </c>
      <c r="G745" s="2">
        <f t="shared" si="36"/>
        <v>2.9209258919465184</v>
      </c>
      <c r="H745" s="13">
        <f t="shared" si="37"/>
        <v>0.25504180072721455</v>
      </c>
      <c r="I745" s="2">
        <f t="shared" si="32"/>
        <v>-5.0692994114296508E-2</v>
      </c>
      <c r="J745" s="36">
        <f t="shared" si="38"/>
        <v>119</v>
      </c>
      <c r="K745" s="31">
        <f t="shared" si="39"/>
        <v>3.8125727289636693E-4</v>
      </c>
      <c r="L745" s="3">
        <v>0.41</v>
      </c>
      <c r="M745" s="13">
        <v>1.44208430136077</v>
      </c>
      <c r="N745" s="2">
        <v>4.0000000000000002E-4</v>
      </c>
      <c r="O745" s="2">
        <v>4.5899999999999996E-2</v>
      </c>
      <c r="P745" s="2">
        <v>8.4199999999999997E-2</v>
      </c>
      <c r="Q745" s="2">
        <v>3.15E-2</v>
      </c>
      <c r="R745" s="15">
        <v>-3.7914295419165791E-3</v>
      </c>
      <c r="S745" s="17">
        <f t="shared" si="33"/>
        <v>3.3333333333333335E-5</v>
      </c>
      <c r="T745" s="18">
        <v>-1.0152400000000001E-2</v>
      </c>
      <c r="U745" s="8">
        <v>1.3100000000000001E-2</v>
      </c>
      <c r="V745" s="8">
        <v>1.3899999999999999E-2</v>
      </c>
      <c r="W745" s="13">
        <v>1.0284484427000003E-2</v>
      </c>
      <c r="X745" s="13" t="s">
        <v>4</v>
      </c>
      <c r="Y745" s="26">
        <v>6.0900000000000003E-2</v>
      </c>
      <c r="Z745" s="26">
        <v>5.3247000000000003E-2</v>
      </c>
      <c r="AA745" s="26">
        <f t="shared" si="40"/>
        <v>6.0866666666666666E-2</v>
      </c>
    </row>
    <row r="746" spans="1:27" x14ac:dyDescent="0.3">
      <c r="A746" s="1">
        <v>193301</v>
      </c>
      <c r="B746" s="29">
        <v>6.94</v>
      </c>
      <c r="C746" s="2">
        <v>0.495</v>
      </c>
      <c r="D746" s="2">
        <f t="shared" si="31"/>
        <v>2.4366214086285383</v>
      </c>
      <c r="E746" s="2">
        <f t="shared" si="34"/>
        <v>347.32275178674513</v>
      </c>
      <c r="F746" s="36">
        <f t="shared" si="35"/>
        <v>119</v>
      </c>
      <c r="G746" s="2">
        <f t="shared" si="36"/>
        <v>2.9186785864432365</v>
      </c>
      <c r="H746" s="13">
        <f t="shared" si="37"/>
        <v>0.25518806351190021</v>
      </c>
      <c r="I746" s="2">
        <f t="shared" si="32"/>
        <v>-1.0000000000000009E-2</v>
      </c>
      <c r="J746" s="36">
        <f t="shared" si="38"/>
        <v>119</v>
      </c>
      <c r="K746" s="31">
        <f t="shared" si="39"/>
        <v>-7.2745478764388657E-5</v>
      </c>
      <c r="L746" s="3">
        <v>0.41249999999999998</v>
      </c>
      <c r="M746" s="13">
        <v>1.426929392446634</v>
      </c>
      <c r="N746" s="2">
        <v>7.000000000000001E-4</v>
      </c>
      <c r="O746" s="2">
        <v>4.4400000000000002E-2</v>
      </c>
      <c r="P746" s="2">
        <v>8.0100000000000005E-2</v>
      </c>
      <c r="Q746" s="2">
        <v>3.0800000000000001E-2</v>
      </c>
      <c r="R746" s="15">
        <v>-5.4713718089984594E-3</v>
      </c>
      <c r="S746" s="17">
        <f t="shared" si="33"/>
        <v>5.833333333333334E-5</v>
      </c>
      <c r="T746" s="18">
        <v>-1.5424500000000001E-2</v>
      </c>
      <c r="U746" s="8">
        <v>1.4800000000000001E-2</v>
      </c>
      <c r="V746" s="8">
        <v>5.4699999999999999E-2</v>
      </c>
      <c r="W746" s="13">
        <v>5.9661121850000005E-3</v>
      </c>
      <c r="X746" s="13" t="s">
        <v>4</v>
      </c>
      <c r="Y746" s="26">
        <v>1.4293E-2</v>
      </c>
      <c r="Z746" s="26">
        <v>1.2888E-2</v>
      </c>
      <c r="AA746" s="26">
        <f t="shared" si="40"/>
        <v>1.4234666666666666E-2</v>
      </c>
    </row>
    <row r="747" spans="1:27" x14ac:dyDescent="0.3">
      <c r="A747" s="1">
        <v>193302</v>
      </c>
      <c r="B747" s="29">
        <v>5.66</v>
      </c>
      <c r="C747" s="2">
        <v>0.49</v>
      </c>
      <c r="D747" s="2">
        <f t="shared" si="31"/>
        <v>2.4797915491212299</v>
      </c>
      <c r="E747" s="2">
        <f t="shared" si="34"/>
        <v>346.84858228931239</v>
      </c>
      <c r="F747" s="36">
        <f t="shared" si="35"/>
        <v>119</v>
      </c>
      <c r="G747" s="2">
        <f t="shared" si="36"/>
        <v>2.9146939688177511</v>
      </c>
      <c r="H747" s="13">
        <f t="shared" si="37"/>
        <v>0.25544780970503372</v>
      </c>
      <c r="I747" s="2">
        <f t="shared" si="32"/>
        <v>-1.0101010101010055E-2</v>
      </c>
      <c r="J747" s="36">
        <f t="shared" si="38"/>
        <v>119</v>
      </c>
      <c r="K747" s="31">
        <f t="shared" si="39"/>
        <v>-1.8305499244674239E-4</v>
      </c>
      <c r="L747" s="3">
        <v>0.41499999999999998</v>
      </c>
      <c r="M747" s="13">
        <v>1.6909904650710257</v>
      </c>
      <c r="N747" s="2">
        <v>1E-4</v>
      </c>
      <c r="O747" s="2">
        <v>4.4800000000000006E-2</v>
      </c>
      <c r="P747" s="2">
        <v>8.3699999999999997E-2</v>
      </c>
      <c r="Q747" s="2">
        <v>3.2500000000000001E-2</v>
      </c>
      <c r="R747" s="15">
        <v>-4.6317992330981959E-3</v>
      </c>
      <c r="S747" s="17">
        <f t="shared" si="33"/>
        <v>8.3333333333333337E-6</v>
      </c>
      <c r="T747" s="18">
        <v>-1.5666099999999999E-2</v>
      </c>
      <c r="U747" s="8">
        <v>-2.58E-2</v>
      </c>
      <c r="V747" s="8">
        <v>-5.2299999999999999E-2</v>
      </c>
      <c r="W747" s="13">
        <v>1.5901514477000001E-2</v>
      </c>
      <c r="X747" s="13" t="s">
        <v>4</v>
      </c>
      <c r="Y747" s="26">
        <v>-0.17949799999999999</v>
      </c>
      <c r="Z747" s="26">
        <v>-0.186025</v>
      </c>
      <c r="AA747" s="26">
        <f t="shared" si="40"/>
        <v>-0.17950633333333332</v>
      </c>
    </row>
    <row r="748" spans="1:27" x14ac:dyDescent="0.3">
      <c r="A748" s="1">
        <v>193303</v>
      </c>
      <c r="B748" s="29">
        <v>5.85</v>
      </c>
      <c r="C748" s="2">
        <v>0.48499999999999999</v>
      </c>
      <c r="D748" s="2">
        <f t="shared" si="31"/>
        <v>2.8422686428777713</v>
      </c>
      <c r="E748" s="2">
        <f t="shared" si="34"/>
        <v>346.45651104659242</v>
      </c>
      <c r="F748" s="36">
        <f t="shared" si="35"/>
        <v>119</v>
      </c>
      <c r="G748" s="2">
        <f t="shared" si="36"/>
        <v>2.9113992524923735</v>
      </c>
      <c r="H748" s="13">
        <f t="shared" si="37"/>
        <v>0.25566298284758132</v>
      </c>
      <c r="I748" s="2">
        <f t="shared" si="32"/>
        <v>-1.0204081632653073E-2</v>
      </c>
      <c r="J748" s="36">
        <f t="shared" si="38"/>
        <v>119</v>
      </c>
      <c r="K748" s="31">
        <f t="shared" si="39"/>
        <v>-2.9576855102959003E-4</v>
      </c>
      <c r="L748" s="3">
        <v>0.41749999999999998</v>
      </c>
      <c r="M748" s="13">
        <v>1.4765342960288808</v>
      </c>
      <c r="N748" s="2">
        <v>1.34E-2</v>
      </c>
      <c r="O748" s="2">
        <v>4.6799999999999994E-2</v>
      </c>
      <c r="P748" s="2">
        <v>8.9099999999999999E-2</v>
      </c>
      <c r="Q748" s="2">
        <v>3.2099999999999997E-2</v>
      </c>
      <c r="R748" s="15">
        <v>-2.0821003334171913E-2</v>
      </c>
      <c r="S748" s="17">
        <f t="shared" si="33"/>
        <v>1.1166666666666666E-3</v>
      </c>
      <c r="T748" s="18">
        <v>-7.9261000000000002E-3</v>
      </c>
      <c r="U748" s="8">
        <v>9.7000000000000003E-3</v>
      </c>
      <c r="V748" s="8">
        <v>4.7000000000000002E-3</v>
      </c>
      <c r="W748" s="13">
        <v>3.7889703364000001E-2</v>
      </c>
      <c r="X748" s="13" t="s">
        <v>4</v>
      </c>
      <c r="Y748" s="26">
        <v>4.0093999999999998E-2</v>
      </c>
      <c r="Z748" s="26">
        <v>3.4324E-2</v>
      </c>
      <c r="AA748" s="26">
        <f t="shared" si="40"/>
        <v>3.8977333333333329E-2</v>
      </c>
    </row>
    <row r="749" spans="1:27" x14ac:dyDescent="0.3">
      <c r="A749" s="1">
        <v>193304</v>
      </c>
      <c r="B749" s="29">
        <v>8.32</v>
      </c>
      <c r="C749" s="2">
        <v>0.48</v>
      </c>
      <c r="D749" s="2">
        <f t="shared" si="31"/>
        <v>2.9998902837026549</v>
      </c>
      <c r="E749" s="2">
        <f t="shared" si="34"/>
        <v>346.47861805498877</v>
      </c>
      <c r="F749" s="36">
        <f t="shared" si="35"/>
        <v>119</v>
      </c>
      <c r="G749" s="2">
        <f t="shared" si="36"/>
        <v>2.9115850256721747</v>
      </c>
      <c r="H749" s="13">
        <f t="shared" si="37"/>
        <v>0.25565084062774729</v>
      </c>
      <c r="I749" s="2">
        <f t="shared" si="32"/>
        <v>-1.0309278350515427E-2</v>
      </c>
      <c r="J749" s="36">
        <f t="shared" si="38"/>
        <v>119</v>
      </c>
      <c r="K749" s="31">
        <f t="shared" si="39"/>
        <v>-4.0925638721815835E-4</v>
      </c>
      <c r="L749" s="3">
        <v>0.42</v>
      </c>
      <c r="M749" s="13">
        <v>1.119015047879617</v>
      </c>
      <c r="N749" s="2">
        <v>4.5000000000000005E-3</v>
      </c>
      <c r="O749" s="2">
        <v>4.7800000000000002E-2</v>
      </c>
      <c r="P749" s="2">
        <v>9.1199999999999989E-2</v>
      </c>
      <c r="Q749" s="2">
        <v>3.2500000000000001E-2</v>
      </c>
      <c r="R749" s="15">
        <v>2.9579919538760225E-3</v>
      </c>
      <c r="S749" s="17">
        <f t="shared" si="33"/>
        <v>3.7500000000000006E-4</v>
      </c>
      <c r="T749" s="18">
        <v>-2.6559999999999999E-3</v>
      </c>
      <c r="U749" s="8">
        <v>-3.2000000000000002E-3</v>
      </c>
      <c r="V749" s="8">
        <v>-9.4999999999999998E-3</v>
      </c>
      <c r="W749" s="13">
        <v>2.9267217458999999E-2</v>
      </c>
      <c r="X749" s="13" t="s">
        <v>4</v>
      </c>
      <c r="Y749" s="26">
        <v>0.41653000000000001</v>
      </c>
      <c r="Z749" s="26">
        <v>0.41445100000000001</v>
      </c>
      <c r="AA749" s="26">
        <f t="shared" si="40"/>
        <v>0.416155</v>
      </c>
    </row>
    <row r="750" spans="1:27" x14ac:dyDescent="0.3">
      <c r="A750" s="1">
        <v>193305</v>
      </c>
      <c r="B750" s="29">
        <v>9.64</v>
      </c>
      <c r="C750" s="2">
        <v>0.47499999999999998</v>
      </c>
      <c r="D750" s="2">
        <f t="shared" si="31"/>
        <v>3.1341202747924752</v>
      </c>
      <c r="E750" s="2">
        <f t="shared" si="34"/>
        <v>346.70024406853429</v>
      </c>
      <c r="F750" s="36">
        <f t="shared" si="35"/>
        <v>119</v>
      </c>
      <c r="G750" s="2">
        <f t="shared" si="36"/>
        <v>2.9134474291473471</v>
      </c>
      <c r="H750" s="13">
        <f t="shared" si="37"/>
        <v>0.25552917679486437</v>
      </c>
      <c r="I750" s="2">
        <f t="shared" si="32"/>
        <v>-1.041666666666663E-2</v>
      </c>
      <c r="J750" s="36">
        <f t="shared" si="38"/>
        <v>119</v>
      </c>
      <c r="K750" s="31">
        <f t="shared" si="39"/>
        <v>-5.2191061213470555E-4</v>
      </c>
      <c r="L750" s="3">
        <v>0.42249999999999999</v>
      </c>
      <c r="M750" s="13">
        <v>0.92838497332879355</v>
      </c>
      <c r="N750" s="2">
        <v>2.8999999999999998E-3</v>
      </c>
      <c r="O750" s="2">
        <v>4.6300000000000001E-2</v>
      </c>
      <c r="P750" s="2">
        <v>7.7399999999999997E-2</v>
      </c>
      <c r="Q750" s="2">
        <v>3.0800000000000001E-2</v>
      </c>
      <c r="R750" s="15">
        <v>-1.1883341100234022E-3</v>
      </c>
      <c r="S750" s="17">
        <f t="shared" si="33"/>
        <v>2.4166666666666664E-4</v>
      </c>
      <c r="T750" s="18">
        <v>2.6559999999999999E-3</v>
      </c>
      <c r="U750" s="8">
        <v>3.0300000000000001E-2</v>
      </c>
      <c r="V750" s="8">
        <v>5.8799999999999998E-2</v>
      </c>
      <c r="W750" s="13">
        <v>1.2130056824999999E-2</v>
      </c>
      <c r="X750" s="13" t="s">
        <v>4</v>
      </c>
      <c r="Y750" s="26">
        <v>0.17557900000000001</v>
      </c>
      <c r="Z750" s="26">
        <v>0.17094599999999999</v>
      </c>
      <c r="AA750" s="26">
        <f t="shared" si="40"/>
        <v>0.17533733333333335</v>
      </c>
    </row>
    <row r="751" spans="1:27" x14ac:dyDescent="0.3">
      <c r="A751" s="1">
        <v>193306</v>
      </c>
      <c r="B751" s="29">
        <v>10.91</v>
      </c>
      <c r="C751" s="2">
        <v>0.47</v>
      </c>
      <c r="D751" s="2">
        <f t="shared" si="31"/>
        <v>3.0525951354485343</v>
      </c>
      <c r="E751" s="2">
        <f t="shared" si="34"/>
        <v>347.09352431940164</v>
      </c>
      <c r="F751" s="36">
        <f t="shared" si="35"/>
        <v>119</v>
      </c>
      <c r="G751" s="2">
        <f t="shared" si="36"/>
        <v>2.9167523052050557</v>
      </c>
      <c r="H751" s="13">
        <f t="shared" si="37"/>
        <v>0.25531356646451159</v>
      </c>
      <c r="I751" s="2">
        <f t="shared" si="32"/>
        <v>-1.0526315789473717E-2</v>
      </c>
      <c r="J751" s="36">
        <f t="shared" si="38"/>
        <v>119</v>
      </c>
      <c r="K751" s="31">
        <f t="shared" si="39"/>
        <v>-6.3700826223082353E-4</v>
      </c>
      <c r="L751" s="3">
        <v>0.42499999999999999</v>
      </c>
      <c r="M751" s="13">
        <v>0.83350315875280212</v>
      </c>
      <c r="N751" s="2">
        <v>7.000000000000001E-4</v>
      </c>
      <c r="O751" s="2">
        <v>4.4600000000000001E-2</v>
      </c>
      <c r="P751" s="2">
        <v>7.0699999999999999E-2</v>
      </c>
      <c r="Q751" s="2">
        <v>3.0599999999999999E-2</v>
      </c>
      <c r="R751" s="15">
        <v>2.2711561426193008E-3</v>
      </c>
      <c r="S751" s="17">
        <f t="shared" si="33"/>
        <v>5.833333333333334E-5</v>
      </c>
      <c r="T751" s="18">
        <v>1.05542E-2</v>
      </c>
      <c r="U751" s="8">
        <v>5.0000000000000001E-3</v>
      </c>
      <c r="V751" s="8">
        <v>1.9E-2</v>
      </c>
      <c r="W751" s="13">
        <v>2.0031691551000003E-2</v>
      </c>
      <c r="X751" s="13" t="s">
        <v>4</v>
      </c>
      <c r="Y751" s="26">
        <v>0.138819</v>
      </c>
      <c r="Z751" s="26">
        <v>0.13548199999999999</v>
      </c>
      <c r="AA751" s="26">
        <f t="shared" si="40"/>
        <v>0.13876066666666667</v>
      </c>
    </row>
    <row r="752" spans="1:27" x14ac:dyDescent="0.3">
      <c r="A752" s="1">
        <v>193307</v>
      </c>
      <c r="B752" s="29">
        <v>9.9499999999999993</v>
      </c>
      <c r="C752" s="2">
        <v>0.46500000000000002</v>
      </c>
      <c r="D752" s="2">
        <f t="shared" si="31"/>
        <v>3.1717616747570565</v>
      </c>
      <c r="E752" s="2">
        <f t="shared" si="34"/>
        <v>347.40359282421792</v>
      </c>
      <c r="F752" s="36">
        <f t="shared" si="35"/>
        <v>119</v>
      </c>
      <c r="G752" s="2">
        <f t="shared" si="36"/>
        <v>2.9193579228925874</v>
      </c>
      <c r="H752" s="13">
        <f t="shared" si="37"/>
        <v>0.25514383214635683</v>
      </c>
      <c r="I752" s="2">
        <f t="shared" si="32"/>
        <v>-1.0638297872340274E-2</v>
      </c>
      <c r="J752" s="36">
        <f t="shared" si="38"/>
        <v>119</v>
      </c>
      <c r="K752" s="31">
        <f t="shared" si="39"/>
        <v>-7.5293722490901271E-4</v>
      </c>
      <c r="L752" s="3">
        <v>0.42749999999999999</v>
      </c>
      <c r="M752" s="13">
        <v>0.90117880356946123</v>
      </c>
      <c r="N752" s="2">
        <v>1.9E-3</v>
      </c>
      <c r="O752" s="2">
        <v>4.36E-2</v>
      </c>
      <c r="P752" s="2">
        <v>6.6199999999999995E-2</v>
      </c>
      <c r="Q752" s="2">
        <v>3.09E-2</v>
      </c>
      <c r="R752" s="15">
        <v>5.0327091648712033E-3</v>
      </c>
      <c r="S752" s="17">
        <f t="shared" si="33"/>
        <v>1.5833333333333332E-4</v>
      </c>
      <c r="T752" s="18">
        <v>2.8462500000000002E-2</v>
      </c>
      <c r="U752" s="8">
        <v>-1.6999999999999999E-3</v>
      </c>
      <c r="V752" s="8">
        <v>1.61E-2</v>
      </c>
      <c r="W752" s="13">
        <v>3.3419753464000002E-2</v>
      </c>
      <c r="X752" s="13" t="s">
        <v>4</v>
      </c>
      <c r="Y752" s="26">
        <v>-8.4613999999999995E-2</v>
      </c>
      <c r="Z752" s="26">
        <v>-8.5367999999999999E-2</v>
      </c>
      <c r="AA752" s="26">
        <f t="shared" si="40"/>
        <v>-8.4772333333333325E-2</v>
      </c>
    </row>
    <row r="753" spans="1:27" x14ac:dyDescent="0.3">
      <c r="A753" s="1">
        <v>193308</v>
      </c>
      <c r="B753" s="29">
        <v>11.09</v>
      </c>
      <c r="C753" s="2">
        <v>0.46</v>
      </c>
      <c r="D753" s="2">
        <f t="shared" si="31"/>
        <v>3.0619677236580713</v>
      </c>
      <c r="E753" s="2">
        <f t="shared" si="34"/>
        <v>347.82973620611824</v>
      </c>
      <c r="F753" s="36">
        <f t="shared" si="35"/>
        <v>119</v>
      </c>
      <c r="G753" s="2">
        <f t="shared" si="36"/>
        <v>2.9229389597152795</v>
      </c>
      <c r="H753" s="13">
        <f t="shared" si="37"/>
        <v>0.25491092527031783</v>
      </c>
      <c r="I753" s="2">
        <f t="shared" si="32"/>
        <v>-1.0752688172043001E-2</v>
      </c>
      <c r="J753" s="36">
        <f t="shared" si="38"/>
        <v>119</v>
      </c>
      <c r="K753" s="31">
        <f t="shared" si="39"/>
        <v>-8.6810692706244189E-4</v>
      </c>
      <c r="L753" s="3">
        <v>0.43</v>
      </c>
      <c r="M753" s="13">
        <v>0.79875012205839269</v>
      </c>
      <c r="N753" s="2">
        <v>1E-4</v>
      </c>
      <c r="O753" s="2">
        <v>4.2999999999999997E-2</v>
      </c>
      <c r="P753" s="2">
        <v>6.7699999999999996E-2</v>
      </c>
      <c r="Q753" s="2">
        <v>3.0800000000000001E-2</v>
      </c>
      <c r="R753" s="15">
        <v>4.2803820741518775E-3</v>
      </c>
      <c r="S753" s="17">
        <f t="shared" si="33"/>
        <v>8.3333333333333337E-6</v>
      </c>
      <c r="T753" s="18">
        <v>1.0152400000000001E-2</v>
      </c>
      <c r="U753" s="8">
        <v>4.4000000000000003E-3</v>
      </c>
      <c r="V753" s="8">
        <v>9.2999999999999992E-3</v>
      </c>
      <c r="W753" s="13">
        <v>1.2083121492000002E-2</v>
      </c>
      <c r="X753" s="13" t="s">
        <v>4</v>
      </c>
      <c r="Y753" s="26">
        <v>0.124777</v>
      </c>
      <c r="Z753" s="26">
        <v>0.12131699999999999</v>
      </c>
      <c r="AA753" s="26">
        <f t="shared" si="40"/>
        <v>0.12476866666666667</v>
      </c>
    </row>
    <row r="754" spans="1:27" x14ac:dyDescent="0.3">
      <c r="A754" s="1">
        <v>193309</v>
      </c>
      <c r="B754" s="29">
        <v>9.83</v>
      </c>
      <c r="C754" s="2">
        <v>0.45500000000000002</v>
      </c>
      <c r="D754" s="2">
        <f t="shared" si="31"/>
        <v>2.9802280870180256</v>
      </c>
      <c r="E754" s="2">
        <f t="shared" si="34"/>
        <v>348.16416238542718</v>
      </c>
      <c r="F754" s="36">
        <f t="shared" si="35"/>
        <v>119</v>
      </c>
      <c r="G754" s="2">
        <f t="shared" si="36"/>
        <v>2.9257492637430853</v>
      </c>
      <c r="H754" s="13">
        <f t="shared" si="37"/>
        <v>0.25472844362111136</v>
      </c>
      <c r="I754" s="2">
        <f t="shared" si="32"/>
        <v>-1.0869565217391353E-2</v>
      </c>
      <c r="J754" s="36">
        <f t="shared" si="38"/>
        <v>119</v>
      </c>
      <c r="K754" s="31">
        <f t="shared" si="39"/>
        <v>-9.8576493322613925E-4</v>
      </c>
      <c r="L754" s="3">
        <v>0.4325</v>
      </c>
      <c r="M754" s="13">
        <v>0.86799660441426152</v>
      </c>
      <c r="N754" s="2">
        <v>4.0000000000000002E-4</v>
      </c>
      <c r="O754" s="2">
        <v>4.36E-2</v>
      </c>
      <c r="P754" s="2">
        <v>7.2700000000000001E-2</v>
      </c>
      <c r="Q754" s="2">
        <v>3.0800000000000001E-2</v>
      </c>
      <c r="R754" s="15">
        <v>1.8450787585999782E-3</v>
      </c>
      <c r="S754" s="17">
        <f t="shared" si="33"/>
        <v>3.3333333333333335E-5</v>
      </c>
      <c r="T754" s="18">
        <v>0</v>
      </c>
      <c r="U754" s="8">
        <v>2.3E-3</v>
      </c>
      <c r="V754" s="8">
        <v>-1.4E-3</v>
      </c>
      <c r="W754" s="13">
        <v>1.4366156453999999E-2</v>
      </c>
      <c r="X754" s="13" t="s">
        <v>4</v>
      </c>
      <c r="Y754" s="26">
        <v>-0.118072</v>
      </c>
      <c r="Z754" s="26">
        <v>-0.12098100000000001</v>
      </c>
      <c r="AA754" s="26">
        <f t="shared" si="40"/>
        <v>-0.11810533333333333</v>
      </c>
    </row>
    <row r="755" spans="1:27" x14ac:dyDescent="0.3">
      <c r="A755" s="1">
        <v>193310</v>
      </c>
      <c r="B755" s="29">
        <v>8.9600000000000009</v>
      </c>
      <c r="C755" s="2">
        <v>0.45</v>
      </c>
      <c r="D755" s="2">
        <f t="shared" si="31"/>
        <v>3.0890202079775482</v>
      </c>
      <c r="E755" s="2">
        <f t="shared" si="34"/>
        <v>348.39063181091677</v>
      </c>
      <c r="F755" s="36">
        <f t="shared" si="35"/>
        <v>119</v>
      </c>
      <c r="G755" s="2">
        <f t="shared" si="36"/>
        <v>2.9276523681589643</v>
      </c>
      <c r="H755" s="13">
        <f t="shared" si="37"/>
        <v>0.25460501751806941</v>
      </c>
      <c r="I755" s="2">
        <f t="shared" si="32"/>
        <v>-1.098901098901095E-2</v>
      </c>
      <c r="J755" s="36">
        <f t="shared" si="38"/>
        <v>119</v>
      </c>
      <c r="K755" s="31">
        <f t="shared" si="39"/>
        <v>-1.1043167017596384E-3</v>
      </c>
      <c r="L755" s="3">
        <v>0.435</v>
      </c>
      <c r="M755" s="13">
        <v>0.92785843920145195</v>
      </c>
      <c r="N755" s="2">
        <v>8.9999999999999998E-4</v>
      </c>
      <c r="O755" s="2">
        <v>4.3400000000000001E-2</v>
      </c>
      <c r="P755" s="2">
        <v>7.4900000000000008E-2</v>
      </c>
      <c r="Q755" s="2">
        <v>3.15E-2</v>
      </c>
      <c r="R755" s="15">
        <v>6.0903132041736953E-3</v>
      </c>
      <c r="S755" s="17">
        <f t="shared" si="33"/>
        <v>7.4999999999999993E-5</v>
      </c>
      <c r="T755" s="18">
        <v>0</v>
      </c>
      <c r="U755" s="8">
        <v>-9.1000000000000004E-3</v>
      </c>
      <c r="V755" s="8">
        <v>4.0000000000000001E-3</v>
      </c>
      <c r="W755" s="13">
        <v>2.8033775162999999E-2</v>
      </c>
      <c r="X755" s="13" t="s">
        <v>4</v>
      </c>
      <c r="Y755" s="26">
        <v>-9.0087E-2</v>
      </c>
      <c r="Z755" s="26">
        <v>-9.1072E-2</v>
      </c>
      <c r="AA755" s="26">
        <f t="shared" si="40"/>
        <v>-9.0162000000000006E-2</v>
      </c>
    </row>
    <row r="756" spans="1:27" x14ac:dyDescent="0.3">
      <c r="A756" s="1">
        <v>193311</v>
      </c>
      <c r="B756" s="29">
        <v>9.8800000000000008</v>
      </c>
      <c r="C756" s="2">
        <v>0.44500000000000001</v>
      </c>
      <c r="D756" s="2">
        <f t="shared" si="31"/>
        <v>3.1222164206631104</v>
      </c>
      <c r="E756" s="2">
        <f t="shared" si="34"/>
        <v>348.69562976113383</v>
      </c>
      <c r="F756" s="36">
        <f t="shared" si="35"/>
        <v>119</v>
      </c>
      <c r="G756" s="2">
        <f t="shared" si="36"/>
        <v>2.9302153761439818</v>
      </c>
      <c r="H756" s="13">
        <f t="shared" si="37"/>
        <v>0.25443898216619398</v>
      </c>
      <c r="I756" s="2">
        <f t="shared" si="32"/>
        <v>-1.1111111111111072E-2</v>
      </c>
      <c r="J756" s="36">
        <f t="shared" si="38"/>
        <v>119</v>
      </c>
      <c r="K756" s="31">
        <f t="shared" si="39"/>
        <v>-1.2221889152709434E-3</v>
      </c>
      <c r="L756" s="3">
        <v>0.4375</v>
      </c>
      <c r="M756" s="13">
        <v>0.83350315875280212</v>
      </c>
      <c r="N756" s="2">
        <v>2.2000000000000001E-3</v>
      </c>
      <c r="O756" s="2">
        <v>4.5400000000000003E-2</v>
      </c>
      <c r="P756" s="2">
        <v>7.980000000000001E-2</v>
      </c>
      <c r="Q756" s="2">
        <v>3.27E-2</v>
      </c>
      <c r="R756" s="15">
        <v>8.1134377463740609E-3</v>
      </c>
      <c r="S756" s="17">
        <f t="shared" si="33"/>
        <v>1.8333333333333334E-4</v>
      </c>
      <c r="T756" s="18">
        <v>0</v>
      </c>
      <c r="U756" s="8">
        <v>-1.49E-2</v>
      </c>
      <c r="V756" s="8">
        <v>-2.4799999999999999E-2</v>
      </c>
      <c r="W756" s="13">
        <v>9.7297978710000014E-3</v>
      </c>
      <c r="X756" s="13" t="s">
        <v>4</v>
      </c>
      <c r="Y756" s="26">
        <v>0.109149</v>
      </c>
      <c r="Z756" s="26">
        <v>0.102712</v>
      </c>
      <c r="AA756" s="26">
        <f t="shared" si="40"/>
        <v>0.10896566666666667</v>
      </c>
    </row>
    <row r="757" spans="1:27" x14ac:dyDescent="0.3">
      <c r="A757" s="1">
        <v>193312</v>
      </c>
      <c r="B757" s="29">
        <v>10.1</v>
      </c>
      <c r="C757" s="2">
        <v>0.44</v>
      </c>
      <c r="D757" s="2">
        <f t="shared" si="31"/>
        <v>3.2342121651509395</v>
      </c>
      <c r="E757" s="2">
        <f t="shared" si="34"/>
        <v>349.00481289474516</v>
      </c>
      <c r="F757" s="36">
        <f t="shared" si="35"/>
        <v>119</v>
      </c>
      <c r="G757" s="2">
        <f t="shared" si="36"/>
        <v>2.9328135537373541</v>
      </c>
      <c r="H757" s="13">
        <f t="shared" si="37"/>
        <v>0.25427088936105291</v>
      </c>
      <c r="I757" s="2">
        <f t="shared" si="32"/>
        <v>-1.1235955056179803E-2</v>
      </c>
      <c r="J757" s="36">
        <f t="shared" si="38"/>
        <v>119</v>
      </c>
      <c r="K757" s="31">
        <f t="shared" si="39"/>
        <v>-1.3426005097781381E-3</v>
      </c>
      <c r="L757" s="3">
        <v>0.44</v>
      </c>
      <c r="M757" s="13">
        <v>0.82902604641735067</v>
      </c>
      <c r="N757" s="2">
        <v>2.8999999999999998E-3</v>
      </c>
      <c r="O757" s="2">
        <v>4.4999999999999998E-2</v>
      </c>
      <c r="P757" s="2">
        <v>7.7499999999999999E-2</v>
      </c>
      <c r="Q757" s="2">
        <v>3.3599999999999998E-2</v>
      </c>
      <c r="R757" s="15">
        <v>1.2752641286835757E-2</v>
      </c>
      <c r="S757" s="17">
        <f t="shared" si="33"/>
        <v>2.4166666666666664E-4</v>
      </c>
      <c r="T757" s="18">
        <v>-5.0632999999999997E-3</v>
      </c>
      <c r="U757" s="8">
        <v>-1.1299999999999999E-2</v>
      </c>
      <c r="V757" s="8">
        <v>2.5700000000000001E-2</v>
      </c>
      <c r="W757" s="13">
        <v>5.6601319070000008E-3</v>
      </c>
      <c r="X757" s="13" t="s">
        <v>4</v>
      </c>
      <c r="Y757" s="26">
        <v>2.8146999999999998E-2</v>
      </c>
      <c r="Z757" s="26">
        <v>2.5901E-2</v>
      </c>
      <c r="AA757" s="26">
        <f t="shared" si="40"/>
        <v>2.7905333333333331E-2</v>
      </c>
    </row>
    <row r="758" spans="1:27" x14ac:dyDescent="0.3">
      <c r="A758" s="1">
        <v>193401</v>
      </c>
      <c r="B758" s="29">
        <v>11.17</v>
      </c>
      <c r="C758" s="2">
        <v>0.44080000000000003</v>
      </c>
      <c r="D758" s="2">
        <f t="shared" si="31"/>
        <v>3.1949995758770706</v>
      </c>
      <c r="E758" s="2">
        <f t="shared" si="34"/>
        <v>349.42467440510279</v>
      </c>
      <c r="F758" s="36">
        <f t="shared" si="35"/>
        <v>119</v>
      </c>
      <c r="G758" s="2">
        <f t="shared" si="36"/>
        <v>2.936341801723553</v>
      </c>
      <c r="H758" s="13">
        <f t="shared" si="37"/>
        <v>0.25404297959139205</v>
      </c>
      <c r="I758" s="2">
        <f t="shared" si="32"/>
        <v>1.8181818181819409E-3</v>
      </c>
      <c r="J758" s="36">
        <f t="shared" si="38"/>
        <v>119</v>
      </c>
      <c r="K758" s="31">
        <f t="shared" si="39"/>
        <v>-1.4639744780637768E-3</v>
      </c>
      <c r="L758" s="3">
        <v>0.44419999999999998</v>
      </c>
      <c r="M758" s="13">
        <v>0.7629173661630293</v>
      </c>
      <c r="N758" s="2">
        <v>7.1999999999999998E-3</v>
      </c>
      <c r="O758" s="2">
        <v>4.3499999999999997E-2</v>
      </c>
      <c r="P758" s="2">
        <v>7.0099999999999996E-2</v>
      </c>
      <c r="Q758" s="2">
        <v>3.2099999999999997E-2</v>
      </c>
      <c r="R758" s="15">
        <v>9.3030715226222801E-3</v>
      </c>
      <c r="S758" s="17">
        <f t="shared" si="33"/>
        <v>5.9999999999999995E-4</v>
      </c>
      <c r="T758" s="18">
        <v>5.0632999999999997E-3</v>
      </c>
      <c r="U758" s="8">
        <v>2.5700000000000001E-2</v>
      </c>
      <c r="V758" s="8">
        <v>2.5700000000000001E-2</v>
      </c>
      <c r="W758" s="13">
        <v>6.614620550999999E-3</v>
      </c>
      <c r="X758" s="13" t="s">
        <v>4</v>
      </c>
      <c r="Y758" s="26">
        <v>0.114701</v>
      </c>
      <c r="Z758" s="26">
        <v>0.11328199999999999</v>
      </c>
      <c r="AA758" s="26">
        <f t="shared" si="40"/>
        <v>0.11410099999999999</v>
      </c>
    </row>
    <row r="759" spans="1:27" x14ac:dyDescent="0.3">
      <c r="A759" s="1">
        <v>193402</v>
      </c>
      <c r="B759" s="29">
        <v>10.76</v>
      </c>
      <c r="C759" s="2">
        <v>0.44169999999999998</v>
      </c>
      <c r="D759" s="2">
        <f t="shared" si="31"/>
        <v>3.1920301149533281</v>
      </c>
      <c r="E759" s="2">
        <f t="shared" si="34"/>
        <v>349.82767979394373</v>
      </c>
      <c r="F759" s="36">
        <f t="shared" si="35"/>
        <v>119</v>
      </c>
      <c r="G759" s="2">
        <f t="shared" si="36"/>
        <v>2.9397284016297793</v>
      </c>
      <c r="H759" s="13">
        <f t="shared" si="37"/>
        <v>0.25382460364179465</v>
      </c>
      <c r="I759" s="2">
        <f t="shared" si="32"/>
        <v>2.0417422867513579E-3</v>
      </c>
      <c r="J759" s="36">
        <f t="shared" si="38"/>
        <v>119</v>
      </c>
      <c r="K759" s="31">
        <f t="shared" si="39"/>
        <v>-1.4739831663408383E-3</v>
      </c>
      <c r="L759" s="3">
        <v>0.44829999999999998</v>
      </c>
      <c r="M759" s="13">
        <v>0.79064372704426833</v>
      </c>
      <c r="N759" s="2">
        <v>6.1999999999999998E-3</v>
      </c>
      <c r="O759" s="2">
        <v>4.2000000000000003E-2</v>
      </c>
      <c r="P759" s="2">
        <v>6.2699999999999992E-2</v>
      </c>
      <c r="Q759" s="2">
        <v>3.1699999999999999E-2</v>
      </c>
      <c r="R759" s="15">
        <v>1.1587138449528996E-2</v>
      </c>
      <c r="S759" s="17">
        <f t="shared" si="33"/>
        <v>5.1666666666666668E-4</v>
      </c>
      <c r="T759" s="18">
        <v>7.5471999999999996E-3</v>
      </c>
      <c r="U759" s="8">
        <v>8.0999999999999996E-3</v>
      </c>
      <c r="V759" s="8">
        <v>1.46E-2</v>
      </c>
      <c r="W759" s="13">
        <v>5.5501275240000007E-3</v>
      </c>
      <c r="X759" s="13" t="s">
        <v>4</v>
      </c>
      <c r="Y759" s="26">
        <v>-3.2967000000000003E-2</v>
      </c>
      <c r="Z759" s="26">
        <v>-3.7314E-2</v>
      </c>
      <c r="AA759" s="26">
        <f t="shared" si="40"/>
        <v>-3.3483666666666669E-2</v>
      </c>
    </row>
    <row r="760" spans="1:27" x14ac:dyDescent="0.3">
      <c r="A760" s="1">
        <v>193403</v>
      </c>
      <c r="B760" s="29">
        <v>10.75</v>
      </c>
      <c r="C760" s="2">
        <v>0.4425</v>
      </c>
      <c r="D760" s="2">
        <f t="shared" si="31"/>
        <v>3.1628732731709297</v>
      </c>
      <c r="E760" s="2">
        <f t="shared" si="34"/>
        <v>350.25415521331468</v>
      </c>
      <c r="F760" s="36">
        <f t="shared" si="35"/>
        <v>119</v>
      </c>
      <c r="G760" s="2">
        <f t="shared" si="36"/>
        <v>2.9433122286833164</v>
      </c>
      <c r="H760" s="13">
        <f t="shared" si="37"/>
        <v>0.25359391851502028</v>
      </c>
      <c r="I760" s="2">
        <f t="shared" si="32"/>
        <v>1.8111840615802066E-3</v>
      </c>
      <c r="J760" s="36">
        <f t="shared" si="38"/>
        <v>119</v>
      </c>
      <c r="K760" s="31">
        <f t="shared" si="39"/>
        <v>-1.4836130566303403E-3</v>
      </c>
      <c r="L760" s="3">
        <v>0.45250000000000001</v>
      </c>
      <c r="M760" s="13">
        <v>0.80251221214235868</v>
      </c>
      <c r="N760" s="2">
        <v>2.3999999999999998E-3</v>
      </c>
      <c r="O760" s="2">
        <v>4.1299999999999996E-2</v>
      </c>
      <c r="P760" s="2">
        <v>6.2600000000000003E-2</v>
      </c>
      <c r="Q760" s="2">
        <v>3.0700000000000002E-2</v>
      </c>
      <c r="R760" s="15">
        <v>1.5620615576938555E-2</v>
      </c>
      <c r="S760" s="17">
        <f t="shared" si="33"/>
        <v>1.9999999999999998E-4</v>
      </c>
      <c r="T760" s="18">
        <v>0</v>
      </c>
      <c r="U760" s="8">
        <v>1.9699999999999999E-2</v>
      </c>
      <c r="V760" s="8">
        <v>1.8700000000000001E-2</v>
      </c>
      <c r="W760" s="13">
        <v>6.3885193840000007E-3</v>
      </c>
      <c r="X760" s="13" t="s">
        <v>4</v>
      </c>
      <c r="Y760" s="26">
        <v>5.5449999999999996E-3</v>
      </c>
      <c r="Z760" s="26">
        <v>2.6870000000000002E-3</v>
      </c>
      <c r="AA760" s="26">
        <f t="shared" si="40"/>
        <v>5.3449999999999999E-3</v>
      </c>
    </row>
    <row r="761" spans="1:27" x14ac:dyDescent="0.3">
      <c r="A761" s="1">
        <v>193404</v>
      </c>
      <c r="B761" s="29">
        <v>10.46</v>
      </c>
      <c r="C761" s="2">
        <v>0.44330000000000003</v>
      </c>
      <c r="D761" s="2">
        <f t="shared" si="31"/>
        <v>3.0763127602133302</v>
      </c>
      <c r="E761" s="2">
        <f t="shared" si="34"/>
        <v>350.65818197802218</v>
      </c>
      <c r="F761" s="36">
        <f t="shared" si="35"/>
        <v>119</v>
      </c>
      <c r="G761" s="2">
        <f t="shared" si="36"/>
        <v>2.9467074115800185</v>
      </c>
      <c r="H761" s="13">
        <f t="shared" si="37"/>
        <v>0.25337576255739253</v>
      </c>
      <c r="I761" s="2">
        <f t="shared" si="32"/>
        <v>1.8079096045198195E-3</v>
      </c>
      <c r="J761" s="36">
        <f t="shared" si="38"/>
        <v>119</v>
      </c>
      <c r="K761" s="31">
        <f t="shared" si="39"/>
        <v>-1.4950952921923366E-3</v>
      </c>
      <c r="L761" s="3">
        <v>0.45669999999999999</v>
      </c>
      <c r="M761" s="13">
        <v>0.80107473380435867</v>
      </c>
      <c r="N761" s="2">
        <v>1.5E-3</v>
      </c>
      <c r="O761" s="2">
        <v>4.07E-2</v>
      </c>
      <c r="P761" s="2">
        <v>6.0100000000000001E-2</v>
      </c>
      <c r="Q761" s="2">
        <v>0.03</v>
      </c>
      <c r="R761" s="15">
        <v>1.3718213915746865E-2</v>
      </c>
      <c r="S761" s="17">
        <f t="shared" si="33"/>
        <v>1.25E-4</v>
      </c>
      <c r="T761" s="18">
        <v>-2.5094000000000002E-3</v>
      </c>
      <c r="U761" s="8">
        <v>1.26E-2</v>
      </c>
      <c r="V761" s="8">
        <v>1.04E-2</v>
      </c>
      <c r="W761" s="13">
        <v>1.9057030630000001E-3</v>
      </c>
      <c r="X761" s="13" t="s">
        <v>4</v>
      </c>
      <c r="Y761" s="26">
        <v>-2.5822000000000001E-2</v>
      </c>
      <c r="Z761" s="26">
        <v>-2.7304999999999999E-2</v>
      </c>
      <c r="AA761" s="26">
        <f t="shared" si="40"/>
        <v>-2.5947000000000001E-2</v>
      </c>
    </row>
    <row r="762" spans="1:27" x14ac:dyDescent="0.3">
      <c r="A762" s="1">
        <v>193405</v>
      </c>
      <c r="B762" s="29">
        <v>9.61</v>
      </c>
      <c r="C762" s="2">
        <v>0.44419999999999998</v>
      </c>
      <c r="D762" s="2">
        <f t="shared" si="31"/>
        <v>3.0948826410990815</v>
      </c>
      <c r="E762" s="2">
        <f t="shared" si="34"/>
        <v>350.95991097972501</v>
      </c>
      <c r="F762" s="36">
        <f t="shared" si="35"/>
        <v>119</v>
      </c>
      <c r="G762" s="2">
        <f t="shared" si="36"/>
        <v>2.9492429494094536</v>
      </c>
      <c r="H762" s="13">
        <f t="shared" si="37"/>
        <v>0.25321308737147563</v>
      </c>
      <c r="I762" s="2">
        <f t="shared" si="32"/>
        <v>2.030227836679277E-3</v>
      </c>
      <c r="J762" s="36">
        <f t="shared" si="38"/>
        <v>119</v>
      </c>
      <c r="K762" s="31">
        <f t="shared" si="39"/>
        <v>-1.5049547181466873E-3</v>
      </c>
      <c r="L762" s="3">
        <v>0.46079999999999999</v>
      </c>
      <c r="M762" s="13">
        <v>0.8563829787234043</v>
      </c>
      <c r="N762" s="2">
        <v>1.6000000000000001E-3</v>
      </c>
      <c r="O762" s="2">
        <v>4.0099999999999997E-2</v>
      </c>
      <c r="P762" s="2">
        <v>6.0499999999999998E-2</v>
      </c>
      <c r="Q762" s="2">
        <v>2.92E-2</v>
      </c>
      <c r="R762" s="15">
        <v>1.4041024658873155E-2</v>
      </c>
      <c r="S762" s="17">
        <f t="shared" si="33"/>
        <v>1.3333333333333334E-4</v>
      </c>
      <c r="T762" s="18">
        <v>2.5094000000000002E-3</v>
      </c>
      <c r="U762" s="8">
        <v>1.3100000000000001E-2</v>
      </c>
      <c r="V762" s="8">
        <v>8.9999999999999993E-3</v>
      </c>
      <c r="W762" s="13">
        <v>7.3704752009999992E-3</v>
      </c>
      <c r="X762" s="13" t="s">
        <v>4</v>
      </c>
      <c r="Y762" s="26">
        <v>-7.8952999999999995E-2</v>
      </c>
      <c r="Z762" s="26">
        <v>-8.2618999999999998E-2</v>
      </c>
      <c r="AA762" s="26">
        <f t="shared" si="40"/>
        <v>-7.9086333333333328E-2</v>
      </c>
    </row>
    <row r="763" spans="1:27" x14ac:dyDescent="0.3">
      <c r="A763" s="1">
        <v>193406</v>
      </c>
      <c r="B763" s="29">
        <v>9.81</v>
      </c>
      <c r="C763" s="2">
        <v>0.44500000000000001</v>
      </c>
      <c r="D763" s="2">
        <f t="shared" si="31"/>
        <v>2.9707025254881558</v>
      </c>
      <c r="E763" s="2">
        <f t="shared" si="34"/>
        <v>351.23805511397137</v>
      </c>
      <c r="F763" s="36">
        <f t="shared" si="35"/>
        <v>119</v>
      </c>
      <c r="G763" s="2">
        <f t="shared" si="36"/>
        <v>2.9515802950753898</v>
      </c>
      <c r="H763" s="13">
        <f t="shared" si="37"/>
        <v>0.25306331273243726</v>
      </c>
      <c r="I763" s="2">
        <f t="shared" si="32"/>
        <v>1.8009905447997632E-3</v>
      </c>
      <c r="J763" s="36">
        <f t="shared" si="38"/>
        <v>119</v>
      </c>
      <c r="K763" s="31">
        <f t="shared" si="39"/>
        <v>-1.5144325538403748E-3</v>
      </c>
      <c r="L763" s="3">
        <v>0.46500000000000002</v>
      </c>
      <c r="M763" s="13">
        <v>0.84073107049608353</v>
      </c>
      <c r="N763" s="2">
        <v>1.5E-3</v>
      </c>
      <c r="O763" s="2">
        <v>3.9300000000000002E-2</v>
      </c>
      <c r="P763" s="2">
        <v>6.0599999999999994E-2</v>
      </c>
      <c r="Q763" s="2">
        <v>2.8899999999999999E-2</v>
      </c>
      <c r="R763" s="15">
        <v>1.2366800851363491E-2</v>
      </c>
      <c r="S763" s="17">
        <f t="shared" si="33"/>
        <v>1.25E-4</v>
      </c>
      <c r="T763" s="18">
        <v>2.5030999999999999E-3</v>
      </c>
      <c r="U763" s="8">
        <v>6.7000000000000002E-3</v>
      </c>
      <c r="V763" s="8">
        <v>1.5800000000000002E-2</v>
      </c>
      <c r="W763" s="13">
        <v>6.934831754999999E-3</v>
      </c>
      <c r="X763" s="13" t="s">
        <v>4</v>
      </c>
      <c r="Y763" s="26">
        <v>2.3802E-2</v>
      </c>
      <c r="Z763" s="26">
        <v>2.0865999999999999E-2</v>
      </c>
      <c r="AA763" s="26">
        <f t="shared" si="40"/>
        <v>2.3677E-2</v>
      </c>
    </row>
    <row r="764" spans="1:27" x14ac:dyDescent="0.3">
      <c r="A764" s="1">
        <v>193407</v>
      </c>
      <c r="B764" s="29">
        <v>8.68</v>
      </c>
      <c r="C764" s="2">
        <v>0.44579999999999997</v>
      </c>
      <c r="D764" s="2">
        <f t="shared" si="31"/>
        <v>3.0216387373177986</v>
      </c>
      <c r="E764" s="2">
        <f t="shared" si="34"/>
        <v>351.36140845090057</v>
      </c>
      <c r="F764" s="36">
        <f t="shared" si="35"/>
        <v>119</v>
      </c>
      <c r="G764" s="2">
        <f t="shared" si="36"/>
        <v>2.9526168777386603</v>
      </c>
      <c r="H764" s="13">
        <f t="shared" si="37"/>
        <v>0.25299694630968433</v>
      </c>
      <c r="I764" s="2">
        <f t="shared" si="32"/>
        <v>1.7977528089887507E-3</v>
      </c>
      <c r="J764" s="36">
        <f t="shared" si="38"/>
        <v>119</v>
      </c>
      <c r="K764" s="31">
        <f t="shared" si="39"/>
        <v>-1.5257532059693507E-3</v>
      </c>
      <c r="L764" s="3">
        <v>0.46920000000000001</v>
      </c>
      <c r="M764" s="13">
        <v>0.91425326519023287</v>
      </c>
      <c r="N764" s="2">
        <v>1.5E-3</v>
      </c>
      <c r="O764" s="2">
        <v>3.8900000000000004E-2</v>
      </c>
      <c r="P764" s="2">
        <v>6.13E-2</v>
      </c>
      <c r="Q764" s="2">
        <v>2.8799999999999999E-2</v>
      </c>
      <c r="R764" s="15">
        <v>9.0584455105379817E-3</v>
      </c>
      <c r="S764" s="17">
        <f t="shared" si="33"/>
        <v>1.25E-4</v>
      </c>
      <c r="T764" s="18">
        <v>0</v>
      </c>
      <c r="U764" s="8">
        <v>4.0000000000000001E-3</v>
      </c>
      <c r="V764" s="8">
        <v>4.7000000000000002E-3</v>
      </c>
      <c r="W764" s="13">
        <v>1.1611745751000003E-2</v>
      </c>
      <c r="X764" s="13" t="s">
        <v>4</v>
      </c>
      <c r="Y764" s="26">
        <v>-0.119953</v>
      </c>
      <c r="Z764" s="26">
        <v>-0.121866</v>
      </c>
      <c r="AA764" s="26">
        <f t="shared" si="40"/>
        <v>-0.120078</v>
      </c>
    </row>
    <row r="765" spans="1:27" x14ac:dyDescent="0.3">
      <c r="A765" s="1">
        <v>193408</v>
      </c>
      <c r="B765" s="29">
        <v>9.15</v>
      </c>
      <c r="C765" s="2">
        <v>0.44669999999999999</v>
      </c>
      <c r="D765" s="2">
        <f t="shared" si="31"/>
        <v>3.0141424641468682</v>
      </c>
      <c r="E765" s="2">
        <f t="shared" si="34"/>
        <v>351.54833001126929</v>
      </c>
      <c r="F765" s="36">
        <f t="shared" si="35"/>
        <v>119</v>
      </c>
      <c r="G765" s="2">
        <f t="shared" si="36"/>
        <v>2.9541876471535233</v>
      </c>
      <c r="H765" s="13">
        <f t="shared" si="37"/>
        <v>0.25289644529638439</v>
      </c>
      <c r="I765" s="2">
        <f t="shared" si="32"/>
        <v>2.0188425302827273E-3</v>
      </c>
      <c r="J765" s="36">
        <f t="shared" si="38"/>
        <v>119</v>
      </c>
      <c r="K765" s="31">
        <f t="shared" si="39"/>
        <v>-1.5354667486659475E-3</v>
      </c>
      <c r="L765" s="3">
        <v>0.4733</v>
      </c>
      <c r="M765" s="13">
        <v>0.8668964031875942</v>
      </c>
      <c r="N765" s="2">
        <v>1.9E-3</v>
      </c>
      <c r="O765" s="2">
        <v>3.9300000000000002E-2</v>
      </c>
      <c r="P765" s="2">
        <v>6.4899999999999999E-2</v>
      </c>
      <c r="Q765" s="2">
        <v>2.9899999999999999E-2</v>
      </c>
      <c r="R765" s="15">
        <v>2.5516880858208697E-2</v>
      </c>
      <c r="S765" s="17">
        <f t="shared" si="33"/>
        <v>1.5833333333333332E-4</v>
      </c>
      <c r="T765" s="18">
        <v>2.4968999999999998E-3</v>
      </c>
      <c r="U765" s="8">
        <v>-1.18E-2</v>
      </c>
      <c r="V765" s="8">
        <v>4.7000000000000002E-3</v>
      </c>
      <c r="W765" s="13">
        <v>6.5443819369999994E-3</v>
      </c>
      <c r="X765" s="13" t="s">
        <v>4</v>
      </c>
      <c r="Y765" s="26">
        <v>5.9017E-2</v>
      </c>
      <c r="Z765" s="26">
        <v>5.2061000000000003E-2</v>
      </c>
      <c r="AA765" s="26">
        <f t="shared" si="40"/>
        <v>5.8858666666666663E-2</v>
      </c>
    </row>
    <row r="766" spans="1:27" x14ac:dyDescent="0.3">
      <c r="A766" s="1">
        <v>193409</v>
      </c>
      <c r="B766" s="29">
        <v>9.1</v>
      </c>
      <c r="C766" s="2">
        <v>0.44750000000000001</v>
      </c>
      <c r="D766" s="2">
        <f t="shared" si="31"/>
        <v>2.9799661812153153</v>
      </c>
      <c r="E766" s="2">
        <f t="shared" si="34"/>
        <v>351.74393729649046</v>
      </c>
      <c r="F766" s="36">
        <f t="shared" si="35"/>
        <v>119</v>
      </c>
      <c r="G766" s="2">
        <f t="shared" si="36"/>
        <v>2.955831405852861</v>
      </c>
      <c r="H766" s="13">
        <f t="shared" si="37"/>
        <v>0.25279135974309908</v>
      </c>
      <c r="I766" s="2">
        <f t="shared" si="32"/>
        <v>1.790911126035466E-3</v>
      </c>
      <c r="J766" s="36">
        <f t="shared" si="38"/>
        <v>119</v>
      </c>
      <c r="K766" s="31">
        <f t="shared" si="39"/>
        <v>-1.5447960242151108E-3</v>
      </c>
      <c r="L766" s="3">
        <v>0.47749999999999998</v>
      </c>
      <c r="M766" s="13">
        <v>0.87036436371499626</v>
      </c>
      <c r="N766" s="2">
        <v>2.0999999999999999E-3</v>
      </c>
      <c r="O766" s="2">
        <v>3.9599999999999996E-2</v>
      </c>
      <c r="P766" s="2">
        <v>6.5700000000000008E-2</v>
      </c>
      <c r="Q766" s="2">
        <v>3.1E-2</v>
      </c>
      <c r="R766" s="15">
        <v>2.4984493006803242E-2</v>
      </c>
      <c r="S766" s="17">
        <f t="shared" si="33"/>
        <v>1.75E-4</v>
      </c>
      <c r="T766" s="18">
        <v>1.48518E-2</v>
      </c>
      <c r="U766" s="8">
        <v>-1.46E-2</v>
      </c>
      <c r="V766" s="8">
        <v>-6.1000000000000004E-3</v>
      </c>
      <c r="W766" s="13">
        <v>4.882477629000001E-3</v>
      </c>
      <c r="X766" s="13" t="s">
        <v>4</v>
      </c>
      <c r="Y766" s="26">
        <v>-4.8500000000000003E-4</v>
      </c>
      <c r="Z766" s="26">
        <v>-3.3500000000000001E-3</v>
      </c>
      <c r="AA766" s="26">
        <f t="shared" si="40"/>
        <v>-6.6E-4</v>
      </c>
    </row>
    <row r="767" spans="1:27" x14ac:dyDescent="0.3">
      <c r="A767" s="1">
        <v>193410</v>
      </c>
      <c r="B767" s="29">
        <v>8.81</v>
      </c>
      <c r="C767" s="2">
        <v>0.44829999999999998</v>
      </c>
      <c r="D767" s="2">
        <f t="shared" si="31"/>
        <v>3.0577861132809385</v>
      </c>
      <c r="E767" s="2">
        <f t="shared" si="34"/>
        <v>351.85412729600205</v>
      </c>
      <c r="F767" s="36">
        <f t="shared" si="35"/>
        <v>119</v>
      </c>
      <c r="G767" s="2">
        <f t="shared" si="36"/>
        <v>2.9567573722353115</v>
      </c>
      <c r="H767" s="13">
        <f t="shared" si="37"/>
        <v>0.25273220112434258</v>
      </c>
      <c r="I767" s="2">
        <f t="shared" si="32"/>
        <v>1.7877094972065244E-3</v>
      </c>
      <c r="J767" s="36">
        <f t="shared" si="38"/>
        <v>119</v>
      </c>
      <c r="K767" s="31">
        <f t="shared" si="39"/>
        <v>-1.5559586706773811E-3</v>
      </c>
      <c r="L767" s="3">
        <v>0.48170000000000002</v>
      </c>
      <c r="M767" s="13">
        <v>0.86225364181662378</v>
      </c>
      <c r="N767" s="2">
        <v>2.7000000000000001E-3</v>
      </c>
      <c r="O767" s="2">
        <v>3.9E-2</v>
      </c>
      <c r="P767" s="2">
        <v>6.4000000000000001E-2</v>
      </c>
      <c r="Q767" s="2">
        <v>0.03</v>
      </c>
      <c r="R767" s="15">
        <v>2.9398225405728954E-2</v>
      </c>
      <c r="S767" s="17">
        <f t="shared" si="33"/>
        <v>2.2500000000000002E-4</v>
      </c>
      <c r="T767" s="18">
        <v>-7.3983E-3</v>
      </c>
      <c r="U767" s="8">
        <v>1.8200000000000001E-2</v>
      </c>
      <c r="V767" s="8">
        <v>1.0200000000000001E-2</v>
      </c>
      <c r="W767" s="13">
        <v>4.3907557039999994E-3</v>
      </c>
      <c r="X767" s="13" t="s">
        <v>4</v>
      </c>
      <c r="Y767" s="26">
        <v>-3.2647000000000002E-2</v>
      </c>
      <c r="Z767" s="26">
        <v>-3.3748E-2</v>
      </c>
      <c r="AA767" s="26">
        <f t="shared" si="40"/>
        <v>-3.2872000000000005E-2</v>
      </c>
    </row>
    <row r="768" spans="1:27" x14ac:dyDescent="0.3">
      <c r="A768" s="1">
        <v>193411</v>
      </c>
      <c r="B768" s="29">
        <v>9.5399999999999991</v>
      </c>
      <c r="C768" s="2">
        <v>0.44919999999999999</v>
      </c>
      <c r="D768" s="2">
        <f t="shared" si="31"/>
        <v>3.0515788547243439</v>
      </c>
      <c r="E768" s="2">
        <f t="shared" si="34"/>
        <v>351.99252227056058</v>
      </c>
      <c r="F768" s="36">
        <f t="shared" si="35"/>
        <v>119</v>
      </c>
      <c r="G768" s="2">
        <f t="shared" si="36"/>
        <v>2.957920355214795</v>
      </c>
      <c r="H768" s="13">
        <f t="shared" si="37"/>
        <v>0.25265793908218509</v>
      </c>
      <c r="I768" s="2">
        <f t="shared" si="32"/>
        <v>2.0075842070041983E-3</v>
      </c>
      <c r="J768" s="36">
        <f t="shared" si="38"/>
        <v>119</v>
      </c>
      <c r="K768" s="31">
        <f t="shared" si="39"/>
        <v>-1.5655296061124098E-3</v>
      </c>
      <c r="L768" s="3">
        <v>0.48580000000000001</v>
      </c>
      <c r="M768" s="13">
        <v>0.78200893724499709</v>
      </c>
      <c r="N768" s="2">
        <v>2.5000000000000001E-3</v>
      </c>
      <c r="O768" s="2">
        <v>3.8599999999999995E-2</v>
      </c>
      <c r="P768" s="2">
        <v>6.3700000000000007E-2</v>
      </c>
      <c r="Q768" s="2">
        <v>2.9899999999999999E-2</v>
      </c>
      <c r="R768" s="15">
        <v>2.5335882012919468E-2</v>
      </c>
      <c r="S768" s="17">
        <f t="shared" si="33"/>
        <v>2.0833333333333335E-4</v>
      </c>
      <c r="T768" s="18">
        <v>-2.4783000000000001E-3</v>
      </c>
      <c r="U768" s="8">
        <v>3.7000000000000002E-3</v>
      </c>
      <c r="V768" s="8">
        <v>1.29E-2</v>
      </c>
      <c r="W768" s="13">
        <v>2.0140084039999995E-3</v>
      </c>
      <c r="X768" s="13" t="s">
        <v>4</v>
      </c>
      <c r="Y768" s="26">
        <v>8.6760000000000004E-2</v>
      </c>
      <c r="Z768" s="26">
        <v>8.1478999999999996E-2</v>
      </c>
      <c r="AA768" s="26">
        <f t="shared" si="40"/>
        <v>8.6551666666666666E-2</v>
      </c>
    </row>
    <row r="769" spans="1:27" x14ac:dyDescent="0.3">
      <c r="A769" s="1">
        <v>193412</v>
      </c>
      <c r="B769" s="29">
        <v>9.5</v>
      </c>
      <c r="C769" s="2">
        <v>0.45</v>
      </c>
      <c r="D769" s="2">
        <f t="shared" si="31"/>
        <v>3.006782109740576</v>
      </c>
      <c r="E769" s="2">
        <f t="shared" si="34"/>
        <v>352.08729869809923</v>
      </c>
      <c r="F769" s="36">
        <f t="shared" si="35"/>
        <v>119</v>
      </c>
      <c r="G769" s="2">
        <f t="shared" si="36"/>
        <v>2.9587167957823466</v>
      </c>
      <c r="H769" s="13">
        <f t="shared" si="37"/>
        <v>0.252607107703539</v>
      </c>
      <c r="I769" s="2">
        <f t="shared" si="32"/>
        <v>1.7809439002671734E-3</v>
      </c>
      <c r="J769" s="36">
        <f t="shared" si="38"/>
        <v>119</v>
      </c>
      <c r="K769" s="31">
        <f t="shared" si="39"/>
        <v>-1.5747137088363311E-3</v>
      </c>
      <c r="L769" s="3">
        <v>0.49</v>
      </c>
      <c r="M769" s="13">
        <v>0.77374086889657823</v>
      </c>
      <c r="N769" s="2">
        <v>2.3E-3</v>
      </c>
      <c r="O769" s="2">
        <v>3.8100000000000002E-2</v>
      </c>
      <c r="P769" s="2">
        <v>6.2300000000000001E-2</v>
      </c>
      <c r="Q769" s="2">
        <v>2.93E-2</v>
      </c>
      <c r="R769" s="15">
        <v>2.0566571932154214E-2</v>
      </c>
      <c r="S769" s="17">
        <f t="shared" si="33"/>
        <v>1.9166666666666667E-4</v>
      </c>
      <c r="T769" s="18">
        <v>-2.4845000000000002E-3</v>
      </c>
      <c r="U769" s="8">
        <v>1.12E-2</v>
      </c>
      <c r="V769" s="8">
        <v>1.01E-2</v>
      </c>
      <c r="W769" s="13">
        <v>2.6199888890000001E-3</v>
      </c>
      <c r="X769" s="13" t="s">
        <v>4</v>
      </c>
      <c r="Y769" s="26">
        <v>-3.8000000000000002E-5</v>
      </c>
      <c r="Z769" s="26">
        <v>-3.728E-3</v>
      </c>
      <c r="AA769" s="26">
        <f t="shared" si="40"/>
        <v>-2.2966666666666667E-4</v>
      </c>
    </row>
    <row r="770" spans="1:27" x14ac:dyDescent="0.3">
      <c r="A770" s="1">
        <v>193501</v>
      </c>
      <c r="B770" s="29">
        <v>9.1</v>
      </c>
      <c r="C770" s="2">
        <v>0.45</v>
      </c>
      <c r="D770" s="2">
        <f t="shared" si="31"/>
        <v>2.9664178858852157</v>
      </c>
      <c r="E770" s="2">
        <f t="shared" si="34"/>
        <v>352.13641509597284</v>
      </c>
      <c r="F770" s="36">
        <f t="shared" si="35"/>
        <v>119</v>
      </c>
      <c r="G770" s="2">
        <f t="shared" si="36"/>
        <v>2.9591295386216205</v>
      </c>
      <c r="H770" s="13">
        <f t="shared" si="37"/>
        <v>0.25258077318383276</v>
      </c>
      <c r="I770" s="2">
        <f t="shared" si="32"/>
        <v>0</v>
      </c>
      <c r="J770" s="36">
        <f t="shared" si="38"/>
        <v>119</v>
      </c>
      <c r="K770" s="31">
        <f t="shared" si="39"/>
        <v>-1.6239189167026882E-3</v>
      </c>
      <c r="L770" s="3">
        <v>0.56999999999999995</v>
      </c>
      <c r="M770" s="13">
        <v>0.79162159504376051</v>
      </c>
      <c r="N770" s="2">
        <v>2E-3</v>
      </c>
      <c r="O770" s="2">
        <v>3.7699999999999997E-2</v>
      </c>
      <c r="P770" s="2">
        <v>5.9800000000000006E-2</v>
      </c>
      <c r="Q770" s="2">
        <v>2.81E-2</v>
      </c>
      <c r="R770" s="15">
        <v>2.1129820987409207E-2</v>
      </c>
      <c r="S770" s="17">
        <f t="shared" si="33"/>
        <v>1.6666666666666666E-4</v>
      </c>
      <c r="T770" s="18">
        <v>1.4815099999999999E-2</v>
      </c>
      <c r="U770" s="8">
        <v>1.8200000000000001E-2</v>
      </c>
      <c r="V770" s="8">
        <v>2.1100000000000001E-2</v>
      </c>
      <c r="W770" s="13">
        <v>2.2156495990000003E-3</v>
      </c>
      <c r="X770" s="13" t="s">
        <v>4</v>
      </c>
      <c r="Y770" s="26">
        <v>-4.2418999999999998E-2</v>
      </c>
      <c r="Z770" s="26">
        <v>-4.3839000000000003E-2</v>
      </c>
      <c r="AA770" s="26">
        <f t="shared" si="40"/>
        <v>-4.2585666666666668E-2</v>
      </c>
    </row>
    <row r="771" spans="1:27" x14ac:dyDescent="0.3">
      <c r="A771" s="1">
        <v>193502</v>
      </c>
      <c r="B771" s="29">
        <v>8.74</v>
      </c>
      <c r="C771" s="2">
        <v>0.45</v>
      </c>
      <c r="D771" s="2">
        <f t="shared" ref="D771:D834" si="41">-LN(C771/B772)</f>
        <v>2.9350382048817347</v>
      </c>
      <c r="E771" s="2">
        <f t="shared" si="34"/>
        <v>352.17913035008115</v>
      </c>
      <c r="F771" s="36">
        <f t="shared" si="35"/>
        <v>119</v>
      </c>
      <c r="G771" s="2">
        <f t="shared" si="36"/>
        <v>2.9594884903368164</v>
      </c>
      <c r="H771" s="13">
        <f t="shared" si="37"/>
        <v>0.25255787520042378</v>
      </c>
      <c r="I771" s="2">
        <f t="shared" si="32"/>
        <v>0</v>
      </c>
      <c r="J771" s="36">
        <f t="shared" si="38"/>
        <v>119</v>
      </c>
      <c r="K771" s="31">
        <f t="shared" si="39"/>
        <v>-1.6860874145601485E-3</v>
      </c>
      <c r="L771" s="3">
        <v>0.65</v>
      </c>
      <c r="M771" s="13">
        <v>0.78628638405938667</v>
      </c>
      <c r="N771" s="2">
        <v>1.9E-3</v>
      </c>
      <c r="O771" s="2">
        <v>3.6900000000000002E-2</v>
      </c>
      <c r="P771" s="2">
        <v>5.9500000000000004E-2</v>
      </c>
      <c r="Q771" s="2">
        <v>2.75E-2</v>
      </c>
      <c r="R771" s="15">
        <v>1.4866122873198934E-2</v>
      </c>
      <c r="S771" s="17">
        <f t="shared" si="33"/>
        <v>1.5833333333333332E-4</v>
      </c>
      <c r="T771" s="18">
        <v>7.326E-3</v>
      </c>
      <c r="U771" s="8">
        <v>9.1999999999999998E-3</v>
      </c>
      <c r="V771" s="8">
        <v>1.41E-2</v>
      </c>
      <c r="W771" s="13">
        <v>3.2990783120000005E-3</v>
      </c>
      <c r="X771" s="13" t="s">
        <v>4</v>
      </c>
      <c r="Y771" s="26">
        <v>-3.6295000000000001E-2</v>
      </c>
      <c r="Z771" s="26">
        <v>-4.2019000000000001E-2</v>
      </c>
      <c r="AA771" s="26">
        <f t="shared" si="40"/>
        <v>-3.6453333333333338E-2</v>
      </c>
    </row>
    <row r="772" spans="1:27" x14ac:dyDescent="0.3">
      <c r="A772" s="1">
        <v>193503</v>
      </c>
      <c r="B772" s="29">
        <v>8.4700000000000006</v>
      </c>
      <c r="C772" s="2">
        <v>0.45</v>
      </c>
      <c r="D772" s="2">
        <f t="shared" si="41"/>
        <v>3.0263692430158806</v>
      </c>
      <c r="E772" s="2">
        <f t="shared" si="34"/>
        <v>352.20860415003227</v>
      </c>
      <c r="F772" s="36">
        <f t="shared" si="35"/>
        <v>119</v>
      </c>
      <c r="G772" s="2">
        <f t="shared" si="36"/>
        <v>2.9597361693280022</v>
      </c>
      <c r="H772" s="13">
        <f t="shared" si="37"/>
        <v>0.25254207786517952</v>
      </c>
      <c r="I772" s="2">
        <f t="shared" ref="I772:I835" si="42">C772/C771-1</f>
        <v>0</v>
      </c>
      <c r="J772" s="36">
        <f t="shared" si="38"/>
        <v>119</v>
      </c>
      <c r="K772" s="31">
        <f t="shared" si="39"/>
        <v>-1.7493045337560263E-3</v>
      </c>
      <c r="L772" s="3">
        <v>0.73</v>
      </c>
      <c r="M772" s="13">
        <v>0.80075411788053186</v>
      </c>
      <c r="N772" s="2">
        <v>1.5E-3</v>
      </c>
      <c r="O772" s="2">
        <v>3.6699999999999997E-2</v>
      </c>
      <c r="P772" s="2">
        <v>6.2E-2</v>
      </c>
      <c r="Q772" s="2">
        <v>2.7400000000000001E-2</v>
      </c>
      <c r="R772" s="15">
        <v>1.253403242318743E-2</v>
      </c>
      <c r="S772" s="17">
        <f t="shared" si="33"/>
        <v>1.25E-4</v>
      </c>
      <c r="T772" s="18">
        <v>-2.4361000000000001E-3</v>
      </c>
      <c r="U772" s="8">
        <v>4.1000000000000003E-3</v>
      </c>
      <c r="V772" s="8">
        <v>4.3E-3</v>
      </c>
      <c r="W772" s="13">
        <v>3.9842565659999989E-3</v>
      </c>
      <c r="X772" s="13" t="s">
        <v>4</v>
      </c>
      <c r="Y772" s="26">
        <v>-3.2252999999999997E-2</v>
      </c>
      <c r="Z772" s="26">
        <v>-3.6073000000000001E-2</v>
      </c>
      <c r="AA772" s="26">
        <f t="shared" si="40"/>
        <v>-3.2377999999999997E-2</v>
      </c>
    </row>
    <row r="773" spans="1:27" x14ac:dyDescent="0.3">
      <c r="A773" s="1">
        <v>193504</v>
      </c>
      <c r="B773" s="29">
        <v>9.2799999999999994</v>
      </c>
      <c r="C773" s="2">
        <v>0.44666699999999998</v>
      </c>
      <c r="D773" s="2">
        <f t="shared" si="41"/>
        <v>3.0656195204196806</v>
      </c>
      <c r="E773" s="2">
        <f t="shared" si="34"/>
        <v>352.30525122461569</v>
      </c>
      <c r="F773" s="36">
        <f t="shared" si="35"/>
        <v>119</v>
      </c>
      <c r="G773" s="2">
        <f t="shared" si="36"/>
        <v>2.9605483296186192</v>
      </c>
      <c r="H773" s="13">
        <f t="shared" si="37"/>
        <v>0.25249029093309788</v>
      </c>
      <c r="I773" s="2">
        <f t="shared" si="42"/>
        <v>-7.4066666666667835E-3</v>
      </c>
      <c r="J773" s="36">
        <f t="shared" si="38"/>
        <v>119</v>
      </c>
      <c r="K773" s="31">
        <f t="shared" si="39"/>
        <v>-1.8120496317952427E-3</v>
      </c>
      <c r="L773" s="3">
        <v>0.75666699999999998</v>
      </c>
      <c r="M773" s="13">
        <v>0.73732297852900863</v>
      </c>
      <c r="N773" s="2">
        <v>1.5E-3</v>
      </c>
      <c r="O773" s="2">
        <v>3.6600000000000001E-2</v>
      </c>
      <c r="P773" s="2">
        <v>6.13E-2</v>
      </c>
      <c r="Q773" s="2">
        <v>2.69E-2</v>
      </c>
      <c r="R773" s="15">
        <v>1.9111262054936844E-2</v>
      </c>
      <c r="S773" s="17">
        <f t="shared" si="33"/>
        <v>1.25E-4</v>
      </c>
      <c r="T773" s="18">
        <v>9.7088000000000001E-3</v>
      </c>
      <c r="U773" s="8">
        <v>7.9000000000000008E-3</v>
      </c>
      <c r="V773" s="8">
        <v>1.12E-2</v>
      </c>
      <c r="W773" s="13">
        <v>3.1601212040000002E-3</v>
      </c>
      <c r="X773" s="13" t="s">
        <v>4</v>
      </c>
      <c r="Y773" s="26">
        <v>9.6155000000000004E-2</v>
      </c>
      <c r="Z773" s="26">
        <v>9.4977000000000006E-2</v>
      </c>
      <c r="AA773" s="26">
        <f t="shared" si="40"/>
        <v>9.6030000000000004E-2</v>
      </c>
    </row>
    <row r="774" spans="1:27" x14ac:dyDescent="0.3">
      <c r="A774" s="1">
        <v>193505</v>
      </c>
      <c r="B774" s="29">
        <v>9.58</v>
      </c>
      <c r="C774" s="2">
        <v>0.44333299999999998</v>
      </c>
      <c r="D774" s="2">
        <f t="shared" si="41"/>
        <v>3.1387586782779642</v>
      </c>
      <c r="E774" s="2">
        <f t="shared" si="34"/>
        <v>352.43060821752573</v>
      </c>
      <c r="F774" s="36">
        <f t="shared" si="35"/>
        <v>119</v>
      </c>
      <c r="G774" s="2">
        <f t="shared" si="36"/>
        <v>2.961601749727107</v>
      </c>
      <c r="H774" s="13">
        <f t="shared" si="37"/>
        <v>0.25242315183975383</v>
      </c>
      <c r="I774" s="2">
        <f t="shared" si="42"/>
        <v>-7.4641735341988147E-3</v>
      </c>
      <c r="J774" s="36">
        <f t="shared" si="38"/>
        <v>119</v>
      </c>
      <c r="K774" s="31">
        <f t="shared" si="39"/>
        <v>-1.9350877427516428E-3</v>
      </c>
      <c r="L774" s="3">
        <v>0.78333299999999995</v>
      </c>
      <c r="M774" s="13">
        <v>0.72939262472885036</v>
      </c>
      <c r="N774" s="2">
        <v>1.5E-3</v>
      </c>
      <c r="O774" s="2">
        <v>3.6499999999999998E-2</v>
      </c>
      <c r="P774" s="2">
        <v>5.9400000000000001E-2</v>
      </c>
      <c r="Q774" s="2">
        <v>2.76E-2</v>
      </c>
      <c r="R774" s="15">
        <v>1.9383018018949389E-2</v>
      </c>
      <c r="S774" s="17">
        <f t="shared" si="33"/>
        <v>1.25E-4</v>
      </c>
      <c r="T774" s="18">
        <v>-4.8425999999999999E-3</v>
      </c>
      <c r="U774" s="8">
        <v>-5.7000000000000002E-3</v>
      </c>
      <c r="V774" s="8">
        <v>4.1999999999999997E-3</v>
      </c>
      <c r="W774" s="13">
        <v>2.9236882829999995E-3</v>
      </c>
      <c r="X774" s="13" t="s">
        <v>4</v>
      </c>
      <c r="Y774" s="26">
        <v>3.7527999999999999E-2</v>
      </c>
      <c r="Z774" s="26">
        <v>3.2543999999999997E-2</v>
      </c>
      <c r="AA774" s="26">
        <f t="shared" si="40"/>
        <v>3.7402999999999999E-2</v>
      </c>
    </row>
    <row r="775" spans="1:27" x14ac:dyDescent="0.3">
      <c r="A775" s="1">
        <v>193506</v>
      </c>
      <c r="B775" s="29">
        <v>10.23</v>
      </c>
      <c r="C775" s="2">
        <v>0.44</v>
      </c>
      <c r="D775" s="2">
        <f t="shared" si="41"/>
        <v>3.2261222333889679</v>
      </c>
      <c r="E775" s="2">
        <f t="shared" si="34"/>
        <v>352.60903654930053</v>
      </c>
      <c r="F775" s="36">
        <f t="shared" si="35"/>
        <v>119</v>
      </c>
      <c r="G775" s="2">
        <f t="shared" si="36"/>
        <v>2.9631011474731137</v>
      </c>
      <c r="H775" s="13">
        <f t="shared" si="37"/>
        <v>0.25232765018818742</v>
      </c>
      <c r="I775" s="2">
        <f t="shared" si="42"/>
        <v>-7.5180507654516449E-3</v>
      </c>
      <c r="J775" s="36">
        <f t="shared" si="38"/>
        <v>119</v>
      </c>
      <c r="K775" s="31">
        <f t="shared" si="39"/>
        <v>-2.0596446119742679E-3</v>
      </c>
      <c r="L775" s="3">
        <v>0.81</v>
      </c>
      <c r="M775" s="13">
        <v>0.68181818181818188</v>
      </c>
      <c r="N775" s="2">
        <v>1.5E-3</v>
      </c>
      <c r="O775" s="2">
        <v>3.61E-2</v>
      </c>
      <c r="P775" s="2">
        <v>5.7699999999999994E-2</v>
      </c>
      <c r="Q775" s="2">
        <v>2.7E-2</v>
      </c>
      <c r="R775" s="15">
        <v>1.9285573483067538E-2</v>
      </c>
      <c r="S775" s="17">
        <f t="shared" si="33"/>
        <v>1.25E-4</v>
      </c>
      <c r="T775" s="18">
        <v>-2.4301000000000001E-3</v>
      </c>
      <c r="U775" s="8">
        <v>9.1999999999999998E-3</v>
      </c>
      <c r="V775" s="8">
        <v>1.12E-2</v>
      </c>
      <c r="W775" s="13">
        <v>2.8107110949999992E-3</v>
      </c>
      <c r="X775" s="13" t="s">
        <v>4</v>
      </c>
      <c r="Y775" s="26">
        <v>7.0282999999999998E-2</v>
      </c>
      <c r="Z775" s="26">
        <v>6.6914000000000001E-2</v>
      </c>
      <c r="AA775" s="26">
        <f t="shared" si="40"/>
        <v>7.0157999999999998E-2</v>
      </c>
    </row>
    <row r="776" spans="1:27" x14ac:dyDescent="0.3">
      <c r="A776" s="1">
        <v>193507</v>
      </c>
      <c r="B776" s="29">
        <v>11.08</v>
      </c>
      <c r="C776" s="2">
        <v>0.44</v>
      </c>
      <c r="D776" s="2">
        <f t="shared" si="41"/>
        <v>3.247551624844867</v>
      </c>
      <c r="E776" s="2">
        <f t="shared" si="34"/>
        <v>352.86868321612849</v>
      </c>
      <c r="F776" s="36">
        <f t="shared" si="35"/>
        <v>119</v>
      </c>
      <c r="G776" s="2">
        <f t="shared" si="36"/>
        <v>2.9652830522363738</v>
      </c>
      <c r="H776" s="13">
        <f t="shared" si="37"/>
        <v>0.25218880640463021</v>
      </c>
      <c r="I776" s="2">
        <f t="shared" si="42"/>
        <v>0</v>
      </c>
      <c r="J776" s="36">
        <f t="shared" si="38"/>
        <v>119</v>
      </c>
      <c r="K776" s="31">
        <f t="shared" si="39"/>
        <v>-2.1842025833317355E-3</v>
      </c>
      <c r="L776" s="3">
        <v>0.79333299999999995</v>
      </c>
      <c r="M776" s="13">
        <v>0.63930919749663317</v>
      </c>
      <c r="N776" s="2">
        <v>1.5E-3</v>
      </c>
      <c r="O776" s="2">
        <v>3.56E-2</v>
      </c>
      <c r="P776" s="2">
        <v>5.67E-2</v>
      </c>
      <c r="Q776" s="2">
        <v>2.6800000000000001E-2</v>
      </c>
      <c r="R776" s="15">
        <v>1.7597352472200824E-2</v>
      </c>
      <c r="S776" s="17">
        <f t="shared" si="33"/>
        <v>1.25E-4</v>
      </c>
      <c r="T776" s="18">
        <v>-4.8780999999999998E-3</v>
      </c>
      <c r="U776" s="8">
        <v>4.5999999999999999E-3</v>
      </c>
      <c r="V776" s="8">
        <v>1.11E-2</v>
      </c>
      <c r="W776" s="13">
        <v>1.6885226380000003E-3</v>
      </c>
      <c r="X776" s="13" t="s">
        <v>4</v>
      </c>
      <c r="Y776" s="26">
        <v>8.3940000000000001E-2</v>
      </c>
      <c r="Z776" s="26">
        <v>8.2566000000000001E-2</v>
      </c>
      <c r="AA776" s="26">
        <f t="shared" si="40"/>
        <v>8.3815000000000001E-2</v>
      </c>
    </row>
    <row r="777" spans="1:27" x14ac:dyDescent="0.3">
      <c r="A777" s="1">
        <v>193508</v>
      </c>
      <c r="B777" s="29">
        <v>11.32</v>
      </c>
      <c r="C777" s="2">
        <v>0.44</v>
      </c>
      <c r="D777" s="2">
        <f t="shared" si="41"/>
        <v>3.2711232094214906</v>
      </c>
      <c r="E777" s="2">
        <f t="shared" si="34"/>
        <v>353.13396497301704</v>
      </c>
      <c r="F777" s="36">
        <f t="shared" si="35"/>
        <v>119</v>
      </c>
      <c r="G777" s="2">
        <f t="shared" si="36"/>
        <v>2.967512310697622</v>
      </c>
      <c r="H777" s="13">
        <f t="shared" si="37"/>
        <v>0.25204710702565314</v>
      </c>
      <c r="I777" s="2">
        <f t="shared" si="42"/>
        <v>0</v>
      </c>
      <c r="J777" s="36">
        <f t="shared" si="38"/>
        <v>119</v>
      </c>
      <c r="K777" s="31">
        <f t="shared" si="39"/>
        <v>-2.2436877033465926E-3</v>
      </c>
      <c r="L777" s="3">
        <v>0.776667</v>
      </c>
      <c r="M777" s="13">
        <v>0.63368669022379276</v>
      </c>
      <c r="N777" s="2">
        <v>1.6000000000000001E-3</v>
      </c>
      <c r="O777" s="2">
        <v>3.6000000000000004E-2</v>
      </c>
      <c r="P777" s="2">
        <v>5.5800000000000002E-2</v>
      </c>
      <c r="Q777" s="2">
        <v>2.81E-2</v>
      </c>
      <c r="R777" s="15">
        <v>5.248167343592151E-3</v>
      </c>
      <c r="S777" s="17">
        <f t="shared" si="33"/>
        <v>1.3333333333333334E-4</v>
      </c>
      <c r="T777" s="18">
        <v>0</v>
      </c>
      <c r="U777" s="8">
        <v>-1.3299999999999999E-2</v>
      </c>
      <c r="V777" s="8">
        <v>-4.1999999999999997E-3</v>
      </c>
      <c r="W777" s="13">
        <v>3.7357825640000008E-3</v>
      </c>
      <c r="X777" s="13" t="s">
        <v>4</v>
      </c>
      <c r="Y777" s="26">
        <v>2.6572999999999999E-2</v>
      </c>
      <c r="Z777" s="26">
        <v>2.2158000000000001E-2</v>
      </c>
      <c r="AA777" s="26">
        <f t="shared" si="40"/>
        <v>2.6439666666666667E-2</v>
      </c>
    </row>
    <row r="778" spans="1:27" x14ac:dyDescent="0.3">
      <c r="A778" s="1">
        <v>193509</v>
      </c>
      <c r="B778" s="29">
        <v>11.59</v>
      </c>
      <c r="C778" s="2">
        <v>0.44</v>
      </c>
      <c r="D778" s="2">
        <f t="shared" si="41"/>
        <v>3.3435040654291375</v>
      </c>
      <c r="E778" s="2">
        <f t="shared" si="34"/>
        <v>353.39751143877203</v>
      </c>
      <c r="F778" s="36">
        <f t="shared" si="35"/>
        <v>119</v>
      </c>
      <c r="G778" s="2">
        <f t="shared" si="36"/>
        <v>2.969726986880437</v>
      </c>
      <c r="H778" s="13">
        <f t="shared" si="37"/>
        <v>0.25190649213532895</v>
      </c>
      <c r="I778" s="2">
        <f t="shared" si="42"/>
        <v>0</v>
      </c>
      <c r="J778" s="36">
        <f t="shared" si="38"/>
        <v>119</v>
      </c>
      <c r="K778" s="31">
        <f t="shared" si="39"/>
        <v>-2.3041953626077938E-3</v>
      </c>
      <c r="L778" s="3">
        <v>0.76</v>
      </c>
      <c r="M778" s="13">
        <v>0.61173438447543971</v>
      </c>
      <c r="N778" s="2">
        <v>2E-3</v>
      </c>
      <c r="O778" s="2">
        <v>3.5900000000000001E-2</v>
      </c>
      <c r="P778" s="2">
        <v>5.5300000000000002E-2</v>
      </c>
      <c r="Q778" s="2">
        <v>2.8199999999999999E-2</v>
      </c>
      <c r="R778" s="15">
        <v>8.3412121581379547E-3</v>
      </c>
      <c r="S778" s="17">
        <f t="shared" si="33"/>
        <v>1.6666666666666666E-4</v>
      </c>
      <c r="T778" s="18">
        <v>4.8780999999999998E-3</v>
      </c>
      <c r="U778" s="8">
        <v>8.9999999999999998E-4</v>
      </c>
      <c r="V778" s="8">
        <v>0</v>
      </c>
      <c r="W778" s="13">
        <v>2.4574228260000001E-3</v>
      </c>
      <c r="X778" s="13" t="s">
        <v>4</v>
      </c>
      <c r="Y778" s="26">
        <v>2.6422999999999999E-2</v>
      </c>
      <c r="Z778" s="26">
        <v>2.3099999999999999E-2</v>
      </c>
      <c r="AA778" s="26">
        <f t="shared" si="40"/>
        <v>2.6256333333333333E-2</v>
      </c>
    </row>
    <row r="779" spans="1:27" x14ac:dyDescent="0.3">
      <c r="A779" s="1">
        <v>193510</v>
      </c>
      <c r="B779" s="29">
        <v>12.46</v>
      </c>
      <c r="C779" s="2">
        <v>0.45</v>
      </c>
      <c r="D779" s="2">
        <f t="shared" si="41"/>
        <v>3.3596034843633182</v>
      </c>
      <c r="E779" s="2">
        <f t="shared" si="34"/>
        <v>353.7099180443937</v>
      </c>
      <c r="F779" s="36">
        <f t="shared" si="35"/>
        <v>119</v>
      </c>
      <c r="G779" s="2">
        <f t="shared" si="36"/>
        <v>2.9723522524738968</v>
      </c>
      <c r="H779" s="13">
        <f t="shared" si="37"/>
        <v>0.25174001106705007</v>
      </c>
      <c r="I779" s="2">
        <f t="shared" si="42"/>
        <v>2.2727272727272707E-2</v>
      </c>
      <c r="J779" s="36">
        <f t="shared" si="38"/>
        <v>119</v>
      </c>
      <c r="K779" s="31">
        <f t="shared" si="39"/>
        <v>-2.3642704564751289E-3</v>
      </c>
      <c r="L779" s="3">
        <v>0.76</v>
      </c>
      <c r="M779" s="13">
        <v>0.57750107342206958</v>
      </c>
      <c r="N779" s="2">
        <v>2E-3</v>
      </c>
      <c r="O779" s="2">
        <v>3.5200000000000002E-2</v>
      </c>
      <c r="P779" s="2">
        <v>5.5399999999999998E-2</v>
      </c>
      <c r="Q779" s="2">
        <v>2.7900000000000001E-2</v>
      </c>
      <c r="R779" s="15">
        <v>3.3422481552293089E-3</v>
      </c>
      <c r="S779" s="17">
        <f t="shared" si="33"/>
        <v>1.6666666666666666E-4</v>
      </c>
      <c r="T779" s="18">
        <v>0</v>
      </c>
      <c r="U779" s="8">
        <v>6.1000000000000004E-3</v>
      </c>
      <c r="V779" s="8">
        <v>4.1999999999999997E-3</v>
      </c>
      <c r="W779" s="13">
        <v>3.2868057659999994E-3</v>
      </c>
      <c r="X779" s="13" t="s">
        <v>4</v>
      </c>
      <c r="Y779" s="26">
        <v>7.2220000000000006E-2</v>
      </c>
      <c r="Z779" s="26">
        <v>7.1000999999999995E-2</v>
      </c>
      <c r="AA779" s="26">
        <f t="shared" si="40"/>
        <v>7.2053333333333344E-2</v>
      </c>
    </row>
    <row r="780" spans="1:27" x14ac:dyDescent="0.3">
      <c r="A780" s="1">
        <v>193511</v>
      </c>
      <c r="B780" s="29">
        <v>12.95</v>
      </c>
      <c r="C780" s="2">
        <v>0.46</v>
      </c>
      <c r="D780" s="2">
        <f t="shared" si="41"/>
        <v>3.3740198000341426</v>
      </c>
      <c r="E780" s="2">
        <f t="shared" si="34"/>
        <v>354.02914777669474</v>
      </c>
      <c r="F780" s="36">
        <f t="shared" si="35"/>
        <v>119</v>
      </c>
      <c r="G780" s="2">
        <f t="shared" si="36"/>
        <v>2.9750348552663426</v>
      </c>
      <c r="H780" s="13">
        <f t="shared" si="37"/>
        <v>0.2515701211211131</v>
      </c>
      <c r="I780" s="2">
        <f t="shared" si="42"/>
        <v>2.2222222222222143E-2</v>
      </c>
      <c r="J780" s="36">
        <f t="shared" si="38"/>
        <v>119</v>
      </c>
      <c r="K780" s="31">
        <f t="shared" si="39"/>
        <v>-2.2315134342967987E-3</v>
      </c>
      <c r="L780" s="3">
        <v>0.76</v>
      </c>
      <c r="M780" s="13">
        <v>0.56695236757060563</v>
      </c>
      <c r="N780" s="2">
        <v>1.6000000000000001E-3</v>
      </c>
      <c r="O780" s="2">
        <v>3.4700000000000002E-2</v>
      </c>
      <c r="P780" s="2">
        <v>5.4299999999999994E-2</v>
      </c>
      <c r="Q780" s="2">
        <v>2.8000000000000001E-2</v>
      </c>
      <c r="R780" s="15">
        <v>-1.109046710924048E-3</v>
      </c>
      <c r="S780" s="17">
        <f t="shared" si="33"/>
        <v>1.3333333333333334E-4</v>
      </c>
      <c r="T780" s="18">
        <v>4.8544E-3</v>
      </c>
      <c r="U780" s="8">
        <v>1E-3</v>
      </c>
      <c r="V780" s="8">
        <v>6.8999999999999999E-3</v>
      </c>
      <c r="W780" s="13">
        <v>3.1740630410000002E-3</v>
      </c>
      <c r="X780" s="13" t="s">
        <v>4</v>
      </c>
      <c r="Y780" s="26">
        <v>5.2229999999999999E-2</v>
      </c>
      <c r="Z780" s="26">
        <v>4.5908999999999998E-2</v>
      </c>
      <c r="AA780" s="26">
        <f t="shared" si="40"/>
        <v>5.2096666666666666E-2</v>
      </c>
    </row>
    <row r="781" spans="1:27" x14ac:dyDescent="0.3">
      <c r="A781" s="1">
        <v>193512</v>
      </c>
      <c r="B781" s="29">
        <v>13.43</v>
      </c>
      <c r="C781" s="2">
        <v>0.47</v>
      </c>
      <c r="D781" s="2">
        <f t="shared" si="41"/>
        <v>3.4159811778463927</v>
      </c>
      <c r="E781" s="2">
        <f t="shared" si="34"/>
        <v>354.34759530281889</v>
      </c>
      <c r="F781" s="36">
        <f t="shared" si="35"/>
        <v>119</v>
      </c>
      <c r="G781" s="2">
        <f t="shared" si="36"/>
        <v>2.9777108848976379</v>
      </c>
      <c r="H781" s="13">
        <f t="shared" si="37"/>
        <v>0.25140087576418563</v>
      </c>
      <c r="I781" s="2">
        <f t="shared" si="42"/>
        <v>2.1739130434782483E-2</v>
      </c>
      <c r="J781" s="36">
        <f t="shared" si="38"/>
        <v>119</v>
      </c>
      <c r="K781" s="31">
        <f t="shared" si="39"/>
        <v>-2.1040102678741377E-3</v>
      </c>
      <c r="L781" s="3">
        <v>0.76</v>
      </c>
      <c r="M781" s="13">
        <v>0.55991119128564493</v>
      </c>
      <c r="N781" s="2">
        <v>1.5E-3</v>
      </c>
      <c r="O781" s="2">
        <v>3.44E-2</v>
      </c>
      <c r="P781" s="2">
        <v>5.2999999999999999E-2</v>
      </c>
      <c r="Q781" s="2">
        <v>2.76E-2</v>
      </c>
      <c r="R781" s="15">
        <v>9.9297051968147195E-3</v>
      </c>
      <c r="S781" s="17">
        <f t="shared" si="33"/>
        <v>1.25E-4</v>
      </c>
      <c r="T781" s="18">
        <v>2.4183999999999998E-3</v>
      </c>
      <c r="U781" s="8">
        <v>7.0000000000000001E-3</v>
      </c>
      <c r="V781" s="8">
        <v>8.3000000000000001E-3</v>
      </c>
      <c r="W781" s="13">
        <v>2.9078874290000001E-3</v>
      </c>
      <c r="X781" s="13" t="s">
        <v>4</v>
      </c>
      <c r="Y781" s="26">
        <v>3.9978E-2</v>
      </c>
      <c r="Z781" s="26">
        <v>3.6880000000000003E-2</v>
      </c>
      <c r="AA781" s="26">
        <f t="shared" si="40"/>
        <v>3.9853E-2</v>
      </c>
    </row>
    <row r="782" spans="1:27" x14ac:dyDescent="0.3">
      <c r="A782" s="1">
        <v>193601</v>
      </c>
      <c r="B782" s="29">
        <v>14.31</v>
      </c>
      <c r="C782" s="2">
        <v>0.48</v>
      </c>
      <c r="D782" s="2">
        <f t="shared" si="41"/>
        <v>3.4115601686977022</v>
      </c>
      <c r="E782" s="2">
        <f t="shared" si="34"/>
        <v>354.76537811461611</v>
      </c>
      <c r="F782" s="36">
        <f t="shared" si="35"/>
        <v>119</v>
      </c>
      <c r="G782" s="2">
        <f t="shared" si="36"/>
        <v>2.9812216648287069</v>
      </c>
      <c r="H782" s="13">
        <f t="shared" si="37"/>
        <v>0.25117918171557657</v>
      </c>
      <c r="I782" s="2">
        <f t="shared" si="42"/>
        <v>2.1276595744680771E-2</v>
      </c>
      <c r="J782" s="36">
        <f t="shared" si="38"/>
        <v>119</v>
      </c>
      <c r="K782" s="31">
        <f t="shared" si="39"/>
        <v>-2.026370516321345E-3</v>
      </c>
      <c r="L782" s="3">
        <v>0.77</v>
      </c>
      <c r="M782" s="13">
        <v>0.53983544049769216</v>
      </c>
      <c r="N782" s="2">
        <v>2E-3</v>
      </c>
      <c r="O782" s="2">
        <v>3.3700000000000001E-2</v>
      </c>
      <c r="P782" s="2">
        <v>0.05</v>
      </c>
      <c r="Q782" s="2">
        <v>2.8500000000000001E-2</v>
      </c>
      <c r="R782" s="15">
        <v>9.8866795513181185E-3</v>
      </c>
      <c r="S782" s="17">
        <f t="shared" si="33"/>
        <v>1.6666666666666666E-4</v>
      </c>
      <c r="T782" s="18">
        <v>0</v>
      </c>
      <c r="U782" s="8">
        <v>5.4999999999999997E-3</v>
      </c>
      <c r="V782" s="8">
        <v>8.2000000000000007E-3</v>
      </c>
      <c r="W782" s="13">
        <v>1.8707744949999997E-3</v>
      </c>
      <c r="X782" s="13" t="s">
        <v>4</v>
      </c>
      <c r="Y782" s="26">
        <v>7.1666999999999995E-2</v>
      </c>
      <c r="Z782" s="26">
        <v>6.9997000000000004E-2</v>
      </c>
      <c r="AA782" s="26">
        <f t="shared" si="40"/>
        <v>7.1500333333333332E-2</v>
      </c>
    </row>
    <row r="783" spans="1:27" x14ac:dyDescent="0.3">
      <c r="A783" s="1">
        <v>193602</v>
      </c>
      <c r="B783" s="29">
        <v>14.55</v>
      </c>
      <c r="C783" s="2">
        <v>0.49</v>
      </c>
      <c r="D783" s="2">
        <f t="shared" si="41"/>
        <v>3.4160524826530794</v>
      </c>
      <c r="E783" s="2">
        <f t="shared" si="34"/>
        <v>355.25194256085155</v>
      </c>
      <c r="F783" s="36">
        <f t="shared" si="35"/>
        <v>119</v>
      </c>
      <c r="G783" s="2">
        <f t="shared" si="36"/>
        <v>2.9853104416878282</v>
      </c>
      <c r="H783" s="13">
        <f t="shared" si="37"/>
        <v>0.25092148143332282</v>
      </c>
      <c r="I783" s="2">
        <f t="shared" si="42"/>
        <v>2.0833333333333259E-2</v>
      </c>
      <c r="J783" s="36">
        <f t="shared" si="38"/>
        <v>119</v>
      </c>
      <c r="K783" s="31">
        <f t="shared" si="39"/>
        <v>-1.951320795881553E-3</v>
      </c>
      <c r="L783" s="3">
        <v>0.78</v>
      </c>
      <c r="M783" s="13">
        <v>0.52907624729561398</v>
      </c>
      <c r="N783" s="2">
        <v>2E-3</v>
      </c>
      <c r="O783" s="2">
        <v>3.32E-2</v>
      </c>
      <c r="P783" s="2">
        <v>4.8000000000000001E-2</v>
      </c>
      <c r="Q783" s="2">
        <v>2.81E-2</v>
      </c>
      <c r="R783" s="15">
        <v>1.4678746743948838E-2</v>
      </c>
      <c r="S783" s="17">
        <f t="shared" si="33"/>
        <v>1.6666666666666666E-4</v>
      </c>
      <c r="T783" s="18">
        <v>-4.8425999999999999E-3</v>
      </c>
      <c r="U783" s="8">
        <v>8.0999999999999996E-3</v>
      </c>
      <c r="V783" s="8">
        <v>5.4000000000000003E-3</v>
      </c>
      <c r="W783" s="13">
        <v>2.2304022269999993E-3</v>
      </c>
      <c r="X783" s="13" t="s">
        <v>4</v>
      </c>
      <c r="Y783" s="26">
        <v>2.3328000000000002E-2</v>
      </c>
      <c r="Z783" s="26">
        <v>1.9758999999999999E-2</v>
      </c>
      <c r="AA783" s="26">
        <f t="shared" si="40"/>
        <v>2.3161333333333336E-2</v>
      </c>
    </row>
    <row r="784" spans="1:27" x14ac:dyDescent="0.3">
      <c r="A784" s="1">
        <v>193603</v>
      </c>
      <c r="B784" s="29">
        <v>14.92</v>
      </c>
      <c r="C784" s="2">
        <v>0.5</v>
      </c>
      <c r="D784" s="2">
        <f t="shared" si="41"/>
        <v>3.3156394933005089</v>
      </c>
      <c r="E784" s="2">
        <f t="shared" si="34"/>
        <v>355.73268660871247</v>
      </c>
      <c r="F784" s="36">
        <f t="shared" si="35"/>
        <v>119</v>
      </c>
      <c r="G784" s="2">
        <f t="shared" si="36"/>
        <v>2.9893503076362391</v>
      </c>
      <c r="H784" s="13">
        <f t="shared" si="37"/>
        <v>0.25066738262765342</v>
      </c>
      <c r="I784" s="2">
        <f t="shared" si="42"/>
        <v>2.0408163265306145E-2</v>
      </c>
      <c r="J784" s="36">
        <f t="shared" si="38"/>
        <v>119</v>
      </c>
      <c r="K784" s="31">
        <f t="shared" si="39"/>
        <v>-1.878730784267152E-3</v>
      </c>
      <c r="L784" s="3">
        <v>0.79</v>
      </c>
      <c r="M784" s="13">
        <v>0.52769604707688367</v>
      </c>
      <c r="N784" s="2">
        <v>2E-3</v>
      </c>
      <c r="O784" s="2">
        <v>3.2899999999999999E-2</v>
      </c>
      <c r="P784" s="2">
        <v>4.8600000000000004E-2</v>
      </c>
      <c r="Q784" s="2">
        <v>2.75E-2</v>
      </c>
      <c r="R784" s="15">
        <v>1.0575546069044062E-2</v>
      </c>
      <c r="S784" s="17">
        <f t="shared" ref="S784:S847" si="43">N784/12</f>
        <v>1.6666666666666666E-4</v>
      </c>
      <c r="T784" s="18">
        <v>-4.8662000000000002E-3</v>
      </c>
      <c r="U784" s="8">
        <v>1.06E-2</v>
      </c>
      <c r="V784" s="8">
        <v>8.2000000000000007E-3</v>
      </c>
      <c r="W784" s="13">
        <v>5.0518988779999991E-3</v>
      </c>
      <c r="X784" s="13" t="s">
        <v>4</v>
      </c>
      <c r="Y784" s="26">
        <v>2.5072000000000001E-2</v>
      </c>
      <c r="Z784" s="26">
        <v>2.2530999999999999E-2</v>
      </c>
      <c r="AA784" s="26">
        <f t="shared" si="40"/>
        <v>2.4905333333333335E-2</v>
      </c>
    </row>
    <row r="785" spans="1:27" x14ac:dyDescent="0.3">
      <c r="A785" s="1">
        <v>193604</v>
      </c>
      <c r="B785" s="29">
        <v>13.77</v>
      </c>
      <c r="C785" s="2">
        <v>0.51666699999999999</v>
      </c>
      <c r="D785" s="2">
        <f t="shared" si="41"/>
        <v>3.3275849191578271</v>
      </c>
      <c r="E785" s="2">
        <f t="shared" si="34"/>
        <v>356.11734401220713</v>
      </c>
      <c r="F785" s="36">
        <f t="shared" si="35"/>
        <v>119</v>
      </c>
      <c r="G785" s="2">
        <f t="shared" si="36"/>
        <v>2.9925827227916564</v>
      </c>
      <c r="H785" s="13">
        <f t="shared" si="37"/>
        <v>0.25046444104752058</v>
      </c>
      <c r="I785" s="2">
        <f t="shared" si="42"/>
        <v>3.3333999999999975E-2</v>
      </c>
      <c r="J785" s="36">
        <f t="shared" si="38"/>
        <v>119</v>
      </c>
      <c r="K785" s="31">
        <f t="shared" si="39"/>
        <v>-1.8084789313745312E-3</v>
      </c>
      <c r="L785" s="3">
        <v>0.82</v>
      </c>
      <c r="M785" s="13">
        <v>0.56634859614196476</v>
      </c>
      <c r="N785" s="2">
        <v>2E-3</v>
      </c>
      <c r="O785" s="2">
        <v>3.2899999999999999E-2</v>
      </c>
      <c r="P785" s="2">
        <v>4.9100000000000005E-2</v>
      </c>
      <c r="Q785" s="2">
        <v>2.7400000000000001E-2</v>
      </c>
      <c r="R785" s="15">
        <v>2.2325838645778719E-2</v>
      </c>
      <c r="S785" s="17">
        <f t="shared" si="43"/>
        <v>1.6666666666666666E-4</v>
      </c>
      <c r="T785" s="18">
        <v>0</v>
      </c>
      <c r="U785" s="8">
        <v>3.5000000000000001E-3</v>
      </c>
      <c r="V785" s="8">
        <v>2.5999999999999999E-3</v>
      </c>
      <c r="W785" s="13">
        <v>5.8155860639999999E-3</v>
      </c>
      <c r="X785" s="13" t="s">
        <v>4</v>
      </c>
      <c r="Y785" s="26">
        <v>-7.7803999999999998E-2</v>
      </c>
      <c r="Z785" s="26">
        <v>-7.8580999999999998E-2</v>
      </c>
      <c r="AA785" s="26">
        <f t="shared" si="40"/>
        <v>-7.797066666666666E-2</v>
      </c>
    </row>
    <row r="786" spans="1:27" x14ac:dyDescent="0.3">
      <c r="A786" s="1">
        <v>193605</v>
      </c>
      <c r="B786" s="29">
        <v>14.4</v>
      </c>
      <c r="C786" s="2">
        <v>0.53333299999999995</v>
      </c>
      <c r="D786" s="2">
        <f t="shared" si="41"/>
        <v>3.3259355221618039</v>
      </c>
      <c r="E786" s="2">
        <f t="shared" si="34"/>
        <v>356.48350397131003</v>
      </c>
      <c r="F786" s="36">
        <f t="shared" si="35"/>
        <v>119</v>
      </c>
      <c r="G786" s="2">
        <f t="shared" si="36"/>
        <v>2.9956596972378993</v>
      </c>
      <c r="H786" s="13">
        <f t="shared" si="37"/>
        <v>0.25027156358968089</v>
      </c>
      <c r="I786" s="2">
        <f t="shared" si="42"/>
        <v>3.2256753382739589E-2</v>
      </c>
      <c r="J786" s="36">
        <f t="shared" si="38"/>
        <v>119</v>
      </c>
      <c r="K786" s="31">
        <f t="shared" si="39"/>
        <v>-1.6284013003221101E-3</v>
      </c>
      <c r="L786" s="3">
        <v>0.85</v>
      </c>
      <c r="M786" s="13">
        <v>0.5404874213836478</v>
      </c>
      <c r="N786" s="2">
        <v>2E-3</v>
      </c>
      <c r="O786" s="2">
        <v>3.27E-2</v>
      </c>
      <c r="P786" s="2">
        <v>4.9400000000000006E-2</v>
      </c>
      <c r="Q786" s="2">
        <v>2.7300000000000001E-2</v>
      </c>
      <c r="R786" s="15">
        <v>2.1695515803481967E-2</v>
      </c>
      <c r="S786" s="17">
        <f t="shared" si="43"/>
        <v>1.6666666666666666E-4</v>
      </c>
      <c r="T786" s="18">
        <v>0</v>
      </c>
      <c r="U786" s="8">
        <v>4.0000000000000001E-3</v>
      </c>
      <c r="V786" s="8">
        <v>4.0000000000000001E-3</v>
      </c>
      <c r="W786" s="13">
        <v>2.9230918520000001E-3</v>
      </c>
      <c r="X786" s="13" t="s">
        <v>4</v>
      </c>
      <c r="Y786" s="26">
        <v>5.2949999999999997E-2</v>
      </c>
      <c r="Z786" s="26">
        <v>4.6788999999999997E-2</v>
      </c>
      <c r="AA786" s="26">
        <f t="shared" si="40"/>
        <v>5.2783333333333328E-2</v>
      </c>
    </row>
    <row r="787" spans="1:27" x14ac:dyDescent="0.3">
      <c r="A787" s="1">
        <v>193606</v>
      </c>
      <c r="B787" s="29">
        <v>14.84</v>
      </c>
      <c r="C787" s="2">
        <v>0.55000000000000004</v>
      </c>
      <c r="D787" s="2">
        <f t="shared" si="41"/>
        <v>3.3610065010789101</v>
      </c>
      <c r="E787" s="2">
        <f t="shared" si="34"/>
        <v>356.81525881060924</v>
      </c>
      <c r="F787" s="36">
        <f t="shared" si="35"/>
        <v>119</v>
      </c>
      <c r="G787" s="2">
        <f t="shared" si="36"/>
        <v>2.9984475530303296</v>
      </c>
      <c r="H787" s="13">
        <f t="shared" si="37"/>
        <v>0.25009706560790662</v>
      </c>
      <c r="I787" s="2">
        <f t="shared" si="42"/>
        <v>3.1250644531652938E-2</v>
      </c>
      <c r="J787" s="36">
        <f t="shared" si="38"/>
        <v>119</v>
      </c>
      <c r="K787" s="31">
        <f t="shared" si="39"/>
        <v>-1.4561992204869295E-3</v>
      </c>
      <c r="L787" s="3">
        <v>0.88</v>
      </c>
      <c r="M787" s="13">
        <v>0.52317838797640936</v>
      </c>
      <c r="N787" s="2">
        <v>2E-3</v>
      </c>
      <c r="O787" s="2">
        <v>3.2400000000000005E-2</v>
      </c>
      <c r="P787" s="2">
        <v>4.9000000000000002E-2</v>
      </c>
      <c r="Q787" s="2">
        <v>2.7300000000000001E-2</v>
      </c>
      <c r="R787" s="15">
        <v>1.8365576398589632E-2</v>
      </c>
      <c r="S787" s="17">
        <f t="shared" si="43"/>
        <v>1.6666666666666666E-4</v>
      </c>
      <c r="T787" s="18">
        <v>9.7088000000000001E-3</v>
      </c>
      <c r="U787" s="8">
        <v>2.0999999999999999E-3</v>
      </c>
      <c r="V787" s="8">
        <v>8.2000000000000007E-3</v>
      </c>
      <c r="W787" s="13">
        <v>1.5703479940000003E-3</v>
      </c>
      <c r="X787" s="13" t="s">
        <v>4</v>
      </c>
      <c r="Y787" s="26">
        <v>3.2697999999999998E-2</v>
      </c>
      <c r="Z787" s="26">
        <v>2.9706E-2</v>
      </c>
      <c r="AA787" s="26">
        <f t="shared" si="40"/>
        <v>3.2531333333333329E-2</v>
      </c>
    </row>
    <row r="788" spans="1:27" x14ac:dyDescent="0.3">
      <c r="A788" s="1">
        <v>193607</v>
      </c>
      <c r="B788" s="29">
        <v>15.85</v>
      </c>
      <c r="C788" s="2">
        <v>0.56999999999999995</v>
      </c>
      <c r="D788" s="2">
        <f t="shared" si="41"/>
        <v>3.334082444999404</v>
      </c>
      <c r="E788" s="2">
        <f t="shared" si="34"/>
        <v>357.17670894169572</v>
      </c>
      <c r="F788" s="36">
        <f t="shared" si="35"/>
        <v>119</v>
      </c>
      <c r="G788" s="2">
        <f t="shared" si="36"/>
        <v>3.0014849490898801</v>
      </c>
      <c r="H788" s="13">
        <f t="shared" si="37"/>
        <v>0.24990722512337465</v>
      </c>
      <c r="I788" s="2">
        <f t="shared" si="42"/>
        <v>3.6363636363636154E-2</v>
      </c>
      <c r="J788" s="36">
        <f t="shared" si="38"/>
        <v>119</v>
      </c>
      <c r="K788" s="31">
        <f t="shared" si="39"/>
        <v>-1.2913022662439991E-3</v>
      </c>
      <c r="L788" s="3">
        <v>0.9</v>
      </c>
      <c r="M788" s="13">
        <v>0.50042460269319422</v>
      </c>
      <c r="N788" s="2">
        <v>1.5E-3</v>
      </c>
      <c r="O788" s="2">
        <v>3.2300000000000002E-2</v>
      </c>
      <c r="P788" s="2">
        <v>4.8399999999999999E-2</v>
      </c>
      <c r="Q788" s="2">
        <v>2.7099999999999999E-2</v>
      </c>
      <c r="R788" s="15">
        <v>2.2215519623100057E-2</v>
      </c>
      <c r="S788" s="17">
        <f t="shared" si="43"/>
        <v>1.25E-4</v>
      </c>
      <c r="T788" s="18">
        <v>4.8193000000000003E-3</v>
      </c>
      <c r="U788" s="8">
        <v>6.0000000000000001E-3</v>
      </c>
      <c r="V788" s="8">
        <v>1.1000000000000001E-3</v>
      </c>
      <c r="W788" s="13">
        <v>1.5825084519999998E-3</v>
      </c>
      <c r="X788" s="13" t="s">
        <v>4</v>
      </c>
      <c r="Y788" s="26">
        <v>7.3481000000000005E-2</v>
      </c>
      <c r="Z788" s="26">
        <v>7.2373000000000007E-2</v>
      </c>
      <c r="AA788" s="26">
        <f t="shared" si="40"/>
        <v>7.3356000000000005E-2</v>
      </c>
    </row>
    <row r="789" spans="1:27" x14ac:dyDescent="0.3">
      <c r="A789" s="1">
        <v>193608</v>
      </c>
      <c r="B789" s="29">
        <v>15.99</v>
      </c>
      <c r="C789" s="2">
        <v>0.59</v>
      </c>
      <c r="D789" s="2">
        <f t="shared" si="41"/>
        <v>3.3008462690909952</v>
      </c>
      <c r="E789" s="2">
        <f t="shared" si="34"/>
        <v>357.50002123577656</v>
      </c>
      <c r="F789" s="36">
        <f t="shared" si="35"/>
        <v>119</v>
      </c>
      <c r="G789" s="2">
        <f t="shared" si="36"/>
        <v>3.0042018591241728</v>
      </c>
      <c r="H789" s="13">
        <f t="shared" si="37"/>
        <v>0.24973765938431661</v>
      </c>
      <c r="I789" s="2">
        <f t="shared" si="42"/>
        <v>3.5087719298245723E-2</v>
      </c>
      <c r="J789" s="36">
        <f t="shared" si="38"/>
        <v>119</v>
      </c>
      <c r="K789" s="31">
        <f t="shared" si="39"/>
        <v>-1.0823158503610341E-3</v>
      </c>
      <c r="L789" s="3">
        <v>0.92</v>
      </c>
      <c r="M789" s="13">
        <v>0.49612123398881475</v>
      </c>
      <c r="N789" s="2">
        <v>2E-3</v>
      </c>
      <c r="O789" s="2">
        <v>3.2099999999999997E-2</v>
      </c>
      <c r="P789" s="2">
        <v>4.7400000000000005E-2</v>
      </c>
      <c r="Q789" s="2">
        <v>2.64E-2</v>
      </c>
      <c r="R789" s="15">
        <v>2.0142530391175507E-2</v>
      </c>
      <c r="S789" s="17">
        <f t="shared" si="43"/>
        <v>1.6666666666666666E-4</v>
      </c>
      <c r="T789" s="18">
        <v>7.1856999999999997E-3</v>
      </c>
      <c r="U789" s="8">
        <v>1.11E-2</v>
      </c>
      <c r="V789" s="8">
        <v>6.7000000000000002E-3</v>
      </c>
      <c r="W789" s="13">
        <v>2.645290828E-3</v>
      </c>
      <c r="X789" s="13" t="s">
        <v>4</v>
      </c>
      <c r="Y789" s="26">
        <v>1.4057999999999999E-2</v>
      </c>
      <c r="Z789" s="26">
        <v>8.8610000000000008E-3</v>
      </c>
      <c r="AA789" s="26">
        <f t="shared" si="40"/>
        <v>1.3891333333333332E-2</v>
      </c>
    </row>
    <row r="790" spans="1:27" x14ac:dyDescent="0.3">
      <c r="A790" s="1">
        <v>193609</v>
      </c>
      <c r="B790" s="29">
        <v>16.010000000000002</v>
      </c>
      <c r="C790" s="2">
        <v>0.61</v>
      </c>
      <c r="D790" s="2">
        <f t="shared" si="41"/>
        <v>3.3397869320382281</v>
      </c>
      <c r="E790" s="2">
        <f t="shared" si="34"/>
        <v>357.83324190488389</v>
      </c>
      <c r="F790" s="36">
        <f t="shared" si="35"/>
        <v>119</v>
      </c>
      <c r="G790" s="2">
        <f t="shared" si="36"/>
        <v>3.0070020328141505</v>
      </c>
      <c r="H790" s="13">
        <f t="shared" si="37"/>
        <v>0.24956313768019023</v>
      </c>
      <c r="I790" s="2">
        <f t="shared" si="42"/>
        <v>3.3898305084745894E-2</v>
      </c>
      <c r="J790" s="36">
        <f t="shared" si="38"/>
        <v>119</v>
      </c>
      <c r="K790" s="31">
        <f t="shared" si="39"/>
        <v>-8.8295380889372751E-4</v>
      </c>
      <c r="L790" s="3">
        <v>0.94</v>
      </c>
      <c r="M790" s="13">
        <v>0.49159814086521275</v>
      </c>
      <c r="N790" s="2">
        <v>1.6000000000000001E-3</v>
      </c>
      <c r="O790" s="2">
        <v>3.1800000000000002E-2</v>
      </c>
      <c r="P790" s="2">
        <v>4.6199999999999998E-2</v>
      </c>
      <c r="Q790" s="2">
        <v>2.6800000000000001E-2</v>
      </c>
      <c r="R790" s="15">
        <v>2.1568036066794884E-2</v>
      </c>
      <c r="S790" s="17">
        <f t="shared" si="43"/>
        <v>1.3333333333333334E-4</v>
      </c>
      <c r="T790" s="18">
        <v>2.3838000000000002E-3</v>
      </c>
      <c r="U790" s="8">
        <v>-3.0999999999999999E-3</v>
      </c>
      <c r="V790" s="8">
        <v>6.7000000000000002E-3</v>
      </c>
      <c r="W790" s="13">
        <v>1.194955682E-3</v>
      </c>
      <c r="X790" s="13" t="s">
        <v>4</v>
      </c>
      <c r="Y790" s="26">
        <v>4.8900000000000002E-3</v>
      </c>
      <c r="Z790" s="26">
        <v>1.7149999999999999E-3</v>
      </c>
      <c r="AA790" s="26">
        <f t="shared" si="40"/>
        <v>4.7566666666666669E-3</v>
      </c>
    </row>
    <row r="791" spans="1:27" x14ac:dyDescent="0.3">
      <c r="A791" s="1">
        <v>193610</v>
      </c>
      <c r="B791" s="29">
        <v>17.21</v>
      </c>
      <c r="C791" s="2">
        <v>0.64666699999999999</v>
      </c>
      <c r="D791" s="2">
        <f t="shared" si="41"/>
        <v>3.2854735635049979</v>
      </c>
      <c r="E791" s="2">
        <f t="shared" ref="E791:E854" si="44">SUM(D672:D790)</f>
        <v>358.19448040046842</v>
      </c>
      <c r="F791" s="36">
        <f t="shared" ref="F791:F854" si="45">COUNT(D672:D790)</f>
        <v>119</v>
      </c>
      <c r="G791" s="2">
        <f t="shared" ref="G791:G854" si="46">E791/F791</f>
        <v>3.0100376504241044</v>
      </c>
      <c r="H791" s="13">
        <f t="shared" ref="H791:H854" si="47">1/(1+G791)</f>
        <v>0.24937421719575109</v>
      </c>
      <c r="I791" s="2">
        <f t="shared" si="42"/>
        <v>6.0109836065573852E-2</v>
      </c>
      <c r="J791" s="36">
        <f t="shared" ref="J791:J854" si="48">COUNT(I672:I790)</f>
        <v>119</v>
      </c>
      <c r="K791" s="31">
        <f t="shared" ref="K791:K854" si="49">SUM(I672:I790)/J791</f>
        <v>-6.9251389268728972E-4</v>
      </c>
      <c r="L791" s="3">
        <v>0.96666700000000005</v>
      </c>
      <c r="M791" s="13">
        <v>0.46570702794242164</v>
      </c>
      <c r="N791" s="2">
        <v>1.2999999999999999E-3</v>
      </c>
      <c r="O791" s="2">
        <v>3.1800000000000002E-2</v>
      </c>
      <c r="P791" s="2">
        <v>4.5400000000000003E-2</v>
      </c>
      <c r="Q791" s="2">
        <v>2.69E-2</v>
      </c>
      <c r="R791" s="15">
        <v>2.206885168941889E-2</v>
      </c>
      <c r="S791" s="17">
        <f t="shared" si="43"/>
        <v>1.0833333333333333E-4</v>
      </c>
      <c r="T791" s="18">
        <v>-2.3838000000000002E-3</v>
      </c>
      <c r="U791" s="8">
        <v>5.9999999999999995E-4</v>
      </c>
      <c r="V791" s="8">
        <v>2.5000000000000001E-3</v>
      </c>
      <c r="W791" s="13">
        <v>2.2297724690000004E-3</v>
      </c>
      <c r="X791" s="13" t="s">
        <v>4</v>
      </c>
      <c r="Y791" s="26">
        <v>7.6468999999999995E-2</v>
      </c>
      <c r="Z791" s="26">
        <v>7.5425000000000006E-2</v>
      </c>
      <c r="AA791" s="26">
        <f t="shared" ref="AA791:AA854" si="50">Y791-S791</f>
        <v>7.636066666666666E-2</v>
      </c>
    </row>
    <row r="792" spans="1:27" x14ac:dyDescent="0.3">
      <c r="A792" s="1">
        <v>193611</v>
      </c>
      <c r="B792" s="29">
        <v>17.28</v>
      </c>
      <c r="C792" s="2">
        <v>0.68333299999999997</v>
      </c>
      <c r="D792" s="2">
        <f t="shared" si="41"/>
        <v>3.2245188998788992</v>
      </c>
      <c r="E792" s="2">
        <f t="shared" si="44"/>
        <v>358.49601254183068</v>
      </c>
      <c r="F792" s="36">
        <f t="shared" si="45"/>
        <v>119</v>
      </c>
      <c r="G792" s="2">
        <f t="shared" si="46"/>
        <v>3.0125715339649637</v>
      </c>
      <c r="H792" s="13">
        <f t="shared" si="47"/>
        <v>0.24921674081953737</v>
      </c>
      <c r="I792" s="2">
        <f t="shared" si="42"/>
        <v>5.6699970773210984E-2</v>
      </c>
      <c r="J792" s="36">
        <f t="shared" si="48"/>
        <v>119</v>
      </c>
      <c r="K792" s="31">
        <f t="shared" si="49"/>
        <v>-2.8075990147331678E-4</v>
      </c>
      <c r="L792" s="3">
        <v>0.99333300000000002</v>
      </c>
      <c r="M792" s="13">
        <v>0.45027835389149656</v>
      </c>
      <c r="N792" s="2">
        <v>1.1000000000000001E-3</v>
      </c>
      <c r="O792" s="2">
        <v>3.15E-2</v>
      </c>
      <c r="P792" s="2">
        <v>4.5199999999999997E-2</v>
      </c>
      <c r="Q792" s="2">
        <v>2.5700000000000001E-2</v>
      </c>
      <c r="R792" s="15">
        <v>2.8093178637575086E-2</v>
      </c>
      <c r="S792" s="17">
        <f t="shared" si="43"/>
        <v>9.1666666666666668E-5</v>
      </c>
      <c r="T792" s="18">
        <v>0</v>
      </c>
      <c r="U792" s="8">
        <v>2.0500000000000001E-2</v>
      </c>
      <c r="V792" s="8">
        <v>1.09E-2</v>
      </c>
      <c r="W792" s="13">
        <v>2.8525480529999997E-3</v>
      </c>
      <c r="X792" s="13" t="s">
        <v>4</v>
      </c>
      <c r="Y792" s="26">
        <v>1.0539E-2</v>
      </c>
      <c r="Z792" s="26">
        <v>-4.73E-4</v>
      </c>
      <c r="AA792" s="26">
        <f t="shared" si="50"/>
        <v>1.0447333333333333E-2</v>
      </c>
    </row>
    <row r="793" spans="1:27" x14ac:dyDescent="0.3">
      <c r="A793" s="1">
        <v>193612</v>
      </c>
      <c r="B793" s="29">
        <v>17.18</v>
      </c>
      <c r="C793" s="2">
        <v>0.72</v>
      </c>
      <c r="D793" s="2">
        <f t="shared" si="41"/>
        <v>3.2093864988470853</v>
      </c>
      <c r="E793" s="2">
        <f t="shared" si="44"/>
        <v>358.76849364178446</v>
      </c>
      <c r="F793" s="36">
        <f t="shared" si="45"/>
        <v>119</v>
      </c>
      <c r="G793" s="2">
        <f t="shared" si="46"/>
        <v>3.0148612911074326</v>
      </c>
      <c r="H793" s="13">
        <f t="shared" si="47"/>
        <v>0.24907460743784912</v>
      </c>
      <c r="I793" s="2">
        <f t="shared" si="42"/>
        <v>5.3659050565390443E-2</v>
      </c>
      <c r="J793" s="36">
        <f t="shared" si="48"/>
        <v>119</v>
      </c>
      <c r="K793" s="31">
        <f t="shared" si="49"/>
        <v>1.0336581099895239E-4</v>
      </c>
      <c r="L793" s="3">
        <v>1.02</v>
      </c>
      <c r="M793" s="13">
        <v>0.45858810450250137</v>
      </c>
      <c r="N793" s="2">
        <v>1.1999999999999999E-3</v>
      </c>
      <c r="O793" s="2">
        <v>3.1E-2</v>
      </c>
      <c r="P793" s="2">
        <v>4.53E-2</v>
      </c>
      <c r="Q793" s="2">
        <v>2.5499999999999998E-2</v>
      </c>
      <c r="R793" s="15">
        <v>2.1104936468054402E-2</v>
      </c>
      <c r="S793" s="17">
        <f t="shared" si="43"/>
        <v>9.9999999999999991E-5</v>
      </c>
      <c r="T793" s="18">
        <v>0</v>
      </c>
      <c r="U793" s="8">
        <v>3.8E-3</v>
      </c>
      <c r="V793" s="8">
        <v>1E-3</v>
      </c>
      <c r="W793" s="13">
        <v>1.5115253769999999E-3</v>
      </c>
      <c r="X793" s="13" t="s">
        <v>4</v>
      </c>
      <c r="Y793" s="26">
        <v>-3.9119999999999997E-3</v>
      </c>
      <c r="Z793" s="26">
        <v>-7.3350000000000004E-3</v>
      </c>
      <c r="AA793" s="26">
        <f t="shared" si="50"/>
        <v>-4.0119999999999999E-3</v>
      </c>
    </row>
    <row r="794" spans="1:27" x14ac:dyDescent="0.3">
      <c r="A794" s="43">
        <v>193701</v>
      </c>
      <c r="B794" s="29">
        <v>17.829999999999998</v>
      </c>
      <c r="C794" s="2">
        <v>0.73</v>
      </c>
      <c r="D794" s="2">
        <f t="shared" si="41"/>
        <v>3.2100700442469039</v>
      </c>
      <c r="E794" s="2">
        <f t="shared" si="44"/>
        <v>358.98891681349596</v>
      </c>
      <c r="F794" s="36">
        <f t="shared" si="45"/>
        <v>119</v>
      </c>
      <c r="G794" s="68">
        <f t="shared" si="46"/>
        <v>3.0167135866680335</v>
      </c>
      <c r="H794" s="67">
        <f t="shared" si="47"/>
        <v>0.2489597474211562</v>
      </c>
      <c r="I794" s="2">
        <f t="shared" si="42"/>
        <v>1.388888888888884E-2</v>
      </c>
      <c r="J794" s="36">
        <f t="shared" si="48"/>
        <v>119</v>
      </c>
      <c r="K794" s="31">
        <f t="shared" si="49"/>
        <v>4.7268434577083592E-4</v>
      </c>
      <c r="L794" s="3">
        <v>1.05</v>
      </c>
      <c r="M794" s="13">
        <v>0.44657356284507954</v>
      </c>
      <c r="N794" s="2">
        <v>1.7000000000000001E-3</v>
      </c>
      <c r="O794" s="2">
        <v>3.1E-2</v>
      </c>
      <c r="P794" s="2">
        <v>4.4900000000000002E-2</v>
      </c>
      <c r="Q794" s="2">
        <v>2.58E-2</v>
      </c>
      <c r="R794" s="15">
        <v>2.135377023230485E-2</v>
      </c>
      <c r="S794" s="17">
        <f t="shared" si="43"/>
        <v>1.4166666666666668E-4</v>
      </c>
      <c r="T794" s="18">
        <v>7.1343999999999999E-3</v>
      </c>
      <c r="U794" s="8">
        <v>-1.2999999999999999E-3</v>
      </c>
      <c r="V794" s="8">
        <v>2.3999999999999998E-3</v>
      </c>
      <c r="W794" s="13">
        <v>1.5725230930000002E-3</v>
      </c>
      <c r="X794" s="13" t="s">
        <v>4</v>
      </c>
      <c r="Y794" s="26">
        <v>3.6734000000000003E-2</v>
      </c>
      <c r="Z794" s="26">
        <v>3.6000999999999998E-2</v>
      </c>
      <c r="AA794" s="26">
        <f t="shared" si="50"/>
        <v>3.6592333333333338E-2</v>
      </c>
    </row>
    <row r="795" spans="1:27" x14ac:dyDescent="0.3">
      <c r="A795" s="1">
        <v>193702</v>
      </c>
      <c r="B795" s="29">
        <v>18.09</v>
      </c>
      <c r="C795" s="2">
        <v>0.74</v>
      </c>
      <c r="D795" s="2">
        <f t="shared" si="41"/>
        <v>3.187022500330706</v>
      </c>
      <c r="E795" s="2">
        <f t="shared" si="44"/>
        <v>359.21297033428294</v>
      </c>
      <c r="F795" s="36">
        <f t="shared" si="45"/>
        <v>119</v>
      </c>
      <c r="G795" s="2">
        <f t="shared" si="46"/>
        <v>3.0185963893637222</v>
      </c>
      <c r="H795" s="13">
        <f t="shared" si="47"/>
        <v>0.24884310418601988</v>
      </c>
      <c r="I795" s="2">
        <f t="shared" si="42"/>
        <v>1.3698630136986356E-2</v>
      </c>
      <c r="J795" s="36">
        <f t="shared" si="48"/>
        <v>119</v>
      </c>
      <c r="K795" s="31">
        <f t="shared" si="49"/>
        <v>5.0979071503975211E-4</v>
      </c>
      <c r="L795" s="3">
        <v>1.08</v>
      </c>
      <c r="M795" s="13">
        <v>0.4407757653470108</v>
      </c>
      <c r="N795" s="2">
        <v>1.5E-3</v>
      </c>
      <c r="O795" s="2">
        <v>3.2199999999999999E-2</v>
      </c>
      <c r="P795" s="2">
        <v>4.53E-2</v>
      </c>
      <c r="Q795" s="2">
        <v>2.53E-2</v>
      </c>
      <c r="R795" s="15">
        <v>2.1572529317101224E-2</v>
      </c>
      <c r="S795" s="17">
        <f t="shared" si="43"/>
        <v>1.25E-4</v>
      </c>
      <c r="T795" s="18">
        <v>2.3668999999999999E-3</v>
      </c>
      <c r="U795" s="8">
        <v>8.6E-3</v>
      </c>
      <c r="V795" s="8">
        <v>-4.5999999999999999E-3</v>
      </c>
      <c r="W795" s="13">
        <v>1.3094752209999996E-3</v>
      </c>
      <c r="X795" s="13" t="s">
        <v>4</v>
      </c>
      <c r="Y795" s="26">
        <v>1.8731999999999999E-2</v>
      </c>
      <c r="Z795" s="26">
        <v>1.5601E-2</v>
      </c>
      <c r="AA795" s="26">
        <f t="shared" si="50"/>
        <v>1.8606999999999999E-2</v>
      </c>
    </row>
    <row r="796" spans="1:27" x14ac:dyDescent="0.3">
      <c r="A796" s="1">
        <v>193703</v>
      </c>
      <c r="B796" s="29">
        <v>17.920000000000002</v>
      </c>
      <c r="C796" s="2">
        <v>0.75</v>
      </c>
      <c r="D796" s="2">
        <f t="shared" si="41"/>
        <v>3.0867910045009577</v>
      </c>
      <c r="E796" s="2">
        <f t="shared" si="44"/>
        <v>359.40637547196434</v>
      </c>
      <c r="F796" s="36">
        <f t="shared" si="45"/>
        <v>119</v>
      </c>
      <c r="G796" s="2">
        <f t="shared" si="46"/>
        <v>3.0202216426215491</v>
      </c>
      <c r="H796" s="13">
        <f t="shared" si="47"/>
        <v>0.2487425044923417</v>
      </c>
      <c r="I796" s="2">
        <f t="shared" si="42"/>
        <v>1.3513513513513598E-2</v>
      </c>
      <c r="J796" s="36">
        <f t="shared" si="48"/>
        <v>119</v>
      </c>
      <c r="K796" s="31">
        <f t="shared" si="49"/>
        <v>5.4485048220394446E-4</v>
      </c>
      <c r="L796" s="3">
        <v>1.1100000000000001</v>
      </c>
      <c r="M796" s="13">
        <v>0.4586663805589829</v>
      </c>
      <c r="N796" s="2">
        <v>3.8E-3</v>
      </c>
      <c r="O796" s="2">
        <v>3.32E-2</v>
      </c>
      <c r="P796" s="2">
        <v>4.6799999999999994E-2</v>
      </c>
      <c r="Q796" s="2">
        <v>2.8500000000000001E-2</v>
      </c>
      <c r="R796" s="15">
        <v>3.2828163392068538E-2</v>
      </c>
      <c r="S796" s="17">
        <f t="shared" si="43"/>
        <v>3.1666666666666665E-4</v>
      </c>
      <c r="T796" s="18">
        <v>7.0672E-3</v>
      </c>
      <c r="U796" s="8">
        <v>-4.1099999999999998E-2</v>
      </c>
      <c r="V796" s="8">
        <v>-1.14E-2</v>
      </c>
      <c r="W796" s="13">
        <v>3.1416910380000001E-3</v>
      </c>
      <c r="X796" s="13" t="s">
        <v>4</v>
      </c>
      <c r="Y796" s="26">
        <v>-3.1319999999999998E-3</v>
      </c>
      <c r="Z796" s="26">
        <v>-5.8170000000000001E-3</v>
      </c>
      <c r="AA796" s="26">
        <f t="shared" si="50"/>
        <v>-3.4486666666666663E-3</v>
      </c>
    </row>
    <row r="797" spans="1:27" x14ac:dyDescent="0.3">
      <c r="A797" s="1">
        <v>193704</v>
      </c>
      <c r="B797" s="29">
        <v>16.43</v>
      </c>
      <c r="C797" s="2">
        <v>0.78</v>
      </c>
      <c r="D797" s="2">
        <f t="shared" si="41"/>
        <v>3.0371694634181643</v>
      </c>
      <c r="E797" s="2">
        <f t="shared" si="44"/>
        <v>359.45803641170642</v>
      </c>
      <c r="F797" s="36">
        <f t="shared" si="45"/>
        <v>119</v>
      </c>
      <c r="G797" s="2">
        <f t="shared" si="46"/>
        <v>3.0206557681656001</v>
      </c>
      <c r="H797" s="13">
        <f t="shared" si="47"/>
        <v>0.24871564681505773</v>
      </c>
      <c r="I797" s="2">
        <f t="shared" si="42"/>
        <v>4.0000000000000036E-2</v>
      </c>
      <c r="J797" s="36">
        <f t="shared" si="48"/>
        <v>119</v>
      </c>
      <c r="K797" s="31">
        <f t="shared" si="49"/>
        <v>5.7911009392834446E-4</v>
      </c>
      <c r="L797" s="3">
        <v>1.1299999999999999</v>
      </c>
      <c r="M797" s="13">
        <v>0.49061800654157339</v>
      </c>
      <c r="N797" s="2">
        <v>5.6000000000000008E-3</v>
      </c>
      <c r="O797" s="2">
        <v>3.4200000000000001E-2</v>
      </c>
      <c r="P797" s="2">
        <v>4.8399999999999999E-2</v>
      </c>
      <c r="Q797" s="2">
        <v>2.8400000000000002E-2</v>
      </c>
      <c r="R797" s="15">
        <v>2.177737172315234E-2</v>
      </c>
      <c r="S797" s="17">
        <f t="shared" si="43"/>
        <v>4.6666666666666672E-4</v>
      </c>
      <c r="T797" s="18">
        <v>4.6838000000000001E-3</v>
      </c>
      <c r="U797" s="8">
        <v>3.8999999999999998E-3</v>
      </c>
      <c r="V797" s="8">
        <v>6.7999999999999996E-3</v>
      </c>
      <c r="W797" s="13">
        <v>5.5029571140000006E-3</v>
      </c>
      <c r="X797" s="13" t="s">
        <v>4</v>
      </c>
      <c r="Y797" s="26">
        <v>-8.0579999999999999E-2</v>
      </c>
      <c r="Z797" s="26">
        <v>-8.1434000000000006E-2</v>
      </c>
      <c r="AA797" s="26">
        <f t="shared" si="50"/>
        <v>-8.104666666666667E-2</v>
      </c>
    </row>
    <row r="798" spans="1:27" x14ac:dyDescent="0.3">
      <c r="A798" s="1">
        <v>193705</v>
      </c>
      <c r="B798" s="29">
        <v>16.260000000000002</v>
      </c>
      <c r="C798" s="2">
        <v>0.81</v>
      </c>
      <c r="D798" s="2">
        <f t="shared" si="41"/>
        <v>2.9450885407352358</v>
      </c>
      <c r="E798" s="2">
        <f t="shared" si="44"/>
        <v>359.47867657345438</v>
      </c>
      <c r="F798" s="36">
        <f t="shared" si="45"/>
        <v>119</v>
      </c>
      <c r="G798" s="2">
        <f t="shared" si="46"/>
        <v>3.0208292149029781</v>
      </c>
      <c r="H798" s="13">
        <f t="shared" si="47"/>
        <v>0.2487049179541265</v>
      </c>
      <c r="I798" s="2">
        <f t="shared" si="42"/>
        <v>3.8461538461538547E-2</v>
      </c>
      <c r="J798" s="36">
        <f t="shared" si="48"/>
        <v>119</v>
      </c>
      <c r="K798" s="31">
        <f t="shared" si="49"/>
        <v>8.3785905186229228E-4</v>
      </c>
      <c r="L798" s="3">
        <v>1.1499999999999999</v>
      </c>
      <c r="M798" s="13">
        <v>0.48938240512849862</v>
      </c>
      <c r="N798" s="2">
        <v>4.0999999999999995E-3</v>
      </c>
      <c r="O798" s="2">
        <v>3.3300000000000003E-2</v>
      </c>
      <c r="P798" s="2">
        <v>4.8399999999999999E-2</v>
      </c>
      <c r="Q798" s="2">
        <v>2.8199999999999999E-2</v>
      </c>
      <c r="R798" s="15">
        <v>2.1842607196803091E-2</v>
      </c>
      <c r="S798" s="17">
        <f t="shared" si="43"/>
        <v>3.4166666666666661E-4</v>
      </c>
      <c r="T798" s="18">
        <v>4.6620000000000003E-3</v>
      </c>
      <c r="U798" s="8">
        <v>5.3E-3</v>
      </c>
      <c r="V798" s="8">
        <v>4.0000000000000001E-3</v>
      </c>
      <c r="W798" s="13">
        <v>3.5926705229999993E-3</v>
      </c>
      <c r="X798" s="13">
        <v>3.3983845000000001E-3</v>
      </c>
      <c r="Y798" s="26">
        <v>-5.5430000000000002E-3</v>
      </c>
      <c r="Z798" s="26">
        <v>-1.1535999999999999E-2</v>
      </c>
      <c r="AA798" s="26">
        <f t="shared" si="50"/>
        <v>-5.8846666666666665E-3</v>
      </c>
    </row>
    <row r="799" spans="1:27" x14ac:dyDescent="0.3">
      <c r="A799" s="1">
        <v>193706</v>
      </c>
      <c r="B799" s="29">
        <v>15.4</v>
      </c>
      <c r="C799" s="2">
        <v>0.84</v>
      </c>
      <c r="D799" s="2">
        <f t="shared" si="41"/>
        <v>3.0063895680279789</v>
      </c>
      <c r="E799" s="2">
        <f t="shared" si="44"/>
        <v>359.35348465227969</v>
      </c>
      <c r="F799" s="36">
        <f t="shared" si="45"/>
        <v>119</v>
      </c>
      <c r="G799" s="2">
        <f t="shared" si="46"/>
        <v>3.0197771819519303</v>
      </c>
      <c r="H799" s="13">
        <f t="shared" si="47"/>
        <v>0.24877000757400644</v>
      </c>
      <c r="I799" s="2">
        <f t="shared" si="42"/>
        <v>3.7037037037036979E-2</v>
      </c>
      <c r="J799" s="36">
        <f t="shared" si="48"/>
        <v>119</v>
      </c>
      <c r="K799" s="31">
        <f t="shared" si="49"/>
        <v>1.0832240836230122E-3</v>
      </c>
      <c r="L799" s="3">
        <v>1.17</v>
      </c>
      <c r="M799" s="13">
        <v>0.50496102055279946</v>
      </c>
      <c r="N799" s="2">
        <v>3.5999999999999999E-3</v>
      </c>
      <c r="O799" s="2">
        <v>3.2799999999999996E-2</v>
      </c>
      <c r="P799" s="2">
        <v>4.9299999999999997E-2</v>
      </c>
      <c r="Q799" s="2">
        <v>2.8500000000000001E-2</v>
      </c>
      <c r="R799" s="15">
        <v>2.9448613646592226E-2</v>
      </c>
      <c r="S799" s="17">
        <f t="shared" si="43"/>
        <v>2.9999999999999997E-4</v>
      </c>
      <c r="T799" s="18">
        <v>2.3229000000000001E-3</v>
      </c>
      <c r="U799" s="8">
        <v>-1.8E-3</v>
      </c>
      <c r="V799" s="8">
        <v>5.3E-3</v>
      </c>
      <c r="W799" s="13">
        <v>2.9934181660000001E-3</v>
      </c>
      <c r="X799" s="13">
        <v>4.2059432000000002E-3</v>
      </c>
      <c r="Y799" s="26">
        <v>-5.4161000000000001E-2</v>
      </c>
      <c r="Z799" s="26">
        <v>-5.8165000000000001E-2</v>
      </c>
      <c r="AA799" s="26">
        <f t="shared" si="50"/>
        <v>-5.4461000000000002E-2</v>
      </c>
    </row>
    <row r="800" spans="1:27" x14ac:dyDescent="0.3">
      <c r="A800" s="1">
        <v>193707</v>
      </c>
      <c r="B800" s="29">
        <v>16.98</v>
      </c>
      <c r="C800" s="2">
        <v>0.81666700000000003</v>
      </c>
      <c r="D800" s="2">
        <f t="shared" si="41"/>
        <v>2.9776094583866604</v>
      </c>
      <c r="E800" s="2">
        <f t="shared" si="44"/>
        <v>359.25519076296513</v>
      </c>
      <c r="F800" s="36">
        <f t="shared" si="45"/>
        <v>119</v>
      </c>
      <c r="G800" s="2">
        <f t="shared" si="46"/>
        <v>3.0189511828820601</v>
      </c>
      <c r="H800" s="13">
        <f t="shared" si="47"/>
        <v>0.24882113628533367</v>
      </c>
      <c r="I800" s="2">
        <f t="shared" si="42"/>
        <v>-2.7777380952380915E-2</v>
      </c>
      <c r="J800" s="36">
        <f t="shared" si="48"/>
        <v>119</v>
      </c>
      <c r="K800" s="31">
        <f t="shared" si="49"/>
        <v>1.317332947868862E-3</v>
      </c>
      <c r="L800" s="3">
        <v>1.1866699999999999</v>
      </c>
      <c r="M800" s="13">
        <v>0.46464866039889141</v>
      </c>
      <c r="N800" s="2">
        <v>2.8000000000000004E-3</v>
      </c>
      <c r="O800" s="2">
        <v>3.2500000000000001E-2</v>
      </c>
      <c r="P800" s="2">
        <v>4.9100000000000005E-2</v>
      </c>
      <c r="Q800" s="2">
        <v>2.7699999999999999E-2</v>
      </c>
      <c r="R800" s="15">
        <v>2.2895617869761461E-2</v>
      </c>
      <c r="S800" s="17">
        <f t="shared" si="43"/>
        <v>2.3333333333333336E-4</v>
      </c>
      <c r="T800" s="18">
        <v>4.6296000000000002E-3</v>
      </c>
      <c r="U800" s="8">
        <v>1.38E-2</v>
      </c>
      <c r="V800" s="8">
        <v>3.8999999999999998E-3</v>
      </c>
      <c r="W800" s="13">
        <v>2.9884339919999995E-3</v>
      </c>
      <c r="X800" s="13">
        <v>3.6298633999999998E-3</v>
      </c>
      <c r="Y800" s="26">
        <v>9.8808000000000007E-2</v>
      </c>
      <c r="Z800" s="26">
        <v>9.7826999999999997E-2</v>
      </c>
      <c r="AA800" s="26">
        <f t="shared" si="50"/>
        <v>9.8574666666666672E-2</v>
      </c>
    </row>
    <row r="801" spans="1:27" x14ac:dyDescent="0.3">
      <c r="A801" s="1">
        <v>193708</v>
      </c>
      <c r="B801" s="29">
        <v>16.04</v>
      </c>
      <c r="C801" s="2">
        <v>0.79333299999999995</v>
      </c>
      <c r="D801" s="2">
        <f t="shared" si="41"/>
        <v>2.8532780536580793</v>
      </c>
      <c r="E801" s="2">
        <f t="shared" si="44"/>
        <v>359.09472976093127</v>
      </c>
      <c r="F801" s="36">
        <f t="shared" si="45"/>
        <v>119</v>
      </c>
      <c r="G801" s="2">
        <f t="shared" si="46"/>
        <v>3.0176027711002629</v>
      </c>
      <c r="H801" s="13">
        <f t="shared" si="47"/>
        <v>0.24890464711774865</v>
      </c>
      <c r="I801" s="2">
        <f t="shared" si="42"/>
        <v>-2.8572233235823252E-2</v>
      </c>
      <c r="J801" s="36">
        <f t="shared" si="48"/>
        <v>119</v>
      </c>
      <c r="K801" s="31">
        <f t="shared" si="49"/>
        <v>1.0086249512997994E-3</v>
      </c>
      <c r="L801" s="3">
        <v>1.20333</v>
      </c>
      <c r="M801" s="13">
        <v>0.48193450200101462</v>
      </c>
      <c r="N801" s="2">
        <v>2.8999999999999998E-3</v>
      </c>
      <c r="O801" s="2">
        <v>3.2400000000000005E-2</v>
      </c>
      <c r="P801" s="2">
        <v>4.9200000000000001E-2</v>
      </c>
      <c r="Q801" s="2">
        <v>2.86E-2</v>
      </c>
      <c r="R801" s="15">
        <v>2.6870458065310077E-2</v>
      </c>
      <c r="S801" s="17">
        <f t="shared" si="43"/>
        <v>2.4166666666666664E-4</v>
      </c>
      <c r="T801" s="18">
        <v>2.3067999999999999E-3</v>
      </c>
      <c r="U801" s="8">
        <v>-1.04E-2</v>
      </c>
      <c r="V801" s="8">
        <v>-1.6999999999999999E-3</v>
      </c>
      <c r="W801" s="13">
        <v>2.1521740089999997E-3</v>
      </c>
      <c r="X801" s="13">
        <v>3.3254413999999999E-3</v>
      </c>
      <c r="Y801" s="26">
        <v>-5.1164000000000001E-2</v>
      </c>
      <c r="Z801" s="26">
        <v>-5.6265999999999997E-2</v>
      </c>
      <c r="AA801" s="26">
        <f t="shared" si="50"/>
        <v>-5.1405666666666669E-2</v>
      </c>
    </row>
    <row r="802" spans="1:27" x14ac:dyDescent="0.3">
      <c r="A802" s="1">
        <v>193709</v>
      </c>
      <c r="B802" s="29">
        <v>13.76</v>
      </c>
      <c r="C802" s="2">
        <v>0.77</v>
      </c>
      <c r="D802" s="2">
        <f t="shared" si="41"/>
        <v>2.7758302161639521</v>
      </c>
      <c r="E802" s="2">
        <f t="shared" si="44"/>
        <v>358.87346436061102</v>
      </c>
      <c r="F802" s="36">
        <f t="shared" si="45"/>
        <v>119</v>
      </c>
      <c r="G802" s="2">
        <f t="shared" si="46"/>
        <v>3.0157433979883281</v>
      </c>
      <c r="H802" s="13">
        <f t="shared" si="47"/>
        <v>0.24901989517082848</v>
      </c>
      <c r="I802" s="2">
        <f t="shared" si="42"/>
        <v>-2.9411356895527985E-2</v>
      </c>
      <c r="J802" s="36">
        <f t="shared" si="48"/>
        <v>119</v>
      </c>
      <c r="K802" s="31">
        <f t="shared" si="49"/>
        <v>6.9277545248079911E-4</v>
      </c>
      <c r="L802" s="3">
        <v>1.22</v>
      </c>
      <c r="M802" s="13">
        <v>0.5531474412887365</v>
      </c>
      <c r="N802" s="2">
        <v>3.0999999999999999E-3</v>
      </c>
      <c r="O802" s="2">
        <v>3.2799999999999996E-2</v>
      </c>
      <c r="P802" s="2">
        <v>5.16E-2</v>
      </c>
      <c r="Q802" s="2">
        <v>2.8400000000000002E-2</v>
      </c>
      <c r="R802" s="15">
        <v>3.1161570987941759E-2</v>
      </c>
      <c r="S802" s="17">
        <f t="shared" si="43"/>
        <v>2.5833333333333334E-4</v>
      </c>
      <c r="T802" s="18">
        <v>9.1743999999999992E-3</v>
      </c>
      <c r="U802" s="8">
        <v>4.4999999999999997E-3</v>
      </c>
      <c r="V802" s="8">
        <v>2.5000000000000001E-3</v>
      </c>
      <c r="W802" s="13">
        <v>1.5841728286000001E-2</v>
      </c>
      <c r="X802" s="13">
        <v>3.3385337000000001E-3</v>
      </c>
      <c r="Y802" s="26">
        <v>-0.139844</v>
      </c>
      <c r="Z802" s="26">
        <v>-0.14387</v>
      </c>
      <c r="AA802" s="26">
        <f t="shared" si="50"/>
        <v>-0.14010233333333333</v>
      </c>
    </row>
    <row r="803" spans="1:27" x14ac:dyDescent="0.3">
      <c r="A803" s="1">
        <v>193710</v>
      </c>
      <c r="B803" s="29">
        <v>12.36</v>
      </c>
      <c r="C803" s="2">
        <v>0.78</v>
      </c>
      <c r="D803" s="2">
        <f t="shared" si="41"/>
        <v>2.6563069629500382</v>
      </c>
      <c r="E803" s="2">
        <f t="shared" si="44"/>
        <v>358.51806706776586</v>
      </c>
      <c r="F803" s="36">
        <f t="shared" si="45"/>
        <v>119</v>
      </c>
      <c r="G803" s="2">
        <f t="shared" si="46"/>
        <v>3.0127568661156796</v>
      </c>
      <c r="H803" s="13">
        <f t="shared" si="47"/>
        <v>0.24920523055960597</v>
      </c>
      <c r="I803" s="2">
        <f t="shared" si="42"/>
        <v>1.2987012987013102E-2</v>
      </c>
      <c r="J803" s="36">
        <f t="shared" si="48"/>
        <v>119</v>
      </c>
      <c r="K803" s="31">
        <f t="shared" si="49"/>
        <v>3.70551164843308E-4</v>
      </c>
      <c r="L803" s="3">
        <v>1.19</v>
      </c>
      <c r="M803" s="13">
        <v>0.61741767764298094</v>
      </c>
      <c r="N803" s="2">
        <v>2E-3</v>
      </c>
      <c r="O803" s="2">
        <v>3.27E-2</v>
      </c>
      <c r="P803" s="2">
        <v>5.5199999999999999E-2</v>
      </c>
      <c r="Q803" s="2">
        <v>2.8299999999999999E-2</v>
      </c>
      <c r="R803" s="15">
        <v>3.5627641816572624E-2</v>
      </c>
      <c r="S803" s="17">
        <f t="shared" si="43"/>
        <v>1.6666666666666666E-4</v>
      </c>
      <c r="T803" s="18">
        <v>-4.5767000000000004E-3</v>
      </c>
      <c r="U803" s="8">
        <v>4.1999999999999997E-3</v>
      </c>
      <c r="V803" s="8">
        <v>6.7000000000000002E-3</v>
      </c>
      <c r="W803" s="13">
        <v>3.1772759569999996E-2</v>
      </c>
      <c r="X803" s="13">
        <v>3.6049556000000002E-3</v>
      </c>
      <c r="Y803" s="26">
        <v>-0.103197</v>
      </c>
      <c r="Z803" s="26">
        <v>-0.1042</v>
      </c>
      <c r="AA803" s="26">
        <f t="shared" si="50"/>
        <v>-0.10336366666666666</v>
      </c>
    </row>
    <row r="804" spans="1:27" x14ac:dyDescent="0.3">
      <c r="A804" s="1">
        <v>193711</v>
      </c>
      <c r="B804" s="29">
        <v>11.11</v>
      </c>
      <c r="C804" s="2">
        <v>0.79</v>
      </c>
      <c r="D804" s="2">
        <f t="shared" si="41"/>
        <v>2.5918481934431452</v>
      </c>
      <c r="E804" s="2">
        <f t="shared" si="44"/>
        <v>358.0329676953624</v>
      </c>
      <c r="F804" s="36">
        <f t="shared" si="45"/>
        <v>119</v>
      </c>
      <c r="G804" s="2">
        <f t="shared" si="46"/>
        <v>3.0086804008013646</v>
      </c>
      <c r="H804" s="13">
        <f t="shared" si="47"/>
        <v>0.2494586497342349</v>
      </c>
      <c r="I804" s="2">
        <f t="shared" si="42"/>
        <v>1.2820512820512775E-2</v>
      </c>
      <c r="J804" s="36">
        <f t="shared" si="48"/>
        <v>119</v>
      </c>
      <c r="K804" s="31">
        <f t="shared" si="49"/>
        <v>4.0639091492213167E-4</v>
      </c>
      <c r="L804" s="3">
        <v>1.1599999999999999</v>
      </c>
      <c r="M804" s="13">
        <v>0.69241982507288624</v>
      </c>
      <c r="N804" s="2">
        <v>8.9999999999999998E-4</v>
      </c>
      <c r="O804" s="2">
        <v>3.2400000000000005E-2</v>
      </c>
      <c r="P804" s="2">
        <v>5.8200000000000002E-2</v>
      </c>
      <c r="Q804" s="2">
        <v>2.7799999999999998E-2</v>
      </c>
      <c r="R804" s="15">
        <v>3.2995299722040183E-2</v>
      </c>
      <c r="S804" s="17">
        <f t="shared" si="43"/>
        <v>7.4999999999999993E-5</v>
      </c>
      <c r="T804" s="18">
        <v>-6.9045E-3</v>
      </c>
      <c r="U804" s="8">
        <v>9.5999999999999992E-3</v>
      </c>
      <c r="V804" s="8">
        <v>6.7000000000000002E-3</v>
      </c>
      <c r="W804" s="13">
        <v>2.2016403334000005E-2</v>
      </c>
      <c r="X804" s="13">
        <v>2.7108585999999998E-3</v>
      </c>
      <c r="Y804" s="26">
        <v>-8.4764000000000006E-2</v>
      </c>
      <c r="Z804" s="26">
        <v>-0.100767</v>
      </c>
      <c r="AA804" s="26">
        <f t="shared" si="50"/>
        <v>-8.4839000000000012E-2</v>
      </c>
    </row>
    <row r="805" spans="1:27" x14ac:dyDescent="0.3">
      <c r="A805" s="1">
        <v>193712</v>
      </c>
      <c r="B805" s="29">
        <v>10.55</v>
      </c>
      <c r="C805" s="2">
        <v>0.8</v>
      </c>
      <c r="D805" s="2">
        <f t="shared" si="41"/>
        <v>2.5924522763511635</v>
      </c>
      <c r="E805" s="2">
        <f t="shared" si="44"/>
        <v>357.49725822247211</v>
      </c>
      <c r="F805" s="36">
        <f t="shared" si="45"/>
        <v>119</v>
      </c>
      <c r="G805" s="2">
        <f t="shared" si="46"/>
        <v>3.0041786405249757</v>
      </c>
      <c r="H805" s="13">
        <f t="shared" si="47"/>
        <v>0.24973910751117065</v>
      </c>
      <c r="I805" s="2">
        <f t="shared" si="42"/>
        <v>1.2658227848101333E-2</v>
      </c>
      <c r="J805" s="36">
        <f t="shared" si="48"/>
        <v>119</v>
      </c>
      <c r="K805" s="31">
        <f t="shared" si="49"/>
        <v>4.40364334581542E-4</v>
      </c>
      <c r="L805" s="3">
        <v>1.1299999999999999</v>
      </c>
      <c r="M805" s="13">
        <v>0.70748862225899878</v>
      </c>
      <c r="N805" s="2">
        <v>1.1000000000000001E-3</v>
      </c>
      <c r="O805" s="2">
        <v>3.2099999999999997E-2</v>
      </c>
      <c r="P805" s="2">
        <v>5.7300000000000004E-2</v>
      </c>
      <c r="Q805" s="2">
        <v>2.7300000000000001E-2</v>
      </c>
      <c r="R805" s="15">
        <v>2.4076205443520446E-2</v>
      </c>
      <c r="S805" s="17">
        <f t="shared" si="43"/>
        <v>9.1666666666666668E-5</v>
      </c>
      <c r="T805" s="18">
        <v>-2.3121000000000001E-3</v>
      </c>
      <c r="U805" s="8">
        <v>8.2000000000000007E-3</v>
      </c>
      <c r="V805" s="8">
        <v>6.7000000000000002E-3</v>
      </c>
      <c r="W805" s="13">
        <v>6.962132198999999E-3</v>
      </c>
      <c r="X805" s="13">
        <v>2.8331216999999999E-3</v>
      </c>
      <c r="Y805" s="26">
        <v>-4.5655000000000001E-2</v>
      </c>
      <c r="Z805" s="26">
        <v>-5.2852000000000003E-2</v>
      </c>
      <c r="AA805" s="26">
        <f t="shared" si="50"/>
        <v>-4.5746666666666665E-2</v>
      </c>
    </row>
    <row r="806" spans="1:27" x14ac:dyDescent="0.3">
      <c r="A806" s="1">
        <v>193801</v>
      </c>
      <c r="B806" s="29">
        <v>10.69</v>
      </c>
      <c r="C806" s="2">
        <v>0.79333299999999995</v>
      </c>
      <c r="D806" s="2">
        <f t="shared" si="41"/>
        <v>2.6598485194524879</v>
      </c>
      <c r="E806" s="2">
        <f t="shared" si="44"/>
        <v>356.9886177096115</v>
      </c>
      <c r="F806" s="36">
        <f t="shared" si="45"/>
        <v>119</v>
      </c>
      <c r="G806" s="2">
        <f t="shared" si="46"/>
        <v>2.9999043505009371</v>
      </c>
      <c r="H806" s="13">
        <f t="shared" si="47"/>
        <v>0.25000597823664528</v>
      </c>
      <c r="I806" s="2">
        <f t="shared" si="42"/>
        <v>-8.3337500000001397E-3</v>
      </c>
      <c r="J806" s="36">
        <f t="shared" si="48"/>
        <v>119</v>
      </c>
      <c r="K806" s="31">
        <f t="shared" si="49"/>
        <v>4.7361584001685863E-4</v>
      </c>
      <c r="L806" s="3">
        <v>1.07667</v>
      </c>
      <c r="M806" s="13">
        <v>0.70156724378436031</v>
      </c>
      <c r="N806" s="2">
        <v>1E-3</v>
      </c>
      <c r="O806" s="2">
        <v>3.1699999999999999E-2</v>
      </c>
      <c r="P806" s="2">
        <v>5.8899999999999994E-2</v>
      </c>
      <c r="Q806" s="2">
        <v>2.7099999999999999E-2</v>
      </c>
      <c r="R806" s="15">
        <v>3.0840080465071196E-2</v>
      </c>
      <c r="S806" s="17">
        <f t="shared" si="43"/>
        <v>8.3333333333333331E-5</v>
      </c>
      <c r="T806" s="18">
        <v>-1.3986200000000001E-2</v>
      </c>
      <c r="U806" s="8">
        <v>5.7000000000000002E-3</v>
      </c>
      <c r="V806" s="8">
        <v>3.8E-3</v>
      </c>
      <c r="W806" s="13">
        <v>9.7597118260000001E-3</v>
      </c>
      <c r="X806" s="13">
        <v>2.7731382000000001E-3</v>
      </c>
      <c r="Y806" s="26">
        <v>1.2723999999999999E-2</v>
      </c>
      <c r="Z806" s="26">
        <v>1.1712999999999999E-2</v>
      </c>
      <c r="AA806" s="26">
        <f t="shared" si="50"/>
        <v>1.2640666666666666E-2</v>
      </c>
    </row>
    <row r="807" spans="1:27" x14ac:dyDescent="0.3">
      <c r="A807" s="1">
        <v>193802</v>
      </c>
      <c r="B807" s="29">
        <v>11.34</v>
      </c>
      <c r="C807" s="2">
        <v>0.78666700000000001</v>
      </c>
      <c r="D807" s="2">
        <f t="shared" si="41"/>
        <v>2.380016409398138</v>
      </c>
      <c r="E807" s="2">
        <f t="shared" si="44"/>
        <v>356.45296893100283</v>
      </c>
      <c r="F807" s="36">
        <f t="shared" si="45"/>
        <v>119</v>
      </c>
      <c r="G807" s="2">
        <f t="shared" si="46"/>
        <v>2.9954031002605279</v>
      </c>
      <c r="H807" s="13">
        <f t="shared" si="47"/>
        <v>0.25028763679309179</v>
      </c>
      <c r="I807" s="2">
        <f t="shared" si="42"/>
        <v>-8.4025245388757996E-3</v>
      </c>
      <c r="J807" s="36">
        <f t="shared" si="48"/>
        <v>119</v>
      </c>
      <c r="K807" s="31">
        <f t="shared" si="49"/>
        <v>3.3217685364594625E-4</v>
      </c>
      <c r="L807" s="3">
        <v>1.0233300000000001</v>
      </c>
      <c r="M807" s="13">
        <v>0.65951866707806239</v>
      </c>
      <c r="N807" s="2">
        <v>8.0000000000000004E-4</v>
      </c>
      <c r="O807" s="2">
        <v>3.2000000000000001E-2</v>
      </c>
      <c r="P807" s="2">
        <v>5.9699999999999996E-2</v>
      </c>
      <c r="Q807" s="2">
        <v>2.6800000000000001E-2</v>
      </c>
      <c r="R807" s="15">
        <v>2.4375446399913604E-2</v>
      </c>
      <c r="S807" s="17">
        <f t="shared" si="43"/>
        <v>6.666666666666667E-5</v>
      </c>
      <c r="T807" s="18">
        <v>-9.4339999999999997E-3</v>
      </c>
      <c r="U807" s="8">
        <v>5.1999999999999998E-3</v>
      </c>
      <c r="V807" s="8">
        <v>1E-3</v>
      </c>
      <c r="W807" s="13">
        <v>7.786834068E-3</v>
      </c>
      <c r="X807" s="13">
        <v>2.129031E-3</v>
      </c>
      <c r="Y807" s="26">
        <v>6.5986000000000003E-2</v>
      </c>
      <c r="Z807" s="26">
        <v>6.1400000000000003E-2</v>
      </c>
      <c r="AA807" s="26">
        <f t="shared" si="50"/>
        <v>6.591933333333333E-2</v>
      </c>
    </row>
    <row r="808" spans="1:27" x14ac:dyDescent="0.3">
      <c r="A808" s="1">
        <v>193803</v>
      </c>
      <c r="B808" s="29">
        <v>8.5</v>
      </c>
      <c r="C808" s="2">
        <v>0.78</v>
      </c>
      <c r="D808" s="2">
        <f t="shared" si="41"/>
        <v>2.5205872448078366</v>
      </c>
      <c r="E808" s="2">
        <f t="shared" si="44"/>
        <v>355.61410951553279</v>
      </c>
      <c r="F808" s="36">
        <f t="shared" si="45"/>
        <v>119</v>
      </c>
      <c r="G808" s="2">
        <f t="shared" si="46"/>
        <v>2.9883538614750655</v>
      </c>
      <c r="H808" s="13">
        <f t="shared" si="47"/>
        <v>0.25073000910459753</v>
      </c>
      <c r="I808" s="2">
        <f t="shared" si="42"/>
        <v>-8.4749964088998153E-3</v>
      </c>
      <c r="J808" s="36">
        <f t="shared" si="48"/>
        <v>119</v>
      </c>
      <c r="K808" s="31">
        <f t="shared" si="49"/>
        <v>1.8968878634072382E-4</v>
      </c>
      <c r="L808" s="3">
        <v>0.97</v>
      </c>
      <c r="M808" s="13">
        <v>0.89236988377968662</v>
      </c>
      <c r="N808" s="2">
        <v>8.0000000000000004E-4</v>
      </c>
      <c r="O808" s="2">
        <v>3.2199999999999999E-2</v>
      </c>
      <c r="P808" s="2">
        <v>6.3E-2</v>
      </c>
      <c r="Q808" s="2">
        <v>2.7300000000000001E-2</v>
      </c>
      <c r="R808" s="15">
        <v>2.3609218350544213E-2</v>
      </c>
      <c r="S808" s="17">
        <f t="shared" si="43"/>
        <v>6.666666666666667E-5</v>
      </c>
      <c r="T808" s="18">
        <v>0</v>
      </c>
      <c r="U808" s="8">
        <v>-3.7000000000000002E-3</v>
      </c>
      <c r="V808" s="8">
        <v>-8.6999999999999994E-3</v>
      </c>
      <c r="W808" s="13">
        <v>1.5065736041E-2</v>
      </c>
      <c r="X808" s="13">
        <v>2.9648264E-3</v>
      </c>
      <c r="Y808" s="26">
        <v>-0.25446000000000002</v>
      </c>
      <c r="Z808" s="26">
        <v>-0.25834499999999999</v>
      </c>
      <c r="AA808" s="26">
        <f t="shared" si="50"/>
        <v>-0.25452666666666668</v>
      </c>
    </row>
    <row r="809" spans="1:27" x14ac:dyDescent="0.3">
      <c r="A809" s="1">
        <v>193804</v>
      </c>
      <c r="B809" s="29">
        <v>9.6999999999999993</v>
      </c>
      <c r="C809" s="2">
        <v>0.76666699999999999</v>
      </c>
      <c r="D809" s="2">
        <f t="shared" si="41"/>
        <v>2.4924861105282554</v>
      </c>
      <c r="E809" s="2">
        <f t="shared" si="44"/>
        <v>354.91168740419084</v>
      </c>
      <c r="F809" s="36">
        <f t="shared" si="45"/>
        <v>119</v>
      </c>
      <c r="G809" s="2">
        <f t="shared" si="46"/>
        <v>2.982451154657066</v>
      </c>
      <c r="H809" s="13">
        <f t="shared" si="47"/>
        <v>0.25110163594363311</v>
      </c>
      <c r="I809" s="2">
        <f t="shared" si="42"/>
        <v>-1.7093589743589765E-2</v>
      </c>
      <c r="J809" s="36">
        <f t="shared" si="48"/>
        <v>119</v>
      </c>
      <c r="K809" s="31">
        <f t="shared" si="49"/>
        <v>4.720131518839124E-5</v>
      </c>
      <c r="L809" s="3">
        <v>0.90333300000000005</v>
      </c>
      <c r="M809" s="13">
        <v>0.79079348020777362</v>
      </c>
      <c r="N809" s="2">
        <v>8.9999999999999998E-4</v>
      </c>
      <c r="O809" s="2">
        <v>3.3000000000000002E-2</v>
      </c>
      <c r="P809" s="2">
        <v>6.4699999999999994E-2</v>
      </c>
      <c r="Q809" s="2">
        <v>2.5899999999999999E-2</v>
      </c>
      <c r="R809" s="15">
        <v>2.233929179359477E-2</v>
      </c>
      <c r="S809" s="17">
        <f t="shared" si="43"/>
        <v>7.4999999999999993E-5</v>
      </c>
      <c r="T809" s="18">
        <v>4.7280999999999998E-3</v>
      </c>
      <c r="U809" s="8">
        <v>2.1000000000000001E-2</v>
      </c>
      <c r="V809" s="8">
        <v>1.38E-2</v>
      </c>
      <c r="W809" s="13">
        <v>1.8894443851999995E-2</v>
      </c>
      <c r="X809" s="13">
        <v>4.1609632000000002E-3</v>
      </c>
      <c r="Y809" s="26">
        <v>0.14250099999999999</v>
      </c>
      <c r="Z809" s="26">
        <v>0.140871</v>
      </c>
      <c r="AA809" s="26">
        <f t="shared" si="50"/>
        <v>0.142426</v>
      </c>
    </row>
    <row r="810" spans="1:27" x14ac:dyDescent="0.3">
      <c r="A810" s="1">
        <v>193805</v>
      </c>
      <c r="B810" s="29">
        <v>9.27</v>
      </c>
      <c r="C810" s="2">
        <v>0.75333300000000003</v>
      </c>
      <c r="D810" s="2">
        <f t="shared" si="41"/>
        <v>2.7307987811061207</v>
      </c>
      <c r="E810" s="2">
        <f t="shared" si="44"/>
        <v>354.23075716889707</v>
      </c>
      <c r="F810" s="36">
        <f t="shared" si="45"/>
        <v>119</v>
      </c>
      <c r="G810" s="2">
        <f t="shared" si="46"/>
        <v>2.9767290518394711</v>
      </c>
      <c r="H810" s="13">
        <f t="shared" si="47"/>
        <v>0.25146294529104041</v>
      </c>
      <c r="I810" s="2">
        <f t="shared" si="42"/>
        <v>-1.7392166351231975E-2</v>
      </c>
      <c r="J810" s="36">
        <f t="shared" si="48"/>
        <v>119</v>
      </c>
      <c r="K810" s="31">
        <f t="shared" si="49"/>
        <v>-1.6605718862637925E-4</v>
      </c>
      <c r="L810" s="3">
        <v>0.83666700000000005</v>
      </c>
      <c r="M810" s="13">
        <v>0.8195656209392983</v>
      </c>
      <c r="N810" s="2">
        <v>5.0000000000000001E-4</v>
      </c>
      <c r="O810" s="2">
        <v>3.2199999999999999E-2</v>
      </c>
      <c r="P810" s="2">
        <v>6.0599999999999994E-2</v>
      </c>
      <c r="Q810" s="2">
        <v>2.5700000000000001E-2</v>
      </c>
      <c r="R810" s="15">
        <v>2.482474661211919E-2</v>
      </c>
      <c r="S810" s="17">
        <f t="shared" si="43"/>
        <v>4.1666666666666665E-5</v>
      </c>
      <c r="T810" s="18">
        <v>-4.7280999999999998E-3</v>
      </c>
      <c r="U810" s="8">
        <v>4.4000000000000003E-3</v>
      </c>
      <c r="V810" s="8">
        <v>1E-3</v>
      </c>
      <c r="W810" s="13">
        <v>7.6302262140000004E-3</v>
      </c>
      <c r="X810" s="13">
        <v>5.2741343999999999E-3</v>
      </c>
      <c r="Y810" s="26">
        <v>-4.0219999999999999E-2</v>
      </c>
      <c r="Z810" s="26">
        <v>-4.6254000000000003E-2</v>
      </c>
      <c r="AA810" s="26">
        <f t="shared" si="50"/>
        <v>-4.0261666666666668E-2</v>
      </c>
    </row>
    <row r="811" spans="1:27" x14ac:dyDescent="0.3">
      <c r="A811" s="1">
        <v>193806</v>
      </c>
      <c r="B811" s="29">
        <v>11.56</v>
      </c>
      <c r="C811" s="2">
        <v>0.74</v>
      </c>
      <c r="D811" s="2">
        <f t="shared" si="41"/>
        <v>2.8188015653949128</v>
      </c>
      <c r="E811" s="2">
        <f t="shared" si="44"/>
        <v>353.78401665529822</v>
      </c>
      <c r="F811" s="36">
        <f t="shared" si="45"/>
        <v>119</v>
      </c>
      <c r="G811" s="2">
        <f t="shared" si="46"/>
        <v>2.9729749298764556</v>
      </c>
      <c r="H811" s="13">
        <f t="shared" si="47"/>
        <v>0.25170055629600868</v>
      </c>
      <c r="I811" s="2">
        <f t="shared" si="42"/>
        <v>-1.7698680397646216E-2</v>
      </c>
      <c r="J811" s="36">
        <f t="shared" si="48"/>
        <v>119</v>
      </c>
      <c r="K811" s="31">
        <f t="shared" si="49"/>
        <v>-3.8229888103536732E-4</v>
      </c>
      <c r="L811" s="3">
        <v>0.77</v>
      </c>
      <c r="M811" s="13">
        <v>0.65954586196593967</v>
      </c>
      <c r="N811" s="2">
        <v>5.0000000000000001E-4</v>
      </c>
      <c r="O811" s="2">
        <v>3.2599999999999997E-2</v>
      </c>
      <c r="P811" s="2">
        <v>6.25E-2</v>
      </c>
      <c r="Q811" s="2">
        <v>2.5899999999999999E-2</v>
      </c>
      <c r="R811" s="15">
        <v>1.2940741613749565E-2</v>
      </c>
      <c r="S811" s="17">
        <f t="shared" si="43"/>
        <v>4.1666666666666665E-5</v>
      </c>
      <c r="T811" s="18">
        <v>0</v>
      </c>
      <c r="U811" s="8">
        <v>4.0000000000000002E-4</v>
      </c>
      <c r="V811" s="8">
        <v>9.4999999999999998E-3</v>
      </c>
      <c r="W811" s="13">
        <v>1.1835735698E-2</v>
      </c>
      <c r="X811" s="13">
        <v>6.0859030999999997E-3</v>
      </c>
      <c r="Y811" s="26">
        <v>0.25422</v>
      </c>
      <c r="Z811" s="26">
        <v>0.24996699999999999</v>
      </c>
      <c r="AA811" s="26">
        <f t="shared" si="50"/>
        <v>0.25417833333333334</v>
      </c>
    </row>
    <row r="812" spans="1:27" x14ac:dyDescent="0.3">
      <c r="A812" s="1">
        <v>193807</v>
      </c>
      <c r="B812" s="29">
        <v>12.4</v>
      </c>
      <c r="C812" s="2">
        <v>0.71333299999999999</v>
      </c>
      <c r="D812" s="2">
        <f t="shared" si="41"/>
        <v>2.8277011182232177</v>
      </c>
      <c r="E812" s="2">
        <f t="shared" si="44"/>
        <v>353.36202205098607</v>
      </c>
      <c r="F812" s="36">
        <f t="shared" si="45"/>
        <v>119</v>
      </c>
      <c r="G812" s="2">
        <f t="shared" si="46"/>
        <v>2.9694287567309754</v>
      </c>
      <c r="H812" s="13">
        <f t="shared" si="47"/>
        <v>0.25192541831221843</v>
      </c>
      <c r="I812" s="2">
        <f t="shared" si="42"/>
        <v>-3.6036486486486496E-2</v>
      </c>
      <c r="J812" s="36">
        <f t="shared" si="48"/>
        <v>119</v>
      </c>
      <c r="K812" s="31">
        <f t="shared" si="49"/>
        <v>-6.0053657293383648E-4</v>
      </c>
      <c r="L812" s="3">
        <v>0.72</v>
      </c>
      <c r="M812" s="13">
        <v>0.62535410764872523</v>
      </c>
      <c r="N812" s="2">
        <v>7.000000000000001E-4</v>
      </c>
      <c r="O812" s="2">
        <v>3.2199999999999999E-2</v>
      </c>
      <c r="P812" s="2">
        <v>5.6299999999999996E-2</v>
      </c>
      <c r="Q812" s="2">
        <v>2.5700000000000001E-2</v>
      </c>
      <c r="R812" s="15">
        <v>1.3570760099075688E-2</v>
      </c>
      <c r="S812" s="17">
        <f t="shared" si="43"/>
        <v>5.833333333333334E-5</v>
      </c>
      <c r="T812" s="18">
        <v>2.3668999999999999E-3</v>
      </c>
      <c r="U812" s="8">
        <v>4.3E-3</v>
      </c>
      <c r="V812" s="8">
        <v>6.6E-3</v>
      </c>
      <c r="W812" s="13">
        <v>6.8242853560000014E-3</v>
      </c>
      <c r="X812" s="13">
        <v>5.6852726999999997E-3</v>
      </c>
      <c r="Y812" s="26">
        <v>7.5134000000000006E-2</v>
      </c>
      <c r="Z812" s="26">
        <v>7.4321999999999999E-2</v>
      </c>
      <c r="AA812" s="26">
        <f t="shared" si="50"/>
        <v>7.5075666666666679E-2</v>
      </c>
    </row>
    <row r="813" spans="1:27" x14ac:dyDescent="0.3">
      <c r="A813" s="1">
        <v>193808</v>
      </c>
      <c r="B813" s="29">
        <v>12.06</v>
      </c>
      <c r="C813" s="2">
        <v>0.68666700000000003</v>
      </c>
      <c r="D813" s="2">
        <f t="shared" si="41"/>
        <v>2.8806150975140246</v>
      </c>
      <c r="E813" s="2">
        <f t="shared" si="44"/>
        <v>352.93330047520044</v>
      </c>
      <c r="F813" s="36">
        <f t="shared" si="45"/>
        <v>119</v>
      </c>
      <c r="G813" s="2">
        <f t="shared" si="46"/>
        <v>2.9658260544134492</v>
      </c>
      <c r="H813" s="13">
        <f t="shared" si="47"/>
        <v>0.25215427663226175</v>
      </c>
      <c r="I813" s="2">
        <f t="shared" si="42"/>
        <v>-3.7382260459000172E-2</v>
      </c>
      <c r="J813" s="36">
        <f t="shared" si="48"/>
        <v>119</v>
      </c>
      <c r="K813" s="31">
        <f t="shared" si="49"/>
        <v>-9.7127429806369975E-4</v>
      </c>
      <c r="L813" s="3">
        <v>0.67</v>
      </c>
      <c r="M813" s="13">
        <v>0.63402024843828531</v>
      </c>
      <c r="N813" s="2">
        <v>5.9999999999999995E-4</v>
      </c>
      <c r="O813" s="2">
        <v>3.1800000000000002E-2</v>
      </c>
      <c r="P813" s="2">
        <v>5.4900000000000004E-2</v>
      </c>
      <c r="Q813" s="2">
        <v>2.5899999999999999E-2</v>
      </c>
      <c r="R813" s="15">
        <v>7.907376120061085E-3</v>
      </c>
      <c r="S813" s="17">
        <f t="shared" si="43"/>
        <v>4.9999999999999996E-5</v>
      </c>
      <c r="T813" s="18">
        <v>-2.3668999999999999E-3</v>
      </c>
      <c r="U813" s="8">
        <v>0</v>
      </c>
      <c r="V813" s="8">
        <v>-1.9E-3</v>
      </c>
      <c r="W813" s="13">
        <v>5.9920137720000004E-3</v>
      </c>
      <c r="X813" s="13">
        <v>5.3420437000000001E-3</v>
      </c>
      <c r="Y813" s="26">
        <v>-2.5857999999999999E-2</v>
      </c>
      <c r="Z813" s="26">
        <v>-2.9391E-2</v>
      </c>
      <c r="AA813" s="26">
        <f t="shared" si="50"/>
        <v>-2.5908E-2</v>
      </c>
    </row>
    <row r="814" spans="1:27" x14ac:dyDescent="0.3">
      <c r="A814" s="1">
        <v>193809</v>
      </c>
      <c r="B814" s="29">
        <v>12.24</v>
      </c>
      <c r="C814" s="2">
        <v>0.66</v>
      </c>
      <c r="D814" s="2">
        <f t="shared" si="41"/>
        <v>2.9934569597168554</v>
      </c>
      <c r="E814" s="2">
        <f t="shared" si="44"/>
        <v>352.55119581795157</v>
      </c>
      <c r="F814" s="36">
        <f t="shared" si="45"/>
        <v>119</v>
      </c>
      <c r="G814" s="2">
        <f t="shared" si="46"/>
        <v>2.962615090907156</v>
      </c>
      <c r="H814" s="13">
        <f t="shared" si="47"/>
        <v>0.25235860083777945</v>
      </c>
      <c r="I814" s="2">
        <f t="shared" si="42"/>
        <v>-3.8835418041059167E-2</v>
      </c>
      <c r="J814" s="36">
        <f t="shared" si="48"/>
        <v>119</v>
      </c>
      <c r="K814" s="31">
        <f t="shared" si="49"/>
        <v>-1.3537973380115102E-3</v>
      </c>
      <c r="L814" s="3">
        <v>0.62</v>
      </c>
      <c r="M814" s="13">
        <v>0.62424885118416407</v>
      </c>
      <c r="N814" s="2">
        <v>8.0000000000000004E-4</v>
      </c>
      <c r="O814" s="2">
        <v>3.2099999999999997E-2</v>
      </c>
      <c r="P814" s="2">
        <v>5.6500000000000002E-2</v>
      </c>
      <c r="Q814" s="2">
        <v>2.5899999999999999E-2</v>
      </c>
      <c r="R814" s="15">
        <v>5.6017991114123431E-3</v>
      </c>
      <c r="S814" s="17">
        <f t="shared" si="43"/>
        <v>6.666666666666667E-5</v>
      </c>
      <c r="T814" s="18">
        <v>0</v>
      </c>
      <c r="U814" s="8">
        <v>2.2000000000000001E-3</v>
      </c>
      <c r="V814" s="8">
        <v>1.09E-2</v>
      </c>
      <c r="W814" s="13">
        <v>1.7034466926000004E-2</v>
      </c>
      <c r="X814" s="13">
        <v>6.1280147E-3</v>
      </c>
      <c r="Y814" s="26">
        <v>1.6993999999999999E-2</v>
      </c>
      <c r="Z814" s="26">
        <v>1.3893000000000001E-2</v>
      </c>
      <c r="AA814" s="26">
        <f t="shared" si="50"/>
        <v>1.6927333333333332E-2</v>
      </c>
    </row>
    <row r="815" spans="1:27" x14ac:dyDescent="0.3">
      <c r="A815" s="1">
        <v>193810</v>
      </c>
      <c r="B815" s="29">
        <v>13.17</v>
      </c>
      <c r="C815" s="2">
        <v>0.61</v>
      </c>
      <c r="D815" s="2">
        <f t="shared" si="41"/>
        <v>3.0382577343840955</v>
      </c>
      <c r="E815" s="2">
        <f t="shared" si="44"/>
        <v>352.17671011579654</v>
      </c>
      <c r="F815" s="36">
        <f t="shared" si="45"/>
        <v>119</v>
      </c>
      <c r="G815" s="2">
        <f t="shared" si="46"/>
        <v>2.9594681522335842</v>
      </c>
      <c r="H815" s="13">
        <f t="shared" si="47"/>
        <v>0.25255917248277093</v>
      </c>
      <c r="I815" s="2">
        <f t="shared" si="42"/>
        <v>-7.5757575757575801E-2</v>
      </c>
      <c r="J815" s="36">
        <f t="shared" si="48"/>
        <v>119</v>
      </c>
      <c r="K815" s="31">
        <f t="shared" si="49"/>
        <v>-1.7479797514374402E-3</v>
      </c>
      <c r="L815" s="3">
        <v>0.62666699999999997</v>
      </c>
      <c r="M815" s="13">
        <v>0.58195478811045942</v>
      </c>
      <c r="N815" s="2">
        <v>5.0000000000000001E-4</v>
      </c>
      <c r="O815" s="2">
        <v>3.15E-2</v>
      </c>
      <c r="P815" s="2">
        <v>5.3600000000000002E-2</v>
      </c>
      <c r="Q815" s="2">
        <v>2.5399999999999999E-2</v>
      </c>
      <c r="R815" s="15">
        <v>2.0763276882961308E-3</v>
      </c>
      <c r="S815" s="17">
        <f t="shared" si="43"/>
        <v>4.1666666666666665E-5</v>
      </c>
      <c r="T815" s="18">
        <v>-4.7505999999999998E-3</v>
      </c>
      <c r="U815" s="8">
        <v>8.6999999999999994E-3</v>
      </c>
      <c r="V815" s="8">
        <v>8.0000000000000002E-3</v>
      </c>
      <c r="W815" s="13">
        <v>4.417101019E-3</v>
      </c>
      <c r="X815" s="13">
        <v>5.6028459000000003E-3</v>
      </c>
      <c r="Y815" s="26">
        <v>7.8209000000000001E-2</v>
      </c>
      <c r="Z815" s="26">
        <v>7.7494999999999994E-2</v>
      </c>
      <c r="AA815" s="26">
        <f t="shared" si="50"/>
        <v>7.8167333333333339E-2</v>
      </c>
    </row>
    <row r="816" spans="1:27" x14ac:dyDescent="0.3">
      <c r="A816" s="1">
        <v>193811</v>
      </c>
      <c r="B816" s="29">
        <v>12.73</v>
      </c>
      <c r="C816" s="2">
        <v>0.56000000000000005</v>
      </c>
      <c r="D816" s="2">
        <f t="shared" si="41"/>
        <v>3.160792613787176</v>
      </c>
      <c r="E816" s="2">
        <f t="shared" si="44"/>
        <v>351.85200348825049</v>
      </c>
      <c r="F816" s="36">
        <f t="shared" si="45"/>
        <v>119</v>
      </c>
      <c r="G816" s="2">
        <f t="shared" si="46"/>
        <v>2.9567395251113489</v>
      </c>
      <c r="H816" s="13">
        <f t="shared" si="47"/>
        <v>0.25273334108892559</v>
      </c>
      <c r="I816" s="2">
        <f t="shared" si="42"/>
        <v>-8.1967213114753967E-2</v>
      </c>
      <c r="J816" s="36">
        <f t="shared" si="48"/>
        <v>119</v>
      </c>
      <c r="K816" s="31">
        <f t="shared" si="49"/>
        <v>-2.45088485819803E-3</v>
      </c>
      <c r="L816" s="3">
        <v>0.63333300000000003</v>
      </c>
      <c r="M816" s="13">
        <v>0.58937391536510475</v>
      </c>
      <c r="N816" s="2">
        <v>4.0000000000000002E-4</v>
      </c>
      <c r="O816" s="2">
        <v>3.1E-2</v>
      </c>
      <c r="P816" s="2">
        <v>5.2300000000000006E-2</v>
      </c>
      <c r="Q816" s="2">
        <v>2.5700000000000001E-2</v>
      </c>
      <c r="R816" s="15">
        <v>2.5150848007365299E-3</v>
      </c>
      <c r="S816" s="17">
        <f t="shared" si="43"/>
        <v>3.3333333333333335E-5</v>
      </c>
      <c r="T816" s="18">
        <v>-2.3838000000000002E-3</v>
      </c>
      <c r="U816" s="8">
        <v>-2.2000000000000001E-3</v>
      </c>
      <c r="V816" s="8">
        <v>3.7000000000000002E-3</v>
      </c>
      <c r="W816" s="13">
        <v>4.6310978560000007E-3</v>
      </c>
      <c r="X816" s="13">
        <v>5.1181860999999999E-3</v>
      </c>
      <c r="Y816" s="26">
        <v>-2.5954999999999999E-2</v>
      </c>
      <c r="Z816" s="26">
        <v>-3.2497999999999999E-2</v>
      </c>
      <c r="AA816" s="26">
        <f t="shared" si="50"/>
        <v>-2.5988333333333332E-2</v>
      </c>
    </row>
    <row r="817" spans="1:27" x14ac:dyDescent="0.3">
      <c r="A817" s="1">
        <v>193812</v>
      </c>
      <c r="B817" s="29">
        <v>13.21</v>
      </c>
      <c r="C817" s="2">
        <v>0.51</v>
      </c>
      <c r="D817" s="2">
        <f t="shared" si="41"/>
        <v>3.1829438156421377</v>
      </c>
      <c r="E817" s="2">
        <f t="shared" si="44"/>
        <v>351.60223097037181</v>
      </c>
      <c r="F817" s="36">
        <f t="shared" si="45"/>
        <v>119</v>
      </c>
      <c r="G817" s="2">
        <f t="shared" si="46"/>
        <v>2.9546405963896789</v>
      </c>
      <c r="H817" s="13">
        <f t="shared" si="47"/>
        <v>0.25286747951582067</v>
      </c>
      <c r="I817" s="2">
        <f t="shared" si="42"/>
        <v>-8.9285714285714302E-2</v>
      </c>
      <c r="J817" s="36">
        <f t="shared" si="48"/>
        <v>119</v>
      </c>
      <c r="K817" s="31">
        <f t="shared" si="49"/>
        <v>-3.2064494899386006E-3</v>
      </c>
      <c r="L817" s="3">
        <v>0.64</v>
      </c>
      <c r="M817" s="13">
        <v>0.5720393884426016</v>
      </c>
      <c r="N817" s="2">
        <v>2.9999999999999997E-4</v>
      </c>
      <c r="O817" s="2">
        <v>3.0800000000000001E-2</v>
      </c>
      <c r="P817" s="2">
        <v>5.2699999999999997E-2</v>
      </c>
      <c r="Q817" s="2">
        <v>2.52E-2</v>
      </c>
      <c r="R817" s="15">
        <v>8.5184830656179194E-3</v>
      </c>
      <c r="S817" s="17">
        <f t="shared" si="43"/>
        <v>2.4999999999999998E-5</v>
      </c>
      <c r="T817" s="18">
        <v>2.3838000000000002E-3</v>
      </c>
      <c r="U817" s="8">
        <v>8.0000000000000002E-3</v>
      </c>
      <c r="V817" s="8">
        <v>1.2200000000000001E-2</v>
      </c>
      <c r="W817" s="13">
        <v>2.2850728139999998E-3</v>
      </c>
      <c r="X817" s="13">
        <v>4.1669638000000004E-3</v>
      </c>
      <c r="Y817" s="26">
        <v>4.5161E-2</v>
      </c>
      <c r="Z817" s="26">
        <v>4.1845E-2</v>
      </c>
      <c r="AA817" s="26">
        <f t="shared" si="50"/>
        <v>4.5136000000000003E-2</v>
      </c>
    </row>
    <row r="818" spans="1:27" x14ac:dyDescent="0.3">
      <c r="A818" s="1">
        <v>193901</v>
      </c>
      <c r="B818" s="29">
        <v>12.3</v>
      </c>
      <c r="C818" s="2">
        <v>0.51333300000000004</v>
      </c>
      <c r="D818" s="2">
        <f t="shared" si="41"/>
        <v>3.2084325150579773</v>
      </c>
      <c r="E818" s="2">
        <f t="shared" si="44"/>
        <v>351.39215024610769</v>
      </c>
      <c r="F818" s="36">
        <f t="shared" si="45"/>
        <v>119</v>
      </c>
      <c r="G818" s="2">
        <f t="shared" si="46"/>
        <v>2.9528752121521653</v>
      </c>
      <c r="H818" s="13">
        <f t="shared" si="47"/>
        <v>0.2529804120620201</v>
      </c>
      <c r="I818" s="2">
        <f t="shared" si="42"/>
        <v>6.5352941176470836E-3</v>
      </c>
      <c r="J818" s="36">
        <f t="shared" si="48"/>
        <v>119</v>
      </c>
      <c r="K818" s="31">
        <f t="shared" si="49"/>
        <v>-4.0556126846282405E-3</v>
      </c>
      <c r="L818" s="3">
        <v>0.66333299999999995</v>
      </c>
      <c r="M818" s="13">
        <v>0.61421814134668895</v>
      </c>
      <c r="N818" s="2">
        <v>2.9999999999999997E-4</v>
      </c>
      <c r="O818" s="2">
        <v>3.0099999999999998E-2</v>
      </c>
      <c r="P818" s="2">
        <v>5.1200000000000002E-2</v>
      </c>
      <c r="Q818" s="2">
        <v>2.4899999999999999E-2</v>
      </c>
      <c r="R818" s="15">
        <v>-8.0628529889905688E-4</v>
      </c>
      <c r="S818" s="17">
        <f t="shared" si="43"/>
        <v>2.4999999999999998E-5</v>
      </c>
      <c r="T818" s="18">
        <v>-4.7733000000000003E-3</v>
      </c>
      <c r="U818" s="8">
        <v>5.8999999999999999E-3</v>
      </c>
      <c r="V818" s="8">
        <v>2.2000000000000001E-3</v>
      </c>
      <c r="W818" s="13">
        <v>7.3057141330000004E-3</v>
      </c>
      <c r="X818" s="13">
        <v>4.3106526000000001E-3</v>
      </c>
      <c r="Y818" s="26">
        <v>-7.0751999999999995E-2</v>
      </c>
      <c r="Z818" s="26">
        <v>-7.1514999999999995E-2</v>
      </c>
      <c r="AA818" s="26">
        <f t="shared" si="50"/>
        <v>-7.0776999999999993E-2</v>
      </c>
    </row>
    <row r="819" spans="1:27" x14ac:dyDescent="0.3">
      <c r="A819" s="1">
        <v>193902</v>
      </c>
      <c r="B819" s="29">
        <v>12.7</v>
      </c>
      <c r="C819" s="2">
        <v>0.51666699999999999</v>
      </c>
      <c r="D819" s="2">
        <f t="shared" si="41"/>
        <v>3.0564321486572568</v>
      </c>
      <c r="E819" s="2">
        <f t="shared" si="44"/>
        <v>351.2214664625788</v>
      </c>
      <c r="F819" s="36">
        <f t="shared" si="45"/>
        <v>119</v>
      </c>
      <c r="G819" s="2">
        <f t="shared" si="46"/>
        <v>2.9514408946435196</v>
      </c>
      <c r="H819" s="13">
        <f t="shared" si="47"/>
        <v>0.25307224039604809</v>
      </c>
      <c r="I819" s="2">
        <f t="shared" si="42"/>
        <v>6.4948094122136979E-3</v>
      </c>
      <c r="J819" s="36">
        <f t="shared" si="48"/>
        <v>119</v>
      </c>
      <c r="K819" s="31">
        <f t="shared" si="49"/>
        <v>-4.098407750671074E-3</v>
      </c>
      <c r="L819" s="3">
        <v>0.68666700000000003</v>
      </c>
      <c r="M819" s="13">
        <v>0.59945689069925312</v>
      </c>
      <c r="N819" s="2">
        <v>2.9999999999999997E-4</v>
      </c>
      <c r="O819" s="2">
        <v>0.03</v>
      </c>
      <c r="P819" s="2">
        <v>5.0499999999999996E-2</v>
      </c>
      <c r="Q819" s="2">
        <v>2.4500000000000001E-2</v>
      </c>
      <c r="R819" s="15">
        <v>3.6914379913110516E-3</v>
      </c>
      <c r="S819" s="17">
        <f t="shared" si="43"/>
        <v>2.4999999999999998E-5</v>
      </c>
      <c r="T819" s="18">
        <v>-4.7961999999999996E-3</v>
      </c>
      <c r="U819" s="8">
        <v>8.0000000000000002E-3</v>
      </c>
      <c r="V819" s="8">
        <v>6.4000000000000003E-3</v>
      </c>
      <c r="W819" s="13">
        <v>3.2781488939999997E-3</v>
      </c>
      <c r="X819" s="13">
        <v>2.6295286000000001E-3</v>
      </c>
      <c r="Y819" s="26">
        <v>3.9093000000000003E-2</v>
      </c>
      <c r="Z819" s="26">
        <v>3.4160999999999997E-2</v>
      </c>
      <c r="AA819" s="26">
        <f t="shared" si="50"/>
        <v>3.9068000000000006E-2</v>
      </c>
    </row>
    <row r="820" spans="1:27" x14ac:dyDescent="0.3">
      <c r="A820" s="1">
        <v>193903</v>
      </c>
      <c r="B820" s="29">
        <v>10.98</v>
      </c>
      <c r="C820" s="2">
        <v>0.52</v>
      </c>
      <c r="D820" s="2">
        <f t="shared" si="41"/>
        <v>3.044522437723423</v>
      </c>
      <c r="E820" s="2">
        <f t="shared" si="44"/>
        <v>350.8942790608379</v>
      </c>
      <c r="F820" s="36">
        <f t="shared" si="45"/>
        <v>119</v>
      </c>
      <c r="G820" s="2">
        <f t="shared" si="46"/>
        <v>2.9486914206793102</v>
      </c>
      <c r="H820" s="13">
        <f t="shared" si="47"/>
        <v>0.25324845460523876</v>
      </c>
      <c r="I820" s="2">
        <f t="shared" si="42"/>
        <v>6.4509635800236165E-3</v>
      </c>
      <c r="J820" s="36">
        <f t="shared" si="48"/>
        <v>119</v>
      </c>
      <c r="K820" s="31">
        <f t="shared" si="49"/>
        <v>-4.1404198805983818E-3</v>
      </c>
      <c r="L820" s="3">
        <v>0.71</v>
      </c>
      <c r="M820" s="13">
        <v>0.66064927184466016</v>
      </c>
      <c r="N820" s="2">
        <v>2.9999999999999997E-4</v>
      </c>
      <c r="O820" s="2">
        <v>2.9900000000000003E-2</v>
      </c>
      <c r="P820" s="2">
        <v>4.8899999999999999E-2</v>
      </c>
      <c r="Q820" s="2">
        <v>2.3699999999999999E-2</v>
      </c>
      <c r="R820" s="15">
        <v>1.9331761962771434E-3</v>
      </c>
      <c r="S820" s="17">
        <f t="shared" si="43"/>
        <v>2.4999999999999998E-5</v>
      </c>
      <c r="T820" s="18">
        <v>-2.4066999999999999E-3</v>
      </c>
      <c r="U820" s="8">
        <v>1.2500000000000001E-2</v>
      </c>
      <c r="V820" s="8">
        <v>2.2000000000000001E-3</v>
      </c>
      <c r="W820" s="13">
        <v>8.515847729000001E-3</v>
      </c>
      <c r="X820" s="13">
        <v>2.7148950000000002E-3</v>
      </c>
      <c r="Y820" s="26">
        <v>-0.134548</v>
      </c>
      <c r="Z820" s="26">
        <v>-0.13792299999999999</v>
      </c>
      <c r="AA820" s="26">
        <f t="shared" si="50"/>
        <v>-0.134573</v>
      </c>
    </row>
    <row r="821" spans="1:27" x14ac:dyDescent="0.3">
      <c r="A821" s="1">
        <v>193904</v>
      </c>
      <c r="B821" s="29">
        <v>10.92</v>
      </c>
      <c r="C821" s="2">
        <v>0.52333300000000005</v>
      </c>
      <c r="D821" s="2">
        <f t="shared" si="41"/>
        <v>3.0985424043630898</v>
      </c>
      <c r="E821" s="2">
        <f t="shared" si="44"/>
        <v>350.61021508278532</v>
      </c>
      <c r="F821" s="36">
        <f t="shared" si="45"/>
        <v>119</v>
      </c>
      <c r="G821" s="2">
        <f t="shared" si="46"/>
        <v>2.9463043284267671</v>
      </c>
      <c r="H821" s="13">
        <f t="shared" si="47"/>
        <v>0.25340164284761579</v>
      </c>
      <c r="I821" s="2">
        <f t="shared" si="42"/>
        <v>6.4096153846153747E-3</v>
      </c>
      <c r="J821" s="36">
        <f t="shared" si="48"/>
        <v>119</v>
      </c>
      <c r="K821" s="31">
        <f t="shared" si="49"/>
        <v>-4.1817028451665563E-3</v>
      </c>
      <c r="L821" s="3">
        <v>0.72666699999999995</v>
      </c>
      <c r="M821" s="13">
        <v>0.67845458794204705</v>
      </c>
      <c r="N821" s="2">
        <v>2.9999999999999997E-4</v>
      </c>
      <c r="O821" s="2">
        <v>3.0200000000000001E-2</v>
      </c>
      <c r="P821" s="2">
        <v>5.1500000000000004E-2</v>
      </c>
      <c r="Q821" s="2">
        <v>2.29E-2</v>
      </c>
      <c r="R821" s="15">
        <v>-1.4687213623308844E-3</v>
      </c>
      <c r="S821" s="17">
        <f t="shared" si="43"/>
        <v>2.4999999999999998E-5</v>
      </c>
      <c r="T821" s="18">
        <v>-2.4125000000000001E-3</v>
      </c>
      <c r="U821" s="8">
        <v>1.18E-2</v>
      </c>
      <c r="V821" s="8">
        <v>6.4000000000000003E-3</v>
      </c>
      <c r="W821" s="13">
        <v>9.1948866800000001E-3</v>
      </c>
      <c r="X821" s="13">
        <v>4.1232361000000002E-3</v>
      </c>
      <c r="Y821" s="26">
        <v>-6.9290000000000003E-3</v>
      </c>
      <c r="Z821" s="26">
        <v>-8.1049999999999994E-3</v>
      </c>
      <c r="AA821" s="26">
        <f t="shared" si="50"/>
        <v>-6.9540000000000001E-3</v>
      </c>
    </row>
    <row r="822" spans="1:27" x14ac:dyDescent="0.3">
      <c r="A822" s="1">
        <v>193905</v>
      </c>
      <c r="B822" s="29">
        <v>11.6</v>
      </c>
      <c r="C822" s="2">
        <v>0.526667</v>
      </c>
      <c r="D822" s="2">
        <f t="shared" si="41"/>
        <v>3.0262731232238314</v>
      </c>
      <c r="E822" s="2">
        <f t="shared" si="44"/>
        <v>350.28485682350941</v>
      </c>
      <c r="F822" s="36">
        <f t="shared" si="45"/>
        <v>119</v>
      </c>
      <c r="G822" s="2">
        <f t="shared" si="46"/>
        <v>2.9435702254076421</v>
      </c>
      <c r="H822" s="13">
        <f t="shared" si="47"/>
        <v>0.25357732786326409</v>
      </c>
      <c r="I822" s="2">
        <f t="shared" si="42"/>
        <v>6.3707046947163448E-3</v>
      </c>
      <c r="J822" s="36">
        <f t="shared" si="48"/>
        <v>119</v>
      </c>
      <c r="K822" s="31">
        <f t="shared" si="49"/>
        <v>-4.2222603213981904E-3</v>
      </c>
      <c r="L822" s="3">
        <v>0.74333300000000002</v>
      </c>
      <c r="M822" s="13">
        <v>0.63033724127949042</v>
      </c>
      <c r="N822" s="2">
        <v>2.9999999999999997E-4</v>
      </c>
      <c r="O822" s="2">
        <v>2.9700000000000001E-2</v>
      </c>
      <c r="P822" s="2">
        <v>5.0700000000000002E-2</v>
      </c>
      <c r="Q822" s="2">
        <v>2.1700000000000001E-2</v>
      </c>
      <c r="R822" s="15">
        <v>-7.2553220657944428E-4</v>
      </c>
      <c r="S822" s="17">
        <f t="shared" si="43"/>
        <v>2.4999999999999998E-5</v>
      </c>
      <c r="T822" s="18">
        <v>0</v>
      </c>
      <c r="U822" s="8">
        <v>1.7100000000000001E-2</v>
      </c>
      <c r="V822" s="8">
        <v>4.8999999999999998E-3</v>
      </c>
      <c r="W822" s="13">
        <v>3.5625956879999999E-3</v>
      </c>
      <c r="X822" s="13">
        <v>3.6146112999999999E-3</v>
      </c>
      <c r="Y822" s="26">
        <v>6.9278999999999993E-2</v>
      </c>
      <c r="Z822" s="26">
        <v>6.3176999999999997E-2</v>
      </c>
      <c r="AA822" s="26">
        <f t="shared" si="50"/>
        <v>6.9253999999999996E-2</v>
      </c>
    </row>
    <row r="823" spans="1:27" x14ac:dyDescent="0.3">
      <c r="A823" s="1">
        <v>193906</v>
      </c>
      <c r="B823" s="29">
        <v>10.86</v>
      </c>
      <c r="C823" s="2">
        <v>0.53</v>
      </c>
      <c r="D823" s="2">
        <f t="shared" si="41"/>
        <v>3.1231127123166442</v>
      </c>
      <c r="E823" s="2">
        <f t="shared" si="44"/>
        <v>349.85366995323744</v>
      </c>
      <c r="F823" s="36">
        <f t="shared" si="45"/>
        <v>119</v>
      </c>
      <c r="G823" s="2">
        <f t="shared" si="46"/>
        <v>2.9399468063297265</v>
      </c>
      <c r="H823" s="13">
        <f t="shared" si="47"/>
        <v>0.25381053327761904</v>
      </c>
      <c r="I823" s="2">
        <f t="shared" si="42"/>
        <v>6.3284770072931096E-3</v>
      </c>
      <c r="J823" s="36">
        <f t="shared" si="48"/>
        <v>119</v>
      </c>
      <c r="K823" s="31">
        <f t="shared" si="49"/>
        <v>-4.2620956694351207E-3</v>
      </c>
      <c r="L823" s="3">
        <v>0.76</v>
      </c>
      <c r="M823" s="13">
        <v>0.66676873612493304</v>
      </c>
      <c r="N823" s="2">
        <v>2.9999999999999997E-4</v>
      </c>
      <c r="O823" s="2">
        <v>2.92E-2</v>
      </c>
      <c r="P823" s="2">
        <v>4.9100000000000005E-2</v>
      </c>
      <c r="Q823" s="2">
        <v>2.2100000000000002E-2</v>
      </c>
      <c r="R823" s="15">
        <v>1.6744159329676819E-3</v>
      </c>
      <c r="S823" s="17">
        <f t="shared" si="43"/>
        <v>2.4999999999999998E-5</v>
      </c>
      <c r="T823" s="18">
        <v>0</v>
      </c>
      <c r="U823" s="8">
        <v>-2.7000000000000001E-3</v>
      </c>
      <c r="V823" s="8">
        <v>3.5000000000000001E-3</v>
      </c>
      <c r="W823" s="13">
        <v>3.2030117299999997E-3</v>
      </c>
      <c r="X823" s="13">
        <v>4.162359E-3</v>
      </c>
      <c r="Y823" s="26">
        <v>-6.2024000000000003E-2</v>
      </c>
      <c r="Z823" s="26">
        <v>-6.5973000000000004E-2</v>
      </c>
      <c r="AA823" s="26">
        <f t="shared" si="50"/>
        <v>-6.2049E-2</v>
      </c>
    </row>
    <row r="824" spans="1:27" x14ac:dyDescent="0.3">
      <c r="A824" s="1">
        <v>193907</v>
      </c>
      <c r="B824" s="29">
        <v>12.04</v>
      </c>
      <c r="C824" s="2">
        <v>0.54</v>
      </c>
      <c r="D824" s="2">
        <f t="shared" si="41"/>
        <v>3.03031260715077</v>
      </c>
      <c r="E824" s="2">
        <f t="shared" si="44"/>
        <v>349.43676896806483</v>
      </c>
      <c r="F824" s="36">
        <f t="shared" si="45"/>
        <v>119</v>
      </c>
      <c r="G824" s="2">
        <f t="shared" si="46"/>
        <v>2.9364434367064272</v>
      </c>
      <c r="H824" s="13">
        <f t="shared" si="47"/>
        <v>0.25403642045894287</v>
      </c>
      <c r="I824" s="2">
        <f t="shared" si="42"/>
        <v>1.8867924528301883E-2</v>
      </c>
      <c r="J824" s="36">
        <f t="shared" si="48"/>
        <v>119</v>
      </c>
      <c r="K824" s="31">
        <f t="shared" si="49"/>
        <v>-4.3012598205419937E-3</v>
      </c>
      <c r="L824" s="3">
        <v>0.776667</v>
      </c>
      <c r="M824" s="13">
        <v>0.60798548094373861</v>
      </c>
      <c r="N824" s="2">
        <v>4.0000000000000002E-4</v>
      </c>
      <c r="O824" s="2">
        <v>2.8900000000000002E-2</v>
      </c>
      <c r="P824" s="2">
        <v>4.8399999999999999E-2</v>
      </c>
      <c r="Q824" s="2">
        <v>2.1299999999999999E-2</v>
      </c>
      <c r="R824" s="15">
        <v>-6.6493226346506244E-6</v>
      </c>
      <c r="S824" s="17">
        <f t="shared" si="43"/>
        <v>3.3333333333333335E-5</v>
      </c>
      <c r="T824" s="18">
        <v>0</v>
      </c>
      <c r="U824" s="8">
        <v>1.1299999999999999E-2</v>
      </c>
      <c r="V824" s="8">
        <v>-6.9999999999999999E-4</v>
      </c>
      <c r="W824" s="13">
        <v>4.3067984160000015E-3</v>
      </c>
      <c r="X824" s="13">
        <v>3.6497651000000002E-3</v>
      </c>
      <c r="Y824" s="26">
        <v>0.111162</v>
      </c>
      <c r="Z824" s="26">
        <v>0.110262</v>
      </c>
      <c r="AA824" s="26">
        <f t="shared" si="50"/>
        <v>0.11112866666666667</v>
      </c>
    </row>
    <row r="825" spans="1:27" x14ac:dyDescent="0.3">
      <c r="A825" s="1">
        <v>193908</v>
      </c>
      <c r="B825" s="29">
        <v>11.18</v>
      </c>
      <c r="C825" s="2">
        <v>0.55000000000000004</v>
      </c>
      <c r="D825" s="2">
        <f t="shared" si="41"/>
        <v>3.1643236375360435</v>
      </c>
      <c r="E825" s="2">
        <f t="shared" si="44"/>
        <v>348.98799433924097</v>
      </c>
      <c r="F825" s="36">
        <f t="shared" si="45"/>
        <v>119</v>
      </c>
      <c r="G825" s="2">
        <f t="shared" si="46"/>
        <v>2.9326722213381595</v>
      </c>
      <c r="H825" s="13">
        <f t="shared" si="47"/>
        <v>0.25428002734988497</v>
      </c>
      <c r="I825" s="2">
        <f t="shared" si="42"/>
        <v>1.8518518518518601E-2</v>
      </c>
      <c r="J825" s="36">
        <f t="shared" si="48"/>
        <v>119</v>
      </c>
      <c r="K825" s="31">
        <f t="shared" si="49"/>
        <v>-4.2340467170889637E-3</v>
      </c>
      <c r="L825" s="3">
        <v>0.79333299999999995</v>
      </c>
      <c r="M825" s="13">
        <v>0.64801726062048948</v>
      </c>
      <c r="N825" s="2">
        <v>5.0000000000000001E-4</v>
      </c>
      <c r="O825" s="2">
        <v>2.9300000000000003E-2</v>
      </c>
      <c r="P825" s="2">
        <v>4.8499999999999995E-2</v>
      </c>
      <c r="Q825" s="2">
        <v>2.3099999999999999E-2</v>
      </c>
      <c r="R825" s="15">
        <v>1.1311845005659244E-3</v>
      </c>
      <c r="S825" s="17">
        <f t="shared" si="43"/>
        <v>4.1666666666666665E-5</v>
      </c>
      <c r="T825" s="18">
        <v>0</v>
      </c>
      <c r="U825" s="8">
        <v>-2.01E-2</v>
      </c>
      <c r="V825" s="8">
        <v>-3.9199999999999999E-2</v>
      </c>
      <c r="W825" s="13">
        <v>7.1195897999999994E-3</v>
      </c>
      <c r="X825" s="13">
        <v>7.6878347E-3</v>
      </c>
      <c r="Y825" s="26">
        <v>-6.7435999999999996E-2</v>
      </c>
      <c r="Z825" s="26">
        <v>-7.2912000000000005E-2</v>
      </c>
      <c r="AA825" s="26">
        <f t="shared" si="50"/>
        <v>-6.7477666666666658E-2</v>
      </c>
    </row>
    <row r="826" spans="1:27" x14ac:dyDescent="0.3">
      <c r="A826" s="1">
        <v>193909</v>
      </c>
      <c r="B826" s="29">
        <v>13.02</v>
      </c>
      <c r="C826" s="2">
        <v>0.56000000000000005</v>
      </c>
      <c r="D826" s="2">
        <f t="shared" si="41"/>
        <v>3.1316046738804872</v>
      </c>
      <c r="E826" s="2">
        <f t="shared" si="44"/>
        <v>348.90615819296039</v>
      </c>
      <c r="F826" s="36">
        <f t="shared" si="45"/>
        <v>119</v>
      </c>
      <c r="G826" s="2">
        <f t="shared" si="46"/>
        <v>2.9319845226299193</v>
      </c>
      <c r="H826" s="13">
        <f t="shared" si="47"/>
        <v>0.25432450057843747</v>
      </c>
      <c r="I826" s="2">
        <f t="shared" si="42"/>
        <v>1.8181818181818299E-2</v>
      </c>
      <c r="J826" s="36">
        <f t="shared" si="48"/>
        <v>119</v>
      </c>
      <c r="K826" s="31">
        <f t="shared" si="49"/>
        <v>-4.168787638547152E-3</v>
      </c>
      <c r="L826" s="3">
        <v>0.81</v>
      </c>
      <c r="M826" s="13">
        <v>0.58004794885455513</v>
      </c>
      <c r="N826" s="2">
        <v>1.4000000000000002E-3</v>
      </c>
      <c r="O826" s="2">
        <v>3.2500000000000001E-2</v>
      </c>
      <c r="P826" s="2">
        <v>0.05</v>
      </c>
      <c r="Q826" s="2">
        <v>2.7799999999999998E-2</v>
      </c>
      <c r="R826" s="15">
        <v>1.4295669877608754E-3</v>
      </c>
      <c r="S826" s="17">
        <f t="shared" si="43"/>
        <v>1.1666666666666668E-4</v>
      </c>
      <c r="T826" s="18">
        <v>1.9139300000000001E-2</v>
      </c>
      <c r="U826" s="8">
        <v>-5.45E-2</v>
      </c>
      <c r="V826" s="8">
        <v>1.5100000000000001E-2</v>
      </c>
      <c r="W826" s="13">
        <v>1.5873587697000004E-2</v>
      </c>
      <c r="X826" s="13">
        <v>7.0891874000000004E-3</v>
      </c>
      <c r="Y826" s="26">
        <v>0.18265400000000001</v>
      </c>
      <c r="Z826" s="26">
        <v>0.17902599999999999</v>
      </c>
      <c r="AA826" s="26">
        <f t="shared" si="50"/>
        <v>0.18253733333333336</v>
      </c>
    </row>
    <row r="827" spans="1:27" x14ac:dyDescent="0.3">
      <c r="A827" s="1">
        <v>193910</v>
      </c>
      <c r="B827" s="29">
        <v>12.83</v>
      </c>
      <c r="C827" s="2">
        <v>0.57999999999999996</v>
      </c>
      <c r="D827" s="2">
        <f t="shared" si="41"/>
        <v>3.0461631271808831</v>
      </c>
      <c r="E827" s="2">
        <f t="shared" si="44"/>
        <v>348.94576393325656</v>
      </c>
      <c r="F827" s="36">
        <f t="shared" si="45"/>
        <v>119</v>
      </c>
      <c r="G827" s="2">
        <f t="shared" si="46"/>
        <v>2.9323173439769459</v>
      </c>
      <c r="H827" s="13">
        <f t="shared" si="47"/>
        <v>0.25430297519900846</v>
      </c>
      <c r="I827" s="2">
        <f t="shared" si="42"/>
        <v>3.5714285714285587E-2</v>
      </c>
      <c r="J827" s="36">
        <f t="shared" si="48"/>
        <v>119</v>
      </c>
      <c r="K827" s="31">
        <f t="shared" si="49"/>
        <v>-4.1053967115767505E-3</v>
      </c>
      <c r="L827" s="3">
        <v>0.84</v>
      </c>
      <c r="M827" s="13">
        <v>0.57347906241769819</v>
      </c>
      <c r="N827" s="2">
        <v>5.0000000000000001E-4</v>
      </c>
      <c r="O827" s="2">
        <v>3.15E-2</v>
      </c>
      <c r="P827" s="2">
        <v>4.8799999999999996E-2</v>
      </c>
      <c r="Q827" s="2">
        <v>2.47E-2</v>
      </c>
      <c r="R827" s="15">
        <v>-1.6847720386351284E-4</v>
      </c>
      <c r="S827" s="17">
        <f t="shared" si="43"/>
        <v>4.1666666666666665E-5</v>
      </c>
      <c r="T827" s="18">
        <v>-4.7505999999999998E-3</v>
      </c>
      <c r="U827" s="8">
        <v>4.1000000000000002E-2</v>
      </c>
      <c r="V827" s="8">
        <v>2.3699999999999999E-2</v>
      </c>
      <c r="W827" s="13">
        <v>1.8476482670000004E-3</v>
      </c>
      <c r="X827" s="13">
        <v>6.5611953000000002E-3</v>
      </c>
      <c r="Y827" s="26">
        <v>-1.7198000000000001E-2</v>
      </c>
      <c r="Z827" s="26">
        <v>-1.7902999999999999E-2</v>
      </c>
      <c r="AA827" s="26">
        <f t="shared" si="50"/>
        <v>-1.7239666666666667E-2</v>
      </c>
    </row>
    <row r="828" spans="1:27" x14ac:dyDescent="0.3">
      <c r="A828" s="1">
        <v>193911</v>
      </c>
      <c r="B828" s="29">
        <v>12.2</v>
      </c>
      <c r="C828" s="2">
        <v>0.6</v>
      </c>
      <c r="D828" s="2">
        <f t="shared" si="41"/>
        <v>3.0357539479034772</v>
      </c>
      <c r="E828" s="2">
        <f t="shared" si="44"/>
        <v>348.88538042054313</v>
      </c>
      <c r="F828" s="36">
        <f t="shared" si="45"/>
        <v>119</v>
      </c>
      <c r="G828" s="2">
        <f t="shared" si="46"/>
        <v>2.9318099195003624</v>
      </c>
      <c r="H828" s="13">
        <f t="shared" si="47"/>
        <v>0.25433579457652816</v>
      </c>
      <c r="I828" s="2">
        <f t="shared" si="42"/>
        <v>3.4482758620689724E-2</v>
      </c>
      <c r="J828" s="36">
        <f t="shared" si="48"/>
        <v>119</v>
      </c>
      <c r="K828" s="31">
        <f t="shared" si="49"/>
        <v>-3.8937330987632054E-3</v>
      </c>
      <c r="L828" s="3">
        <v>0.87</v>
      </c>
      <c r="M828" s="13">
        <v>0.59784473882902045</v>
      </c>
      <c r="N828" s="2">
        <v>5.0000000000000001E-4</v>
      </c>
      <c r="O828" s="2">
        <v>0.03</v>
      </c>
      <c r="P828" s="2">
        <v>4.8499999999999995E-2</v>
      </c>
      <c r="Q828" s="2">
        <v>2.3599999999999999E-2</v>
      </c>
      <c r="R828" s="15">
        <v>1.5685909528718122E-3</v>
      </c>
      <c r="S828" s="17">
        <f t="shared" si="43"/>
        <v>4.1666666666666665E-5</v>
      </c>
      <c r="T828" s="18">
        <v>0</v>
      </c>
      <c r="U828" s="8">
        <v>1.6199999999999999E-2</v>
      </c>
      <c r="V828" s="8">
        <v>7.9000000000000008E-3</v>
      </c>
      <c r="W828" s="13">
        <v>1.2899607190000001E-3</v>
      </c>
      <c r="X828" s="13">
        <v>6.6251160000000003E-3</v>
      </c>
      <c r="Y828" s="26">
        <v>-4.0460999999999997E-2</v>
      </c>
      <c r="Z828" s="26">
        <v>-5.1104999999999998E-2</v>
      </c>
      <c r="AA828" s="26">
        <f t="shared" si="50"/>
        <v>-4.0502666666666666E-2</v>
      </c>
    </row>
    <row r="829" spans="1:27" x14ac:dyDescent="0.3">
      <c r="A829" s="1">
        <v>193912</v>
      </c>
      <c r="B829" s="29">
        <v>12.49</v>
      </c>
      <c r="C829" s="2">
        <v>0.62</v>
      </c>
      <c r="D829" s="2">
        <f t="shared" si="41"/>
        <v>2.9671004608796641</v>
      </c>
      <c r="E829" s="2">
        <f t="shared" si="44"/>
        <v>348.76435331770432</v>
      </c>
      <c r="F829" s="36">
        <f t="shared" si="45"/>
        <v>119</v>
      </c>
      <c r="G829" s="2">
        <f t="shared" si="46"/>
        <v>2.9307928850227252</v>
      </c>
      <c r="H829" s="13">
        <f t="shared" si="47"/>
        <v>0.25440160019884095</v>
      </c>
      <c r="I829" s="2">
        <f t="shared" si="42"/>
        <v>3.3333333333333437E-2</v>
      </c>
      <c r="J829" s="36">
        <f t="shared" si="48"/>
        <v>119</v>
      </c>
      <c r="K829" s="31">
        <f t="shared" si="49"/>
        <v>-3.6914970319226761E-3</v>
      </c>
      <c r="L829" s="3">
        <v>0.9</v>
      </c>
      <c r="M829" s="13">
        <v>0.58070538035869046</v>
      </c>
      <c r="N829" s="2">
        <v>4.0000000000000002E-4</v>
      </c>
      <c r="O829" s="2">
        <v>2.9399999999999999E-2</v>
      </c>
      <c r="P829" s="2">
        <v>4.9200000000000001E-2</v>
      </c>
      <c r="Q829" s="2">
        <v>2.2599999999999999E-2</v>
      </c>
      <c r="R829" s="15">
        <v>3.7092347499843386E-3</v>
      </c>
      <c r="S829" s="17">
        <f t="shared" si="43"/>
        <v>3.3333333333333335E-5</v>
      </c>
      <c r="T829" s="18">
        <v>-4.7733000000000003E-3</v>
      </c>
      <c r="U829" s="8">
        <v>1.4500000000000001E-2</v>
      </c>
      <c r="V829" s="8">
        <v>7.7999999999999996E-3</v>
      </c>
      <c r="W829" s="13">
        <v>1.069648833E-3</v>
      </c>
      <c r="X829" s="13">
        <v>6.0740339000000003E-3</v>
      </c>
      <c r="Y829" s="26">
        <v>2.8146000000000001E-2</v>
      </c>
      <c r="Z829" s="26">
        <v>2.3068999999999999E-2</v>
      </c>
      <c r="AA829" s="26">
        <f t="shared" si="50"/>
        <v>2.8112666666666668E-2</v>
      </c>
    </row>
    <row r="830" spans="1:27" x14ac:dyDescent="0.3">
      <c r="A830" s="1">
        <v>194001</v>
      </c>
      <c r="B830" s="29">
        <v>12.05</v>
      </c>
      <c r="C830" s="2">
        <v>0.62333300000000003</v>
      </c>
      <c r="D830" s="2">
        <f t="shared" si="41"/>
        <v>2.9683561155170746</v>
      </c>
      <c r="E830" s="2">
        <f t="shared" si="44"/>
        <v>348.55422435059103</v>
      </c>
      <c r="F830" s="36">
        <f t="shared" si="45"/>
        <v>119</v>
      </c>
      <c r="G830" s="2">
        <f t="shared" si="46"/>
        <v>2.9290270953831179</v>
      </c>
      <c r="H830" s="13">
        <f t="shared" si="47"/>
        <v>0.25451593377278309</v>
      </c>
      <c r="I830" s="2">
        <f t="shared" si="42"/>
        <v>5.3758064516129522E-3</v>
      </c>
      <c r="J830" s="36">
        <f t="shared" si="48"/>
        <v>119</v>
      </c>
      <c r="K830" s="31">
        <f t="shared" si="49"/>
        <v>-3.418315594399212E-3</v>
      </c>
      <c r="L830" s="3">
        <v>0.93</v>
      </c>
      <c r="M830" s="13">
        <v>0.59932567260716985</v>
      </c>
      <c r="N830" s="2">
        <v>1E-4</v>
      </c>
      <c r="O830" s="2">
        <v>2.8799999999999999E-2</v>
      </c>
      <c r="P830" s="2">
        <v>4.8600000000000004E-2</v>
      </c>
      <c r="Q830" s="2">
        <v>2.29E-2</v>
      </c>
      <c r="R830" s="15">
        <v>9.0776944282901333E-3</v>
      </c>
      <c r="S830" s="17">
        <f t="shared" si="43"/>
        <v>8.3333333333333337E-6</v>
      </c>
      <c r="T830" s="18">
        <v>-2.3952000000000001E-3</v>
      </c>
      <c r="U830" s="8">
        <v>-1.6999999999999999E-3</v>
      </c>
      <c r="V830" s="8">
        <v>4.8999999999999998E-3</v>
      </c>
      <c r="W830" s="13">
        <v>1.4768415830000003E-3</v>
      </c>
      <c r="X830" s="13">
        <v>5.6097591000000002E-3</v>
      </c>
      <c r="Y830" s="26">
        <v>-3.6117000000000003E-2</v>
      </c>
      <c r="Z830" s="26">
        <v>-3.6963000000000003E-2</v>
      </c>
      <c r="AA830" s="26">
        <f t="shared" si="50"/>
        <v>-3.6125333333333336E-2</v>
      </c>
    </row>
    <row r="831" spans="1:27" x14ac:dyDescent="0.3">
      <c r="A831" s="1">
        <v>194002</v>
      </c>
      <c r="B831" s="29">
        <v>12.13</v>
      </c>
      <c r="C831" s="2">
        <v>0.62666699999999997</v>
      </c>
      <c r="D831" s="2">
        <f t="shared" si="41"/>
        <v>2.9728659169022356</v>
      </c>
      <c r="E831" s="2">
        <f t="shared" si="44"/>
        <v>348.26941209880925</v>
      </c>
      <c r="F831" s="36">
        <f t="shared" si="45"/>
        <v>119</v>
      </c>
      <c r="G831" s="2">
        <f t="shared" si="46"/>
        <v>2.926633715116044</v>
      </c>
      <c r="H831" s="13">
        <f t="shared" si="47"/>
        <v>0.25467106752289653</v>
      </c>
      <c r="I831" s="2">
        <f t="shared" si="42"/>
        <v>5.3486659618533494E-3</v>
      </c>
      <c r="J831" s="36">
        <f t="shared" si="48"/>
        <v>119</v>
      </c>
      <c r="K831" s="31">
        <f t="shared" si="49"/>
        <v>-3.3809312583130084E-3</v>
      </c>
      <c r="L831" s="3">
        <v>0.96</v>
      </c>
      <c r="M831" s="13">
        <v>0.59437696192165956</v>
      </c>
      <c r="N831" s="2">
        <v>2.0000000000000001E-4</v>
      </c>
      <c r="O831" s="2">
        <v>2.86E-2</v>
      </c>
      <c r="P831" s="2">
        <v>4.8300000000000003E-2</v>
      </c>
      <c r="Q831" s="2">
        <v>2.2800000000000001E-2</v>
      </c>
      <c r="R831" s="15">
        <v>6.0381447460707031E-3</v>
      </c>
      <c r="S831" s="17">
        <f t="shared" si="43"/>
        <v>1.6666666666666667E-5</v>
      </c>
      <c r="T831" s="18">
        <v>7.1685000000000004E-3</v>
      </c>
      <c r="U831" s="8">
        <v>2.7000000000000001E-3</v>
      </c>
      <c r="V831" s="8">
        <v>2.0999999999999999E-3</v>
      </c>
      <c r="W831" s="13">
        <v>4.9321515100000002E-4</v>
      </c>
      <c r="X831" s="13">
        <v>5.4170362000000001E-3</v>
      </c>
      <c r="Y831" s="26">
        <v>1.3148999999999999E-2</v>
      </c>
      <c r="Z831" s="26">
        <v>6.9389999999999999E-3</v>
      </c>
      <c r="AA831" s="26">
        <f t="shared" si="50"/>
        <v>1.3132333333333333E-2</v>
      </c>
    </row>
    <row r="832" spans="1:27" x14ac:dyDescent="0.3">
      <c r="A832" s="1">
        <v>194003</v>
      </c>
      <c r="B832" s="29">
        <v>12.25</v>
      </c>
      <c r="C832" s="2">
        <v>0.63</v>
      </c>
      <c r="D832" s="2">
        <f t="shared" si="41"/>
        <v>2.9626514030897386</v>
      </c>
      <c r="E832" s="2">
        <f t="shared" si="44"/>
        <v>347.99952500875122</v>
      </c>
      <c r="F832" s="36">
        <f t="shared" si="45"/>
        <v>119</v>
      </c>
      <c r="G832" s="2">
        <f t="shared" si="46"/>
        <v>2.9243657563760608</v>
      </c>
      <c r="H832" s="13">
        <f t="shared" si="47"/>
        <v>0.25481824633070027</v>
      </c>
      <c r="I832" s="2">
        <f t="shared" si="42"/>
        <v>5.3186141922265673E-3</v>
      </c>
      <c r="J832" s="36">
        <f t="shared" si="48"/>
        <v>119</v>
      </c>
      <c r="K832" s="31">
        <f t="shared" si="49"/>
        <v>-3.3429029676439411E-3</v>
      </c>
      <c r="L832" s="3">
        <v>0.99</v>
      </c>
      <c r="M832" s="13">
        <v>0.64795987528805743</v>
      </c>
      <c r="N832" s="2">
        <v>2.0000000000000001E-4</v>
      </c>
      <c r="O832" s="2">
        <v>2.8399999999999998E-2</v>
      </c>
      <c r="P832" s="2">
        <v>4.8000000000000001E-2</v>
      </c>
      <c r="Q832" s="2">
        <v>2.1499999999999998E-2</v>
      </c>
      <c r="R832" s="15">
        <v>6.9007173852218906E-3</v>
      </c>
      <c r="S832" s="17">
        <f t="shared" si="43"/>
        <v>1.6666666666666667E-5</v>
      </c>
      <c r="T832" s="18">
        <v>-2.3838000000000002E-3</v>
      </c>
      <c r="U832" s="8">
        <v>1.77E-2</v>
      </c>
      <c r="V832" s="8">
        <v>4.8999999999999998E-3</v>
      </c>
      <c r="W832" s="13">
        <v>7.0799229800000006E-4</v>
      </c>
      <c r="X832" s="13">
        <v>5.0460313E-3</v>
      </c>
      <c r="Y832" s="26">
        <v>1.3646E-2</v>
      </c>
      <c r="Z832" s="26">
        <v>1.0606000000000001E-2</v>
      </c>
      <c r="AA832" s="26">
        <f t="shared" si="50"/>
        <v>1.3629333333333334E-2</v>
      </c>
    </row>
    <row r="833" spans="1:27" x14ac:dyDescent="0.3">
      <c r="A833" s="1">
        <v>194004</v>
      </c>
      <c r="B833" s="29">
        <v>12.19</v>
      </c>
      <c r="C833" s="2">
        <v>0.63666699999999998</v>
      </c>
      <c r="D833" s="2">
        <f t="shared" si="41"/>
        <v>2.6782919026272625</v>
      </c>
      <c r="E833" s="2">
        <f t="shared" si="44"/>
        <v>347.73684862132728</v>
      </c>
      <c r="F833" s="36">
        <f t="shared" si="45"/>
        <v>119</v>
      </c>
      <c r="G833" s="2">
        <f t="shared" si="46"/>
        <v>2.9221583917758593</v>
      </c>
      <c r="H833" s="13">
        <f t="shared" si="47"/>
        <v>0.25496165634127388</v>
      </c>
      <c r="I833" s="2">
        <f t="shared" si="42"/>
        <v>1.0582539682539638E-2</v>
      </c>
      <c r="J833" s="36">
        <f t="shared" si="48"/>
        <v>119</v>
      </c>
      <c r="K833" s="31">
        <f t="shared" si="49"/>
        <v>-3.3051215215577452E-3</v>
      </c>
      <c r="L833" s="3">
        <v>1.00667</v>
      </c>
      <c r="M833" s="13">
        <v>0.64407464798221381</v>
      </c>
      <c r="N833" s="2">
        <v>2.0000000000000001E-4</v>
      </c>
      <c r="O833" s="2">
        <v>2.8199999999999999E-2</v>
      </c>
      <c r="P833" s="2">
        <v>4.7400000000000005E-2</v>
      </c>
      <c r="Q833" s="2">
        <v>2.1999999999999999E-2</v>
      </c>
      <c r="R833" s="15">
        <v>7.2172239241401264E-3</v>
      </c>
      <c r="S833" s="17">
        <f t="shared" si="43"/>
        <v>1.6666666666666667E-5</v>
      </c>
      <c r="T833" s="18">
        <v>0</v>
      </c>
      <c r="U833" s="8">
        <v>-3.5000000000000001E-3</v>
      </c>
      <c r="V833" s="8">
        <v>-9.1999999999999998E-3</v>
      </c>
      <c r="W833" s="13">
        <v>1.1923786939999998E-3</v>
      </c>
      <c r="X833" s="13">
        <v>2.8240977E-3</v>
      </c>
      <c r="Y833" s="26">
        <v>-4.5339999999999998E-3</v>
      </c>
      <c r="Z833" s="26">
        <v>-6.2709999999999997E-3</v>
      </c>
      <c r="AA833" s="26">
        <f t="shared" si="50"/>
        <v>-4.5506666666666664E-3</v>
      </c>
    </row>
    <row r="834" spans="1:27" x14ac:dyDescent="0.3">
      <c r="A834" s="1">
        <v>194005</v>
      </c>
      <c r="B834" s="29">
        <v>9.27</v>
      </c>
      <c r="C834" s="2">
        <v>0.64333300000000004</v>
      </c>
      <c r="D834" s="2">
        <f t="shared" si="41"/>
        <v>2.7416758942095374</v>
      </c>
      <c r="E834" s="2">
        <f t="shared" si="44"/>
        <v>347.37053010582133</v>
      </c>
      <c r="F834" s="36">
        <f t="shared" si="45"/>
        <v>119</v>
      </c>
      <c r="G834" s="2">
        <f t="shared" si="46"/>
        <v>2.9190800849228684</v>
      </c>
      <c r="H834" s="13">
        <f t="shared" si="47"/>
        <v>0.25516192022896134</v>
      </c>
      <c r="I834" s="2">
        <f t="shared" si="42"/>
        <v>1.0470151586308152E-2</v>
      </c>
      <c r="J834" s="36">
        <f t="shared" si="48"/>
        <v>119</v>
      </c>
      <c r="K834" s="31">
        <f t="shared" si="49"/>
        <v>-3.2239631141556054E-3</v>
      </c>
      <c r="L834" s="3">
        <v>1.0233300000000001</v>
      </c>
      <c r="M834" s="13">
        <v>0.82257786955773526</v>
      </c>
      <c r="N834" s="2">
        <v>5.9999999999999995E-4</v>
      </c>
      <c r="O834" s="2">
        <v>2.9300000000000003E-2</v>
      </c>
      <c r="P834" s="2">
        <v>4.9400000000000006E-2</v>
      </c>
      <c r="Q834" s="2">
        <v>2.46E-2</v>
      </c>
      <c r="R834" s="15">
        <v>5.6837490556081258E-3</v>
      </c>
      <c r="S834" s="17">
        <f t="shared" si="43"/>
        <v>4.9999999999999996E-5</v>
      </c>
      <c r="T834" s="18">
        <v>2.3838000000000002E-3</v>
      </c>
      <c r="U834" s="8">
        <v>-2.9899999999999999E-2</v>
      </c>
      <c r="V834" s="8">
        <v>-2.0999999999999999E-3</v>
      </c>
      <c r="W834" s="13">
        <v>1.8654552258000001E-2</v>
      </c>
      <c r="X834" s="13">
        <v>3.1368278999999999E-3</v>
      </c>
      <c r="Y834" s="26">
        <v>-0.23131099999999999</v>
      </c>
      <c r="Z834" s="26">
        <v>-0.23963599999999999</v>
      </c>
      <c r="AA834" s="26">
        <f t="shared" si="50"/>
        <v>-0.23136099999999998</v>
      </c>
    </row>
    <row r="835" spans="1:27" x14ac:dyDescent="0.3">
      <c r="A835" s="1">
        <v>194006</v>
      </c>
      <c r="B835" s="29">
        <v>9.98</v>
      </c>
      <c r="C835" s="2">
        <v>0.65</v>
      </c>
      <c r="D835" s="2">
        <f t="shared" ref="D835:D898" si="51">-LN(C835/B836)</f>
        <v>2.7619554659384122</v>
      </c>
      <c r="E835" s="2">
        <f t="shared" si="44"/>
        <v>347.03241542346996</v>
      </c>
      <c r="F835" s="36">
        <f t="shared" si="45"/>
        <v>119</v>
      </c>
      <c r="G835" s="2">
        <f t="shared" si="46"/>
        <v>2.916238785071176</v>
      </c>
      <c r="H835" s="13">
        <f t="shared" si="47"/>
        <v>0.25534704467256469</v>
      </c>
      <c r="I835" s="2">
        <f t="shared" si="42"/>
        <v>1.0363217804776115E-2</v>
      </c>
      <c r="J835" s="36">
        <f t="shared" si="48"/>
        <v>119</v>
      </c>
      <c r="K835" s="31">
        <f t="shared" si="49"/>
        <v>-3.1428793748980422E-3</v>
      </c>
      <c r="L835" s="3">
        <v>1.04</v>
      </c>
      <c r="M835" s="13">
        <v>0.78322136654104535</v>
      </c>
      <c r="N835" s="2">
        <v>1E-3</v>
      </c>
      <c r="O835" s="2">
        <v>2.9600000000000001E-2</v>
      </c>
      <c r="P835" s="2">
        <v>5.1100000000000007E-2</v>
      </c>
      <c r="Q835" s="2">
        <v>2.2700000000000001E-2</v>
      </c>
      <c r="R835" s="15">
        <v>6.7060596476644216E-3</v>
      </c>
      <c r="S835" s="17">
        <f t="shared" si="43"/>
        <v>8.3333333333333331E-5</v>
      </c>
      <c r="T835" s="18">
        <v>2.3781000000000002E-3</v>
      </c>
      <c r="U835" s="8">
        <v>2.58E-2</v>
      </c>
      <c r="V835" s="8">
        <v>1.21E-2</v>
      </c>
      <c r="W835" s="13">
        <v>9.784440021000004E-3</v>
      </c>
      <c r="X835" s="13">
        <v>3.5129470999999998E-3</v>
      </c>
      <c r="Y835" s="26">
        <v>8.2701999999999998E-2</v>
      </c>
      <c r="Z835" s="26">
        <v>7.7856999999999996E-2</v>
      </c>
      <c r="AA835" s="26">
        <f t="shared" si="50"/>
        <v>8.261866666666666E-2</v>
      </c>
    </row>
    <row r="836" spans="1:27" x14ac:dyDescent="0.3">
      <c r="A836" s="1">
        <v>194007</v>
      </c>
      <c r="B836" s="29">
        <v>10.29</v>
      </c>
      <c r="C836" s="2">
        <v>0.656667</v>
      </c>
      <c r="D836" s="2">
        <f t="shared" si="51"/>
        <v>2.7776515165822437</v>
      </c>
      <c r="E836" s="2">
        <f t="shared" si="44"/>
        <v>346.70788518847689</v>
      </c>
      <c r="F836" s="36">
        <f t="shared" si="45"/>
        <v>119</v>
      </c>
      <c r="G836" s="2">
        <f t="shared" si="46"/>
        <v>2.9135116402393018</v>
      </c>
      <c r="H836" s="13">
        <f t="shared" si="47"/>
        <v>0.25552498419012049</v>
      </c>
      <c r="I836" s="2">
        <f t="shared" ref="I836:I899" si="52">C836/C835-1</f>
        <v>1.0256923076922941E-2</v>
      </c>
      <c r="J836" s="36">
        <f t="shared" si="48"/>
        <v>119</v>
      </c>
      <c r="K836" s="31">
        <f t="shared" si="49"/>
        <v>-3.0626885767109551E-3</v>
      </c>
      <c r="L836" s="3">
        <v>1.0533300000000001</v>
      </c>
      <c r="M836" s="13">
        <v>0.75788806088473115</v>
      </c>
      <c r="N836" s="2">
        <v>5.0000000000000001E-4</v>
      </c>
      <c r="O836" s="2">
        <v>2.8799999999999999E-2</v>
      </c>
      <c r="P836" s="2">
        <v>4.8000000000000001E-2</v>
      </c>
      <c r="Q836" s="2">
        <v>2.24E-2</v>
      </c>
      <c r="R836" s="15">
        <v>8.4356481774229258E-3</v>
      </c>
      <c r="S836" s="17">
        <f t="shared" si="43"/>
        <v>4.1666666666666665E-5</v>
      </c>
      <c r="T836" s="18">
        <v>-2.3781000000000002E-3</v>
      </c>
      <c r="U836" s="8">
        <v>5.1999999999999998E-3</v>
      </c>
      <c r="V836" s="8">
        <v>2.0999999999999999E-3</v>
      </c>
      <c r="W836" s="13">
        <v>1.3254217130000002E-3</v>
      </c>
      <c r="X836" s="13">
        <v>3.341704E-3</v>
      </c>
      <c r="Y836" s="26">
        <v>3.3241E-2</v>
      </c>
      <c r="Z836" s="26">
        <v>3.2100999999999998E-2</v>
      </c>
      <c r="AA836" s="26">
        <f t="shared" si="50"/>
        <v>3.3199333333333331E-2</v>
      </c>
    </row>
    <row r="837" spans="1:27" x14ac:dyDescent="0.3">
      <c r="A837" s="1">
        <v>194008</v>
      </c>
      <c r="B837" s="29">
        <v>10.56</v>
      </c>
      <c r="C837" s="2">
        <v>0.66333299999999995</v>
      </c>
      <c r="D837" s="2">
        <f t="shared" si="51"/>
        <v>2.7769765711820962</v>
      </c>
      <c r="E837" s="2">
        <f t="shared" si="44"/>
        <v>346.53933716679711</v>
      </c>
      <c r="F837" s="36">
        <f t="shared" si="45"/>
        <v>119</v>
      </c>
      <c r="G837" s="2">
        <f t="shared" si="46"/>
        <v>2.9120952703092193</v>
      </c>
      <c r="H837" s="13">
        <f t="shared" si="47"/>
        <v>0.25561749673876377</v>
      </c>
      <c r="I837" s="2">
        <f t="shared" si="52"/>
        <v>1.015126388260712E-2</v>
      </c>
      <c r="J837" s="36">
        <f t="shared" si="48"/>
        <v>119</v>
      </c>
      <c r="K837" s="31">
        <f t="shared" si="49"/>
        <v>-2.9842465352878313E-3</v>
      </c>
      <c r="L837" s="3">
        <v>1.06667</v>
      </c>
      <c r="M837" s="13">
        <v>0.74177529484792049</v>
      </c>
      <c r="N837" s="2">
        <v>4.0000000000000002E-4</v>
      </c>
      <c r="O837" s="2">
        <v>2.8500000000000001E-2</v>
      </c>
      <c r="P837" s="2">
        <v>4.7599999999999996E-2</v>
      </c>
      <c r="Q837" s="2">
        <v>2.23E-2</v>
      </c>
      <c r="R837" s="15">
        <v>9.4115501642932278E-3</v>
      </c>
      <c r="S837" s="17">
        <f t="shared" si="43"/>
        <v>3.3333333333333335E-5</v>
      </c>
      <c r="T837" s="18">
        <v>-2.3838000000000002E-3</v>
      </c>
      <c r="U837" s="8">
        <v>2.8E-3</v>
      </c>
      <c r="V837" s="8">
        <v>6.9999999999999999E-4</v>
      </c>
      <c r="W837" s="13">
        <v>3.5737791040000005E-3</v>
      </c>
      <c r="X837" s="13">
        <v>3.5358123999999999E-3</v>
      </c>
      <c r="Y837" s="26">
        <v>3.5619999999999999E-2</v>
      </c>
      <c r="Z837" s="26">
        <v>2.6835000000000001E-2</v>
      </c>
      <c r="AA837" s="26">
        <f t="shared" si="50"/>
        <v>3.5586666666666662E-2</v>
      </c>
    </row>
    <row r="838" spans="1:27" x14ac:dyDescent="0.3">
      <c r="A838" s="1">
        <v>194009</v>
      </c>
      <c r="B838" s="29">
        <v>10.66</v>
      </c>
      <c r="C838" s="2">
        <v>0.67</v>
      </c>
      <c r="D838" s="2">
        <f t="shared" si="51"/>
        <v>2.8056192479162632</v>
      </c>
      <c r="E838" s="2">
        <f t="shared" si="44"/>
        <v>346.46387906163267</v>
      </c>
      <c r="F838" s="36">
        <f t="shared" si="45"/>
        <v>119</v>
      </c>
      <c r="G838" s="2">
        <f t="shared" si="46"/>
        <v>2.9114611685851486</v>
      </c>
      <c r="H838" s="13">
        <f t="shared" si="47"/>
        <v>0.25565893585534927</v>
      </c>
      <c r="I838" s="2">
        <f t="shared" si="52"/>
        <v>1.0050758819476924E-2</v>
      </c>
      <c r="J838" s="36">
        <f t="shared" si="48"/>
        <v>119</v>
      </c>
      <c r="K838" s="31">
        <f t="shared" si="49"/>
        <v>-2.9058248612564954E-3</v>
      </c>
      <c r="L838" s="3">
        <v>1.08</v>
      </c>
      <c r="M838" s="13">
        <v>0.7207478890229192</v>
      </c>
      <c r="N838" s="2">
        <v>5.0000000000000001E-4</v>
      </c>
      <c r="O838" s="2">
        <v>2.8199999999999999E-2</v>
      </c>
      <c r="P838" s="2">
        <v>4.6600000000000003E-2</v>
      </c>
      <c r="Q838" s="2">
        <v>2.1499999999999998E-2</v>
      </c>
      <c r="R838" s="15">
        <v>9.9524260254988881E-3</v>
      </c>
      <c r="S838" s="17">
        <f t="shared" si="43"/>
        <v>4.1666666666666665E-5</v>
      </c>
      <c r="T838" s="18">
        <v>2.3838000000000002E-3</v>
      </c>
      <c r="U838" s="8">
        <v>1.0999999999999999E-2</v>
      </c>
      <c r="V838" s="8">
        <v>9.1999999999999998E-3</v>
      </c>
      <c r="W838" s="13">
        <v>2.9427578369999995E-3</v>
      </c>
      <c r="X838" s="13">
        <v>4.4783699000000001E-3</v>
      </c>
      <c r="Y838" s="26">
        <v>1.451E-2</v>
      </c>
      <c r="Z838" s="26">
        <v>1.0377000000000001E-2</v>
      </c>
      <c r="AA838" s="26">
        <f t="shared" si="50"/>
        <v>1.4468333333333333E-2</v>
      </c>
    </row>
    <row r="839" spans="1:27" x14ac:dyDescent="0.3">
      <c r="A839" s="1">
        <v>194010</v>
      </c>
      <c r="B839" s="29">
        <v>11.08</v>
      </c>
      <c r="C839" s="2">
        <v>0.67</v>
      </c>
      <c r="D839" s="2">
        <f t="shared" si="51"/>
        <v>2.7622745192230171</v>
      </c>
      <c r="E839" s="2">
        <f t="shared" si="44"/>
        <v>346.43996557059165</v>
      </c>
      <c r="F839" s="36">
        <f t="shared" si="45"/>
        <v>119</v>
      </c>
      <c r="G839" s="2">
        <f t="shared" si="46"/>
        <v>2.9112602148789213</v>
      </c>
      <c r="H839" s="13">
        <f t="shared" si="47"/>
        <v>0.25567207116414176</v>
      </c>
      <c r="I839" s="2">
        <f t="shared" si="52"/>
        <v>0</v>
      </c>
      <c r="J839" s="36">
        <f t="shared" si="48"/>
        <v>119</v>
      </c>
      <c r="K839" s="31">
        <f t="shared" si="49"/>
        <v>-2.8282421343890467E-3</v>
      </c>
      <c r="L839" s="3">
        <v>1.07</v>
      </c>
      <c r="M839" s="13">
        <v>0.71019983656489105</v>
      </c>
      <c r="N839" s="2">
        <v>2.0000000000000001E-4</v>
      </c>
      <c r="O839" s="2">
        <v>2.7900000000000001E-2</v>
      </c>
      <c r="P839" s="2">
        <v>4.5599999999999995E-2</v>
      </c>
      <c r="Q839" s="2">
        <v>2.1399999999999999E-2</v>
      </c>
      <c r="R839" s="15">
        <v>1.1868761814907638E-2</v>
      </c>
      <c r="S839" s="17">
        <f t="shared" si="43"/>
        <v>1.6666666666666667E-5</v>
      </c>
      <c r="T839" s="18">
        <v>0</v>
      </c>
      <c r="U839" s="8">
        <v>3.0999999999999999E-3</v>
      </c>
      <c r="V839" s="8">
        <v>4.8999999999999998E-3</v>
      </c>
      <c r="W839" s="13">
        <v>1.477647692E-3</v>
      </c>
      <c r="X839" s="13">
        <v>4.5675860000000002E-3</v>
      </c>
      <c r="Y839" s="26">
        <v>4.1618000000000002E-2</v>
      </c>
      <c r="Z839" s="26">
        <v>4.0354000000000001E-2</v>
      </c>
      <c r="AA839" s="26">
        <f t="shared" si="50"/>
        <v>4.1601333333333337E-2</v>
      </c>
    </row>
    <row r="840" spans="1:27" x14ac:dyDescent="0.3">
      <c r="A840" s="1">
        <v>194011</v>
      </c>
      <c r="B840" s="29">
        <v>10.61</v>
      </c>
      <c r="C840" s="2">
        <v>0.67</v>
      </c>
      <c r="D840" s="2">
        <f t="shared" si="51"/>
        <v>2.7594429930272786</v>
      </c>
      <c r="E840" s="2">
        <f t="shared" si="44"/>
        <v>346.45075692665148</v>
      </c>
      <c r="F840" s="36">
        <f t="shared" si="45"/>
        <v>119</v>
      </c>
      <c r="G840" s="2">
        <f t="shared" si="46"/>
        <v>2.9113508985432897</v>
      </c>
      <c r="H840" s="13">
        <f t="shared" si="47"/>
        <v>0.25566614347294475</v>
      </c>
      <c r="I840" s="2">
        <f t="shared" si="52"/>
        <v>0</v>
      </c>
      <c r="J840" s="36">
        <f t="shared" si="48"/>
        <v>119</v>
      </c>
      <c r="K840" s="31">
        <f t="shared" si="49"/>
        <v>-2.8359729175946938E-3</v>
      </c>
      <c r="L840" s="3">
        <v>1.06</v>
      </c>
      <c r="M840" s="13">
        <v>0.73521495039606244</v>
      </c>
      <c r="N840" s="2">
        <v>2.0000000000000001E-4</v>
      </c>
      <c r="O840" s="2">
        <v>2.75E-2</v>
      </c>
      <c r="P840" s="2">
        <v>4.4800000000000006E-2</v>
      </c>
      <c r="Q840" s="2">
        <v>1.9900000000000001E-2</v>
      </c>
      <c r="R840" s="15">
        <v>1.0985857038309788E-2</v>
      </c>
      <c r="S840" s="17">
        <f t="shared" si="43"/>
        <v>1.6666666666666667E-5</v>
      </c>
      <c r="T840" s="18">
        <v>0</v>
      </c>
      <c r="U840" s="8">
        <v>2.0500000000000001E-2</v>
      </c>
      <c r="V840" s="8">
        <v>6.3E-3</v>
      </c>
      <c r="W840" s="13">
        <v>5.9277845649999992E-3</v>
      </c>
      <c r="X840" s="13">
        <v>4.0822285999999996E-3</v>
      </c>
      <c r="Y840" s="26">
        <v>-2.8936E-2</v>
      </c>
      <c r="Z840" s="26">
        <v>-4.2521000000000003E-2</v>
      </c>
      <c r="AA840" s="26">
        <f t="shared" si="50"/>
        <v>-2.8952666666666668E-2</v>
      </c>
    </row>
    <row r="841" spans="1:27" x14ac:dyDescent="0.3">
      <c r="A841" s="1">
        <v>194012</v>
      </c>
      <c r="B841" s="29">
        <v>10.58</v>
      </c>
      <c r="C841" s="2">
        <v>0.67</v>
      </c>
      <c r="D841" s="2">
        <f t="shared" si="51"/>
        <v>2.7100382733275961</v>
      </c>
      <c r="E841" s="2">
        <f t="shared" si="44"/>
        <v>346.41179925135702</v>
      </c>
      <c r="F841" s="36">
        <f t="shared" si="45"/>
        <v>119</v>
      </c>
      <c r="G841" s="2">
        <f t="shared" si="46"/>
        <v>2.9110235231206474</v>
      </c>
      <c r="H841" s="13">
        <f t="shared" si="47"/>
        <v>0.2556875442165813</v>
      </c>
      <c r="I841" s="2">
        <f t="shared" si="52"/>
        <v>0</v>
      </c>
      <c r="J841" s="36">
        <f t="shared" si="48"/>
        <v>119</v>
      </c>
      <c r="K841" s="31">
        <f t="shared" si="49"/>
        <v>-2.8428384088892509E-3</v>
      </c>
      <c r="L841" s="3">
        <v>1.05</v>
      </c>
      <c r="M841" s="13">
        <v>0.72904751010447644</v>
      </c>
      <c r="N841" s="2">
        <v>2.0000000000000001E-4</v>
      </c>
      <c r="O841" s="2">
        <v>2.7099999999999999E-2</v>
      </c>
      <c r="P841" s="2">
        <v>4.4500000000000005E-2</v>
      </c>
      <c r="Q841" s="2">
        <v>1.9400000000000001E-2</v>
      </c>
      <c r="R841" s="15">
        <v>1.0569367131458805E-2</v>
      </c>
      <c r="S841" s="17">
        <f t="shared" si="43"/>
        <v>1.6666666666666667E-5</v>
      </c>
      <c r="T841" s="18">
        <v>4.7505999999999998E-3</v>
      </c>
      <c r="U841" s="8">
        <v>6.7000000000000002E-3</v>
      </c>
      <c r="V841" s="8">
        <v>-2.3E-3</v>
      </c>
      <c r="W841" s="13">
        <v>5.0552990299999997E-4</v>
      </c>
      <c r="X841" s="13">
        <v>4.2619728000000004E-3</v>
      </c>
      <c r="Y841" s="26">
        <v>2.7109999999999999E-3</v>
      </c>
      <c r="Z841" s="26">
        <v>-2.712E-3</v>
      </c>
      <c r="AA841" s="26">
        <f t="shared" si="50"/>
        <v>2.6943333333333333E-3</v>
      </c>
    </row>
    <row r="842" spans="1:27" x14ac:dyDescent="0.3">
      <c r="A842" s="1">
        <v>194101</v>
      </c>
      <c r="B842" s="29">
        <v>10.07</v>
      </c>
      <c r="C842" s="2">
        <v>0.67333299999999996</v>
      </c>
      <c r="D842" s="2">
        <f t="shared" si="51"/>
        <v>2.6900681936014053</v>
      </c>
      <c r="E842" s="2">
        <f t="shared" si="44"/>
        <v>346.201495167556</v>
      </c>
      <c r="F842" s="36">
        <f t="shared" si="45"/>
        <v>119</v>
      </c>
      <c r="G842" s="2">
        <f t="shared" si="46"/>
        <v>2.9092562619122355</v>
      </c>
      <c r="H842" s="13">
        <f t="shared" si="47"/>
        <v>0.25580313312866426</v>
      </c>
      <c r="I842" s="2">
        <f t="shared" si="52"/>
        <v>4.9746268656716275E-3</v>
      </c>
      <c r="J842" s="36">
        <f t="shared" si="48"/>
        <v>119</v>
      </c>
      <c r="K842" s="31">
        <f t="shared" si="49"/>
        <v>-2.7287927906419519E-3</v>
      </c>
      <c r="L842" s="3">
        <v>1.0533300000000001</v>
      </c>
      <c r="M842" s="13">
        <v>0.77016031579795374</v>
      </c>
      <c r="N842" s="2">
        <v>2.0000000000000001E-4</v>
      </c>
      <c r="O842" s="2">
        <v>2.75E-2</v>
      </c>
      <c r="P842" s="2">
        <v>4.3799999999999999E-2</v>
      </c>
      <c r="Q842" s="2">
        <v>2.1299999999999999E-2</v>
      </c>
      <c r="R842" s="15">
        <v>8.7247534324410413E-3</v>
      </c>
      <c r="S842" s="17">
        <f t="shared" si="43"/>
        <v>1.6666666666666667E-5</v>
      </c>
      <c r="T842" s="18">
        <v>0</v>
      </c>
      <c r="U842" s="8">
        <v>-2.01E-2</v>
      </c>
      <c r="V842" s="8">
        <v>5.9999999999999995E-4</v>
      </c>
      <c r="W842" s="13">
        <v>1.8620200790000002E-3</v>
      </c>
      <c r="X842" s="13">
        <v>3.6273185000000002E-3</v>
      </c>
      <c r="Y842" s="26">
        <v>-4.5644999999999998E-2</v>
      </c>
      <c r="Z842" s="26">
        <v>-4.6913999999999997E-2</v>
      </c>
      <c r="AA842" s="26">
        <f t="shared" si="50"/>
        <v>-4.5661666666666663E-2</v>
      </c>
    </row>
    <row r="843" spans="1:27" x14ac:dyDescent="0.3">
      <c r="A843" s="1">
        <v>194102</v>
      </c>
      <c r="B843" s="29">
        <v>9.92</v>
      </c>
      <c r="C843" s="2">
        <v>0.67666700000000002</v>
      </c>
      <c r="D843" s="2">
        <f t="shared" si="51"/>
        <v>2.6891530746002048</v>
      </c>
      <c r="E843" s="2">
        <f t="shared" si="44"/>
        <v>346.02892799400109</v>
      </c>
      <c r="F843" s="36">
        <f t="shared" si="45"/>
        <v>119</v>
      </c>
      <c r="G843" s="2">
        <f t="shared" si="46"/>
        <v>2.9078061175966479</v>
      </c>
      <c r="H843" s="13">
        <f t="shared" si="47"/>
        <v>0.25589805888707018</v>
      </c>
      <c r="I843" s="2">
        <f t="shared" si="52"/>
        <v>4.9514875997465069E-3</v>
      </c>
      <c r="J843" s="36">
        <f t="shared" si="48"/>
        <v>119</v>
      </c>
      <c r="K843" s="31">
        <f t="shared" si="49"/>
        <v>-2.5705052457235234E-3</v>
      </c>
      <c r="L843" s="3">
        <v>1.05667</v>
      </c>
      <c r="M843" s="13">
        <v>0.78379929490858402</v>
      </c>
      <c r="N843" s="2">
        <v>4.0000000000000002E-4</v>
      </c>
      <c r="O843" s="2">
        <v>2.7799999999999998E-2</v>
      </c>
      <c r="P843" s="2">
        <v>4.4199999999999996E-2</v>
      </c>
      <c r="Q843" s="2">
        <v>2.1299999999999999E-2</v>
      </c>
      <c r="R843" s="15">
        <v>8.5221256118015367E-3</v>
      </c>
      <c r="S843" s="17">
        <f t="shared" si="43"/>
        <v>3.3333333333333335E-5</v>
      </c>
      <c r="T843" s="18">
        <v>0</v>
      </c>
      <c r="U843" s="8">
        <v>2E-3</v>
      </c>
      <c r="V843" s="8">
        <v>5.9999999999999995E-4</v>
      </c>
      <c r="W843" s="13">
        <v>2.7548992700000005E-3</v>
      </c>
      <c r="X843" s="13">
        <v>2.0135896999999999E-3</v>
      </c>
      <c r="Y843" s="26">
        <v>-4.542E-3</v>
      </c>
      <c r="Z843" s="26">
        <v>-1.2404999999999999E-2</v>
      </c>
      <c r="AA843" s="26">
        <f t="shared" si="50"/>
        <v>-4.5753333333333332E-3</v>
      </c>
    </row>
    <row r="844" spans="1:27" x14ac:dyDescent="0.3">
      <c r="A844" s="1">
        <v>194103</v>
      </c>
      <c r="B844" s="29">
        <v>9.9600000000000009</v>
      </c>
      <c r="C844" s="2">
        <v>0.68</v>
      </c>
      <c r="D844" s="2">
        <f t="shared" si="51"/>
        <v>2.6167515721009602</v>
      </c>
      <c r="E844" s="2">
        <f t="shared" si="44"/>
        <v>345.94217339210348</v>
      </c>
      <c r="F844" s="36">
        <f t="shared" si="45"/>
        <v>119</v>
      </c>
      <c r="G844" s="2">
        <f t="shared" si="46"/>
        <v>2.9070770873286009</v>
      </c>
      <c r="H844" s="13">
        <f t="shared" si="47"/>
        <v>0.25594580747925127</v>
      </c>
      <c r="I844" s="2">
        <f t="shared" si="52"/>
        <v>4.9256133371362587E-3</v>
      </c>
      <c r="J844" s="36">
        <f t="shared" si="48"/>
        <v>119</v>
      </c>
      <c r="K844" s="31">
        <f t="shared" si="49"/>
        <v>-2.4116563014649826E-3</v>
      </c>
      <c r="L844" s="3">
        <v>1.06</v>
      </c>
      <c r="M844" s="13">
        <v>0.80426988265971322</v>
      </c>
      <c r="N844" s="2">
        <v>1.1000000000000001E-3</v>
      </c>
      <c r="O844" s="2">
        <v>2.7999999999999997E-2</v>
      </c>
      <c r="P844" s="2">
        <v>4.3799999999999999E-2</v>
      </c>
      <c r="Q844" s="2">
        <v>2.06E-2</v>
      </c>
      <c r="R844" s="15">
        <v>7.8498083398981736E-3</v>
      </c>
      <c r="S844" s="17">
        <f t="shared" si="43"/>
        <v>9.1666666666666668E-5</v>
      </c>
      <c r="T844" s="18">
        <v>4.7280999999999998E-3</v>
      </c>
      <c r="U844" s="8">
        <v>9.5999999999999992E-3</v>
      </c>
      <c r="V844" s="8">
        <v>-2.2000000000000001E-3</v>
      </c>
      <c r="W844" s="13">
        <v>1.3690496770000001E-3</v>
      </c>
      <c r="X844" s="13">
        <v>1.8550226E-3</v>
      </c>
      <c r="Y844" s="26">
        <v>9.2350000000000002E-3</v>
      </c>
      <c r="Z844" s="26">
        <v>4.555E-3</v>
      </c>
      <c r="AA844" s="26">
        <f t="shared" si="50"/>
        <v>9.1433333333333332E-3</v>
      </c>
    </row>
    <row r="845" spans="1:27" x14ac:dyDescent="0.3">
      <c r="A845" s="1">
        <v>194104</v>
      </c>
      <c r="B845" s="29">
        <v>9.31</v>
      </c>
      <c r="C845" s="2">
        <v>0.68333299999999997</v>
      </c>
      <c r="D845" s="2">
        <f t="shared" si="51"/>
        <v>2.6161493266233857</v>
      </c>
      <c r="E845" s="2">
        <f t="shared" si="44"/>
        <v>345.91631293703455</v>
      </c>
      <c r="F845" s="36">
        <f t="shared" si="45"/>
        <v>119</v>
      </c>
      <c r="G845" s="2">
        <f t="shared" si="46"/>
        <v>2.9068597725801224</v>
      </c>
      <c r="H845" s="13">
        <f t="shared" si="47"/>
        <v>0.25596004418136353</v>
      </c>
      <c r="I845" s="2">
        <f t="shared" si="52"/>
        <v>4.9014705882350906E-3</v>
      </c>
      <c r="J845" s="36">
        <f t="shared" si="48"/>
        <v>119</v>
      </c>
      <c r="K845" s="31">
        <f t="shared" si="49"/>
        <v>-2.2513659694704531E-3</v>
      </c>
      <c r="L845" s="3">
        <v>1.07</v>
      </c>
      <c r="M845" s="13">
        <v>0.85424961052449366</v>
      </c>
      <c r="N845" s="2">
        <v>1E-3</v>
      </c>
      <c r="O845" s="2">
        <v>2.8199999999999999E-2</v>
      </c>
      <c r="P845" s="2">
        <v>4.3299999999999998E-2</v>
      </c>
      <c r="Q845" s="2">
        <v>1.9599999999999999E-2</v>
      </c>
      <c r="R845" s="15">
        <v>8.1819219219045908E-3</v>
      </c>
      <c r="S845" s="17">
        <f t="shared" si="43"/>
        <v>8.3333333333333331E-5</v>
      </c>
      <c r="T845" s="18">
        <v>9.3897000000000008E-3</v>
      </c>
      <c r="U845" s="8">
        <v>1.29E-2</v>
      </c>
      <c r="V845" s="8">
        <v>7.7999999999999996E-3</v>
      </c>
      <c r="W845" s="13">
        <v>1.7671149110000002E-3</v>
      </c>
      <c r="X845" s="13">
        <v>1.5840247000000001E-3</v>
      </c>
      <c r="Y845" s="26">
        <v>-6.1913999999999997E-2</v>
      </c>
      <c r="Z845" s="26">
        <v>-6.3189999999999996E-2</v>
      </c>
      <c r="AA845" s="26">
        <f t="shared" si="50"/>
        <v>-6.1997333333333328E-2</v>
      </c>
    </row>
    <row r="846" spans="1:27" x14ac:dyDescent="0.3">
      <c r="A846" s="1">
        <v>194105</v>
      </c>
      <c r="B846" s="29">
        <v>9.35</v>
      </c>
      <c r="C846" s="2">
        <v>0.68666700000000003</v>
      </c>
      <c r="D846" s="2">
        <f t="shared" si="51"/>
        <v>2.6633772756138421</v>
      </c>
      <c r="E846" s="2">
        <f t="shared" si="44"/>
        <v>345.74511924222355</v>
      </c>
      <c r="F846" s="36">
        <f t="shared" si="45"/>
        <v>119</v>
      </c>
      <c r="G846" s="2">
        <f t="shared" si="46"/>
        <v>2.9054211701027191</v>
      </c>
      <c r="H846" s="13">
        <f t="shared" si="47"/>
        <v>0.25605432972385367</v>
      </c>
      <c r="I846" s="2">
        <f t="shared" si="52"/>
        <v>4.8790267702569778E-3</v>
      </c>
      <c r="J846" s="36">
        <f t="shared" si="48"/>
        <v>119</v>
      </c>
      <c r="K846" s="31">
        <f t="shared" si="49"/>
        <v>-2.0886652795359204E-3</v>
      </c>
      <c r="L846" s="3">
        <v>1.08</v>
      </c>
      <c r="M846" s="13">
        <v>0.84917835326507785</v>
      </c>
      <c r="N846" s="2">
        <v>1.1000000000000001E-3</v>
      </c>
      <c r="O846" s="2">
        <v>2.81E-2</v>
      </c>
      <c r="P846" s="2">
        <v>4.3200000000000002E-2</v>
      </c>
      <c r="Q846" s="2">
        <v>1.95E-2</v>
      </c>
      <c r="R846" s="15">
        <v>8.815731604191808E-3</v>
      </c>
      <c r="S846" s="17">
        <f t="shared" si="43"/>
        <v>9.1666666666666668E-5</v>
      </c>
      <c r="T846" s="18">
        <v>6.9848999999999996E-3</v>
      </c>
      <c r="U846" s="8">
        <v>2.7000000000000001E-3</v>
      </c>
      <c r="V846" s="8">
        <v>4.8999999999999998E-3</v>
      </c>
      <c r="W846" s="13">
        <v>1.5823886679999998E-3</v>
      </c>
      <c r="X846" s="13">
        <v>2.3032692999999998E-3</v>
      </c>
      <c r="Y846" s="26">
        <v>1.3650000000000001E-2</v>
      </c>
      <c r="Z846" s="26">
        <v>2.5010000000000002E-3</v>
      </c>
      <c r="AA846" s="26">
        <f t="shared" si="50"/>
        <v>1.3558333333333334E-2</v>
      </c>
    </row>
    <row r="847" spans="1:27" x14ac:dyDescent="0.3">
      <c r="A847" s="1">
        <v>194106</v>
      </c>
      <c r="B847" s="29">
        <v>9.85</v>
      </c>
      <c r="C847" s="2">
        <v>0.69</v>
      </c>
      <c r="D847" s="2">
        <f t="shared" si="51"/>
        <v>2.7119074865019681</v>
      </c>
      <c r="E847" s="2">
        <f t="shared" si="44"/>
        <v>345.68355278239972</v>
      </c>
      <c r="F847" s="36">
        <f t="shared" si="45"/>
        <v>119</v>
      </c>
      <c r="G847" s="2">
        <f t="shared" si="46"/>
        <v>2.9049038048941154</v>
      </c>
      <c r="H847" s="13">
        <f t="shared" si="47"/>
        <v>0.25608825465730412</v>
      </c>
      <c r="I847" s="2">
        <f t="shared" si="52"/>
        <v>4.8538811388925129E-3</v>
      </c>
      <c r="J847" s="36">
        <f t="shared" si="48"/>
        <v>119</v>
      </c>
      <c r="K847" s="31">
        <f t="shared" si="49"/>
        <v>-1.9252904724205687E-3</v>
      </c>
      <c r="L847" s="3">
        <v>1.0900000000000001</v>
      </c>
      <c r="M847" s="13">
        <v>0.80152671755725191</v>
      </c>
      <c r="N847" s="2">
        <v>1.1999999999999999E-3</v>
      </c>
      <c r="O847" s="2">
        <v>2.7699999999999999E-2</v>
      </c>
      <c r="P847" s="2">
        <v>4.3099999999999999E-2</v>
      </c>
      <c r="Q847" s="2">
        <v>1.9099999999999999E-2</v>
      </c>
      <c r="R847" s="15">
        <v>6.6716482402832131E-3</v>
      </c>
      <c r="S847" s="17">
        <f t="shared" si="43"/>
        <v>9.9999999999999991E-5</v>
      </c>
      <c r="T847" s="18">
        <v>1.8391299999999999E-2</v>
      </c>
      <c r="U847" s="8">
        <v>6.6E-3</v>
      </c>
      <c r="V847" s="8">
        <v>6.3E-3</v>
      </c>
      <c r="W847" s="13">
        <v>1.1873377969999997E-3</v>
      </c>
      <c r="X847" s="13">
        <v>2.2238989000000001E-3</v>
      </c>
      <c r="Y847" s="26">
        <v>5.8951000000000003E-2</v>
      </c>
      <c r="Z847" s="26">
        <v>5.2637000000000003E-2</v>
      </c>
      <c r="AA847" s="26">
        <f t="shared" si="50"/>
        <v>5.8851000000000001E-2</v>
      </c>
    </row>
    <row r="848" spans="1:27" x14ac:dyDescent="0.3">
      <c r="A848" s="1">
        <v>194107</v>
      </c>
      <c r="B848" s="29">
        <v>10.39</v>
      </c>
      <c r="C848" s="2">
        <v>0.69333299999999998</v>
      </c>
      <c r="D848" s="2">
        <f t="shared" si="51"/>
        <v>2.6983887709598195</v>
      </c>
      <c r="E848" s="2">
        <f t="shared" si="44"/>
        <v>345.64620470254374</v>
      </c>
      <c r="F848" s="36">
        <f t="shared" si="45"/>
        <v>119</v>
      </c>
      <c r="G848" s="2">
        <f t="shared" si="46"/>
        <v>2.9045899554835608</v>
      </c>
      <c r="H848" s="13">
        <f t="shared" si="47"/>
        <v>0.25610883893086178</v>
      </c>
      <c r="I848" s="2">
        <f t="shared" si="52"/>
        <v>4.8304347826086946E-3</v>
      </c>
      <c r="J848" s="36">
        <f t="shared" si="48"/>
        <v>119</v>
      </c>
      <c r="K848" s="31">
        <f t="shared" si="49"/>
        <v>-1.7603185487510705E-3</v>
      </c>
      <c r="L848" s="3">
        <v>1.1233299999999999</v>
      </c>
      <c r="M848" s="13">
        <v>0.76636384812485447</v>
      </c>
      <c r="N848" s="2">
        <v>1.1999999999999999E-3</v>
      </c>
      <c r="O848" s="2">
        <v>2.7400000000000001E-2</v>
      </c>
      <c r="P848" s="2">
        <v>4.2800000000000005E-2</v>
      </c>
      <c r="Q848" s="2">
        <v>1.9099999999999999E-2</v>
      </c>
      <c r="R848" s="15">
        <v>6.2971751171471933E-3</v>
      </c>
      <c r="S848" s="17">
        <f t="shared" ref="S848:S911" si="53">N848/12</f>
        <v>9.9999999999999991E-5</v>
      </c>
      <c r="T848" s="18">
        <v>4.5455000000000001E-3</v>
      </c>
      <c r="U848" s="8">
        <v>2.2000000000000001E-3</v>
      </c>
      <c r="V848" s="8">
        <v>6.3E-3</v>
      </c>
      <c r="W848" s="13">
        <v>1.2122263500000002E-3</v>
      </c>
      <c r="X848" s="13">
        <v>2.343917E-3</v>
      </c>
      <c r="Y848" s="26">
        <v>5.6957000000000001E-2</v>
      </c>
      <c r="Z848" s="26">
        <v>5.5500000000000001E-2</v>
      </c>
      <c r="AA848" s="26">
        <f t="shared" si="50"/>
        <v>5.6856999999999998E-2</v>
      </c>
    </row>
    <row r="849" spans="1:27" x14ac:dyDescent="0.3">
      <c r="A849" s="1">
        <v>194108</v>
      </c>
      <c r="B849" s="29">
        <v>10.3</v>
      </c>
      <c r="C849" s="2">
        <v>0.69666700000000004</v>
      </c>
      <c r="D849" s="2">
        <f t="shared" si="51"/>
        <v>2.6838354645128302</v>
      </c>
      <c r="E849" s="2">
        <f t="shared" si="44"/>
        <v>345.93596105163789</v>
      </c>
      <c r="F849" s="36">
        <f t="shared" si="45"/>
        <v>119</v>
      </c>
      <c r="G849" s="2">
        <f t="shared" si="46"/>
        <v>2.9070248827868732</v>
      </c>
      <c r="H849" s="13">
        <f t="shared" si="47"/>
        <v>0.25594922735344905</v>
      </c>
      <c r="I849" s="2">
        <f t="shared" si="52"/>
        <v>4.8086561580078513E-3</v>
      </c>
      <c r="J849" s="36">
        <f t="shared" si="48"/>
        <v>119</v>
      </c>
      <c r="K849" s="31">
        <f t="shared" si="49"/>
        <v>-1.5927332663211828E-3</v>
      </c>
      <c r="L849" s="3">
        <v>1.1566700000000001</v>
      </c>
      <c r="M849" s="13">
        <v>0.77454288629051238</v>
      </c>
      <c r="N849" s="2">
        <v>1.2999999999999999E-3</v>
      </c>
      <c r="O849" s="2">
        <v>2.7400000000000001E-2</v>
      </c>
      <c r="P849" s="2">
        <v>4.2699999999999995E-2</v>
      </c>
      <c r="Q849" s="2">
        <v>1.9E-2</v>
      </c>
      <c r="R849" s="15">
        <v>1.012967640190965E-2</v>
      </c>
      <c r="S849" s="17">
        <f t="shared" si="53"/>
        <v>1.0833333333333333E-4</v>
      </c>
      <c r="T849" s="18">
        <v>9.0293999999999999E-3</v>
      </c>
      <c r="U849" s="8">
        <v>1.8E-3</v>
      </c>
      <c r="V849" s="8">
        <v>3.3999999999999998E-3</v>
      </c>
      <c r="W849" s="13">
        <v>5.2094989799999992E-4</v>
      </c>
      <c r="X849" s="13">
        <v>2.0067333999999998E-3</v>
      </c>
      <c r="Y849" s="26">
        <v>-1.222E-3</v>
      </c>
      <c r="Z849" s="26">
        <v>-9.8510000000000004E-3</v>
      </c>
      <c r="AA849" s="26">
        <f t="shared" si="50"/>
        <v>-1.3303333333333333E-3</v>
      </c>
    </row>
    <row r="850" spans="1:27" x14ac:dyDescent="0.3">
      <c r="A850" s="1">
        <v>194109</v>
      </c>
      <c r="B850" s="29">
        <v>10.199999999999999</v>
      </c>
      <c r="C850" s="2">
        <v>0.7</v>
      </c>
      <c r="D850" s="2">
        <f t="shared" si="51"/>
        <v>2.6079667425452278</v>
      </c>
      <c r="E850" s="2">
        <f t="shared" si="44"/>
        <v>346.11474530027022</v>
      </c>
      <c r="F850" s="36">
        <f t="shared" si="45"/>
        <v>119</v>
      </c>
      <c r="G850" s="2">
        <f t="shared" si="46"/>
        <v>2.9085272714308421</v>
      </c>
      <c r="H850" s="13">
        <f t="shared" si="47"/>
        <v>0.25585084369487276</v>
      </c>
      <c r="I850" s="2">
        <f t="shared" si="52"/>
        <v>4.7842082372209216E-3</v>
      </c>
      <c r="J850" s="36">
        <f t="shared" si="48"/>
        <v>119</v>
      </c>
      <c r="K850" s="31">
        <f t="shared" si="49"/>
        <v>-1.4243446522571889E-3</v>
      </c>
      <c r="L850" s="3">
        <v>1.19</v>
      </c>
      <c r="M850" s="13">
        <v>0.77826841192240981</v>
      </c>
      <c r="N850" s="2">
        <v>1E-3</v>
      </c>
      <c r="O850" s="2">
        <v>2.75E-2</v>
      </c>
      <c r="P850" s="2">
        <v>4.2999999999999997E-2</v>
      </c>
      <c r="Q850" s="2">
        <v>1.9300000000000001E-2</v>
      </c>
      <c r="R850" s="15">
        <v>9.6568715333129225E-3</v>
      </c>
      <c r="S850" s="17">
        <f t="shared" si="53"/>
        <v>8.3333333333333331E-5</v>
      </c>
      <c r="T850" s="18">
        <v>1.7817800000000002E-2</v>
      </c>
      <c r="U850" s="8">
        <v>-1.1999999999999999E-3</v>
      </c>
      <c r="V850" s="8">
        <v>4.7999999999999996E-3</v>
      </c>
      <c r="W850" s="13">
        <v>9.7234637299999994E-4</v>
      </c>
      <c r="X850" s="13">
        <v>2.6685510999999999E-3</v>
      </c>
      <c r="Y850" s="26">
        <v>-7.1279999999999998E-3</v>
      </c>
      <c r="Z850" s="26">
        <v>-1.1311E-2</v>
      </c>
      <c r="AA850" s="26">
        <f t="shared" si="50"/>
        <v>-7.2113333333333335E-3</v>
      </c>
    </row>
    <row r="851" spans="1:27" x14ac:dyDescent="0.3">
      <c r="A851" s="1">
        <v>194110</v>
      </c>
      <c r="B851" s="29">
        <v>9.5</v>
      </c>
      <c r="C851" s="2">
        <v>0.70333299999999999</v>
      </c>
      <c r="D851" s="2">
        <f t="shared" si="51"/>
        <v>2.5601992286367006</v>
      </c>
      <c r="E851" s="2">
        <f t="shared" si="44"/>
        <v>346.30501140587501</v>
      </c>
      <c r="F851" s="36">
        <f t="shared" si="45"/>
        <v>119</v>
      </c>
      <c r="G851" s="2">
        <f t="shared" si="46"/>
        <v>2.9101261462678574</v>
      </c>
      <c r="H851" s="13">
        <f t="shared" si="47"/>
        <v>0.25574622469775848</v>
      </c>
      <c r="I851" s="2">
        <f t="shared" si="52"/>
        <v>4.7614285714285831E-3</v>
      </c>
      <c r="J851" s="36">
        <f t="shared" si="48"/>
        <v>119</v>
      </c>
      <c r="K851" s="31">
        <f t="shared" si="49"/>
        <v>-1.2541822613639899E-3</v>
      </c>
      <c r="L851" s="3">
        <v>1.18</v>
      </c>
      <c r="M851" s="13">
        <v>0.83771855372602277</v>
      </c>
      <c r="N851" s="2">
        <v>8.9999999999999998E-4</v>
      </c>
      <c r="O851" s="2">
        <v>2.7300000000000001E-2</v>
      </c>
      <c r="P851" s="2">
        <v>4.2800000000000005E-2</v>
      </c>
      <c r="Q851" s="2">
        <v>1.8200000000000001E-2</v>
      </c>
      <c r="R851" s="15">
        <v>1.0981099558096966E-2</v>
      </c>
      <c r="S851" s="17">
        <f t="shared" si="53"/>
        <v>7.4999999999999993E-5</v>
      </c>
      <c r="T851" s="18">
        <v>1.09771E-2</v>
      </c>
      <c r="U851" s="8">
        <v>1.4E-2</v>
      </c>
      <c r="V851" s="8">
        <v>3.3999999999999998E-3</v>
      </c>
      <c r="W851" s="13">
        <v>1.29971048E-3</v>
      </c>
      <c r="X851" s="13">
        <v>1.620696E-3</v>
      </c>
      <c r="Y851" s="26">
        <v>-6.4078999999999997E-2</v>
      </c>
      <c r="Z851" s="26">
        <v>-6.5396999999999997E-2</v>
      </c>
      <c r="AA851" s="26">
        <f t="shared" si="50"/>
        <v>-6.4154000000000003E-2</v>
      </c>
    </row>
    <row r="852" spans="1:27" x14ac:dyDescent="0.3">
      <c r="A852" s="1">
        <v>194111</v>
      </c>
      <c r="B852" s="29">
        <v>9.1</v>
      </c>
      <c r="C852" s="2">
        <v>0.70666700000000005</v>
      </c>
      <c r="D852" s="2">
        <f t="shared" si="51"/>
        <v>2.5093686675634874</v>
      </c>
      <c r="E852" s="2">
        <f t="shared" si="44"/>
        <v>346.58851892274413</v>
      </c>
      <c r="F852" s="36">
        <f t="shared" si="45"/>
        <v>119</v>
      </c>
      <c r="G852" s="2">
        <f t="shared" si="46"/>
        <v>2.9125085623760012</v>
      </c>
      <c r="H852" s="13">
        <f t="shared" si="47"/>
        <v>0.25559049496180952</v>
      </c>
      <c r="I852" s="2">
        <f t="shared" si="52"/>
        <v>4.7402866067709493E-3</v>
      </c>
      <c r="J852" s="36">
        <f t="shared" si="48"/>
        <v>119</v>
      </c>
      <c r="K852" s="31">
        <f t="shared" si="49"/>
        <v>-1.0811774113786434E-3</v>
      </c>
      <c r="L852" s="3">
        <v>1.17</v>
      </c>
      <c r="M852" s="13">
        <v>0.86080586080586086</v>
      </c>
      <c r="N852" s="2">
        <v>2.8000000000000004E-3</v>
      </c>
      <c r="O852" s="2">
        <v>2.7200000000000002E-2</v>
      </c>
      <c r="P852" s="2">
        <v>4.2800000000000005E-2</v>
      </c>
      <c r="Q852" s="2">
        <v>1.8599999999999998E-2</v>
      </c>
      <c r="R852" s="15">
        <v>1.0286659719897513E-2</v>
      </c>
      <c r="S852" s="17">
        <f t="shared" si="53"/>
        <v>2.3333333333333336E-4</v>
      </c>
      <c r="T852" s="18">
        <v>8.6957000000000007E-3</v>
      </c>
      <c r="U852" s="8">
        <v>-2.8999999999999998E-3</v>
      </c>
      <c r="V852" s="8">
        <v>-9.4000000000000004E-3</v>
      </c>
      <c r="W852" s="13">
        <v>1.2813823500000005E-3</v>
      </c>
      <c r="X852" s="13">
        <v>2.0676587999999998E-3</v>
      </c>
      <c r="Y852" s="26">
        <v>-2.4500000000000001E-2</v>
      </c>
      <c r="Z852" s="26">
        <v>-4.1658000000000001E-2</v>
      </c>
      <c r="AA852" s="26">
        <f t="shared" si="50"/>
        <v>-2.4733333333333333E-2</v>
      </c>
    </row>
    <row r="853" spans="1:27" x14ac:dyDescent="0.3">
      <c r="A853" s="1">
        <v>194112</v>
      </c>
      <c r="B853" s="29">
        <v>8.69</v>
      </c>
      <c r="C853" s="2">
        <v>0.71</v>
      </c>
      <c r="D853" s="2">
        <f t="shared" si="51"/>
        <v>2.518377748894864</v>
      </c>
      <c r="E853" s="2">
        <f t="shared" si="44"/>
        <v>346.83384051672601</v>
      </c>
      <c r="F853" s="36">
        <f t="shared" si="45"/>
        <v>119</v>
      </c>
      <c r="G853" s="2">
        <f t="shared" si="46"/>
        <v>2.9145700883758487</v>
      </c>
      <c r="H853" s="13">
        <f t="shared" si="47"/>
        <v>0.25545589360360615</v>
      </c>
      <c r="I853" s="2">
        <f t="shared" si="52"/>
        <v>4.716507209194587E-3</v>
      </c>
      <c r="J853" s="36">
        <f t="shared" si="48"/>
        <v>119</v>
      </c>
      <c r="K853" s="31">
        <f t="shared" si="49"/>
        <v>-9.0722005816597099E-4</v>
      </c>
      <c r="L853" s="3">
        <v>1.1599999999999999</v>
      </c>
      <c r="M853" s="13">
        <v>0.88950973323720273</v>
      </c>
      <c r="N853" s="2">
        <v>3.3E-3</v>
      </c>
      <c r="O853" s="2">
        <v>2.7999999999999997E-2</v>
      </c>
      <c r="P853" s="2">
        <v>4.3799999999999999E-2</v>
      </c>
      <c r="Q853" s="2">
        <v>2.0400000000000001E-2</v>
      </c>
      <c r="R853" s="15">
        <v>1.2622717571306822E-2</v>
      </c>
      <c r="S853" s="17">
        <f t="shared" si="53"/>
        <v>2.7500000000000002E-4</v>
      </c>
      <c r="T853" s="18">
        <v>2.1622E-3</v>
      </c>
      <c r="U853" s="8">
        <v>-1.77E-2</v>
      </c>
      <c r="V853" s="8">
        <v>5.9999999999999995E-4</v>
      </c>
      <c r="W853" s="13">
        <v>6.6110797040000004E-3</v>
      </c>
      <c r="X853" s="13">
        <v>3.4469828000000002E-3</v>
      </c>
      <c r="Y853" s="26">
        <v>-3.8677999999999997E-2</v>
      </c>
      <c r="Z853" s="26">
        <v>-4.6032000000000003E-2</v>
      </c>
      <c r="AA853" s="26">
        <f t="shared" si="50"/>
        <v>-3.8952999999999995E-2</v>
      </c>
    </row>
    <row r="854" spans="1:27" x14ac:dyDescent="0.3">
      <c r="A854" s="1">
        <v>194201</v>
      </c>
      <c r="B854" s="29">
        <v>8.81</v>
      </c>
      <c r="C854" s="2">
        <v>0.70333299999999999</v>
      </c>
      <c r="D854" s="2">
        <f t="shared" si="51"/>
        <v>2.5025235511100599</v>
      </c>
      <c r="E854" s="2">
        <f t="shared" si="44"/>
        <v>347.0056144777995</v>
      </c>
      <c r="F854" s="36">
        <f t="shared" si="45"/>
        <v>119</v>
      </c>
      <c r="G854" s="2">
        <f t="shared" si="46"/>
        <v>2.916013567040332</v>
      </c>
      <c r="H854" s="13">
        <f t="shared" si="47"/>
        <v>0.2553617302086586</v>
      </c>
      <c r="I854" s="2">
        <f t="shared" si="52"/>
        <v>-9.3901408450703938E-3</v>
      </c>
      <c r="J854" s="36">
        <f t="shared" si="48"/>
        <v>119</v>
      </c>
      <c r="K854" s="31">
        <f t="shared" si="49"/>
        <v>-5.9396390002352899E-4</v>
      </c>
      <c r="L854" s="3">
        <v>1.1200000000000001</v>
      </c>
      <c r="M854" s="13">
        <v>0.90211132437619967</v>
      </c>
      <c r="N854" s="2">
        <v>2.7000000000000001E-3</v>
      </c>
      <c r="O854" s="2">
        <v>2.8300000000000002E-2</v>
      </c>
      <c r="P854" s="2">
        <v>4.2900000000000001E-2</v>
      </c>
      <c r="Q854" s="2">
        <v>2.47E-2</v>
      </c>
      <c r="R854" s="15">
        <v>1.1235348631435415E-2</v>
      </c>
      <c r="S854" s="17">
        <f t="shared" si="53"/>
        <v>2.2500000000000002E-4</v>
      </c>
      <c r="T854" s="18">
        <v>1.28757E-2</v>
      </c>
      <c r="U854" s="8">
        <v>6.8999999999999999E-3</v>
      </c>
      <c r="V854" s="8">
        <v>5.9999999999999995E-4</v>
      </c>
      <c r="W854" s="13">
        <v>2.1743894869999999E-3</v>
      </c>
      <c r="X854" s="13">
        <v>2.7011593E-3</v>
      </c>
      <c r="Y854" s="26">
        <v>2.1094999999999999E-2</v>
      </c>
      <c r="Z854" s="26">
        <v>1.9498999999999999E-2</v>
      </c>
      <c r="AA854" s="26">
        <f t="shared" si="50"/>
        <v>2.087E-2</v>
      </c>
    </row>
    <row r="855" spans="1:27" x14ac:dyDescent="0.3">
      <c r="A855" s="1">
        <v>194202</v>
      </c>
      <c r="B855" s="29">
        <v>8.59</v>
      </c>
      <c r="C855" s="2">
        <v>0.69666700000000004</v>
      </c>
      <c r="D855" s="2">
        <f t="shared" si="51"/>
        <v>2.4421385053028728</v>
      </c>
      <c r="E855" s="2">
        <f t="shared" ref="E855:E918" si="54">SUM(D736:D854)</f>
        <v>347.25323506673061</v>
      </c>
      <c r="F855" s="36">
        <f t="shared" ref="F855:F918" si="55">COUNT(D736:D854)</f>
        <v>119</v>
      </c>
      <c r="G855" s="2">
        <f t="shared" ref="G855:G918" si="56">E855/F855</f>
        <v>2.9180944123254675</v>
      </c>
      <c r="H855" s="13">
        <f t="shared" ref="H855:H918" si="57">1/(1+G855)</f>
        <v>0.25522611115603006</v>
      </c>
      <c r="I855" s="2">
        <f t="shared" si="52"/>
        <v>-9.4777296102983577E-3</v>
      </c>
      <c r="J855" s="36">
        <f t="shared" ref="J855:J918" si="58">COUNT(I736:I854)</f>
        <v>119</v>
      </c>
      <c r="K855" s="31">
        <f t="shared" ref="K855:K918" si="59">SUM(I736:I854)/J855</f>
        <v>-3.9110104474920308E-4</v>
      </c>
      <c r="L855" s="3">
        <v>1.08</v>
      </c>
      <c r="M855" s="13">
        <v>0.9260649277538</v>
      </c>
      <c r="N855" s="2">
        <v>2.5000000000000001E-3</v>
      </c>
      <c r="O855" s="2">
        <v>2.8500000000000001E-2</v>
      </c>
      <c r="P855" s="2">
        <v>4.2900000000000001E-2</v>
      </c>
      <c r="Q855" s="2">
        <v>2.47E-2</v>
      </c>
      <c r="R855" s="15">
        <v>1.1815107070462081E-2</v>
      </c>
      <c r="S855" s="17">
        <f t="shared" si="53"/>
        <v>2.0833333333333335E-4</v>
      </c>
      <c r="T855" s="18">
        <v>8.4925999999999995E-3</v>
      </c>
      <c r="U855" s="8">
        <v>1.1000000000000001E-3</v>
      </c>
      <c r="V855" s="8">
        <v>-8.0000000000000004E-4</v>
      </c>
      <c r="W855" s="13">
        <v>1.2644870479999999E-3</v>
      </c>
      <c r="X855" s="13">
        <v>2.8994323000000001E-3</v>
      </c>
      <c r="Y855" s="26">
        <v>-1.8213E-2</v>
      </c>
      <c r="Z855" s="26">
        <v>-2.5166000000000001E-2</v>
      </c>
      <c r="AA855" s="26">
        <f t="shared" ref="AA855:AA918" si="60">Y855-S855</f>
        <v>-1.8421333333333335E-2</v>
      </c>
    </row>
    <row r="856" spans="1:27" x14ac:dyDescent="0.3">
      <c r="A856" s="1">
        <v>194203</v>
      </c>
      <c r="B856" s="29">
        <v>8.01</v>
      </c>
      <c r="C856" s="2">
        <v>0.69</v>
      </c>
      <c r="D856" s="2">
        <f t="shared" si="51"/>
        <v>2.4070756651433318</v>
      </c>
      <c r="E856" s="2">
        <f t="shared" si="54"/>
        <v>347.63125147888712</v>
      </c>
      <c r="F856" s="36">
        <f t="shared" si="55"/>
        <v>119</v>
      </c>
      <c r="G856" s="2">
        <f t="shared" si="56"/>
        <v>2.9212710208309844</v>
      </c>
      <c r="H856" s="13">
        <f t="shared" si="57"/>
        <v>0.25501935333918413</v>
      </c>
      <c r="I856" s="2">
        <f t="shared" si="52"/>
        <v>-9.5698518804537835E-3</v>
      </c>
      <c r="J856" s="36">
        <f t="shared" si="58"/>
        <v>119</v>
      </c>
      <c r="K856" s="31">
        <f t="shared" si="59"/>
        <v>-1.7810236210751696E-4</v>
      </c>
      <c r="L856" s="3">
        <v>1.04</v>
      </c>
      <c r="M856" s="13">
        <v>1.0348638601426705</v>
      </c>
      <c r="N856" s="2">
        <v>2.5000000000000001E-3</v>
      </c>
      <c r="O856" s="2">
        <v>2.86E-2</v>
      </c>
      <c r="P856" s="2">
        <v>4.2999999999999997E-2</v>
      </c>
      <c r="Q856" s="2">
        <v>2.4400000000000002E-2</v>
      </c>
      <c r="R856" s="15">
        <v>1.2775766455228901E-2</v>
      </c>
      <c r="S856" s="17">
        <f t="shared" si="53"/>
        <v>2.0833333333333335E-4</v>
      </c>
      <c r="T856" s="18">
        <v>1.26052E-2</v>
      </c>
      <c r="U856" s="8">
        <v>9.1999999999999998E-3</v>
      </c>
      <c r="V856" s="8">
        <v>6.3E-3</v>
      </c>
      <c r="W856" s="13">
        <v>3.1069644270000003E-3</v>
      </c>
      <c r="X856" s="13">
        <v>3.0109638E-3</v>
      </c>
      <c r="Y856" s="26">
        <v>-6.3936000000000007E-2</v>
      </c>
      <c r="Z856" s="26">
        <v>-6.9603999999999999E-2</v>
      </c>
      <c r="AA856" s="26">
        <f t="shared" si="60"/>
        <v>-6.4144333333333345E-2</v>
      </c>
    </row>
    <row r="857" spans="1:27" x14ac:dyDescent="0.3">
      <c r="A857" s="1">
        <v>194204</v>
      </c>
      <c r="B857" s="29">
        <v>7.66</v>
      </c>
      <c r="C857" s="2">
        <v>0.68</v>
      </c>
      <c r="D857" s="2">
        <f t="shared" si="51"/>
        <v>2.4836804080647559</v>
      </c>
      <c r="E857" s="2">
        <f t="shared" si="54"/>
        <v>348.20308554570687</v>
      </c>
      <c r="F857" s="36">
        <f t="shared" si="55"/>
        <v>119</v>
      </c>
      <c r="G857" s="2">
        <f t="shared" si="56"/>
        <v>2.9260763491235871</v>
      </c>
      <c r="H857" s="13">
        <f t="shared" si="57"/>
        <v>0.25470722193755319</v>
      </c>
      <c r="I857" s="2">
        <f t="shared" si="52"/>
        <v>-1.4492753623188248E-2</v>
      </c>
      <c r="J857" s="36">
        <f t="shared" si="58"/>
        <v>119</v>
      </c>
      <c r="K857" s="31">
        <f t="shared" si="59"/>
        <v>4.4681076553215875E-5</v>
      </c>
      <c r="L857" s="3">
        <v>1.02</v>
      </c>
      <c r="M857" s="13">
        <v>1.0802307288935502</v>
      </c>
      <c r="N857" s="2">
        <v>3.2000000000000002E-3</v>
      </c>
      <c r="O857" s="2">
        <v>2.8300000000000002E-2</v>
      </c>
      <c r="P857" s="2">
        <v>4.2599999999999999E-2</v>
      </c>
      <c r="Q857" s="2">
        <v>2.46E-2</v>
      </c>
      <c r="R857" s="15">
        <v>1.3775757947807459E-2</v>
      </c>
      <c r="S857" s="17">
        <f t="shared" si="53"/>
        <v>2.6666666666666668E-4</v>
      </c>
      <c r="T857" s="18">
        <v>6.2434999999999999E-3</v>
      </c>
      <c r="U857" s="8">
        <v>-2.8999999999999998E-3</v>
      </c>
      <c r="V857" s="8">
        <v>5.9999999999999995E-4</v>
      </c>
      <c r="W857" s="13">
        <v>2.4355166280000001E-3</v>
      </c>
      <c r="X857" s="13">
        <v>3.3975062999999999E-3</v>
      </c>
      <c r="Y857" s="26">
        <v>-3.8145999999999999E-2</v>
      </c>
      <c r="Z857" s="26">
        <v>-4.0453000000000003E-2</v>
      </c>
      <c r="AA857" s="26">
        <f t="shared" si="60"/>
        <v>-3.8412666666666664E-2</v>
      </c>
    </row>
    <row r="858" spans="1:27" x14ac:dyDescent="0.3">
      <c r="A858" s="1">
        <v>194205</v>
      </c>
      <c r="B858" s="29">
        <v>8.15</v>
      </c>
      <c r="C858" s="2">
        <v>0.67</v>
      </c>
      <c r="D858" s="2">
        <f t="shared" si="51"/>
        <v>2.5167330813996776</v>
      </c>
      <c r="E858" s="2">
        <f t="shared" si="54"/>
        <v>348.82250860635901</v>
      </c>
      <c r="F858" s="36">
        <f t="shared" si="55"/>
        <v>119</v>
      </c>
      <c r="G858" s="2">
        <f t="shared" si="56"/>
        <v>2.9312815849273868</v>
      </c>
      <c r="H858" s="13">
        <f t="shared" si="57"/>
        <v>0.2543699753876752</v>
      </c>
      <c r="I858" s="2">
        <f t="shared" si="52"/>
        <v>-1.4705882352941235E-2</v>
      </c>
      <c r="J858" s="36">
        <f t="shared" si="58"/>
        <v>119</v>
      </c>
      <c r="K858" s="31">
        <f t="shared" si="59"/>
        <v>2.3626686306306863E-4</v>
      </c>
      <c r="L858" s="3">
        <v>1</v>
      </c>
      <c r="M858" s="13">
        <v>1.0210150674068201</v>
      </c>
      <c r="N858" s="2">
        <v>3.7000000000000002E-3</v>
      </c>
      <c r="O858" s="2">
        <v>2.8500000000000001E-2</v>
      </c>
      <c r="P858" s="2">
        <v>4.2699999999999995E-2</v>
      </c>
      <c r="Q858" s="2">
        <v>2.4299999999999999E-2</v>
      </c>
      <c r="R858" s="15">
        <v>1.3106636451070193E-2</v>
      </c>
      <c r="S858" s="17">
        <f t="shared" si="53"/>
        <v>3.0833333333333337E-4</v>
      </c>
      <c r="T858" s="18">
        <v>1.0319999999999999E-2</v>
      </c>
      <c r="U858" s="8">
        <v>7.4999999999999997E-3</v>
      </c>
      <c r="V858" s="8">
        <v>2E-3</v>
      </c>
      <c r="W858" s="13">
        <v>1.5979129249999999E-3</v>
      </c>
      <c r="X858" s="13">
        <v>3.7664528999999999E-3</v>
      </c>
      <c r="Y858" s="26">
        <v>7.1002999999999997E-2</v>
      </c>
      <c r="Z858" s="26">
        <v>6.0740000000000002E-2</v>
      </c>
      <c r="AA858" s="26">
        <f t="shared" si="60"/>
        <v>7.069466666666667E-2</v>
      </c>
    </row>
    <row r="859" spans="1:27" x14ac:dyDescent="0.3">
      <c r="A859" s="1">
        <v>194206</v>
      </c>
      <c r="B859" s="29">
        <v>8.3000000000000007</v>
      </c>
      <c r="C859" s="2">
        <v>0.66</v>
      </c>
      <c r="D859" s="2">
        <f t="shared" si="51"/>
        <v>2.5626156341153168</v>
      </c>
      <c r="E859" s="2">
        <f t="shared" si="54"/>
        <v>349.11543747261771</v>
      </c>
      <c r="F859" s="36">
        <f t="shared" si="55"/>
        <v>119</v>
      </c>
      <c r="G859" s="2">
        <f t="shared" si="56"/>
        <v>2.9337431720388043</v>
      </c>
      <c r="H859" s="13">
        <f t="shared" si="57"/>
        <v>0.25421080031559712</v>
      </c>
      <c r="I859" s="2">
        <f t="shared" si="52"/>
        <v>-1.4925373134328401E-2</v>
      </c>
      <c r="J859" s="36">
        <f t="shared" si="58"/>
        <v>119</v>
      </c>
      <c r="K859" s="31">
        <f t="shared" si="59"/>
        <v>4.3942421882782386E-4</v>
      </c>
      <c r="L859" s="3">
        <v>0.98</v>
      </c>
      <c r="M859" s="13">
        <v>0.99670988968453644</v>
      </c>
      <c r="N859" s="2">
        <v>3.7000000000000002E-3</v>
      </c>
      <c r="O859" s="2">
        <v>2.8500000000000001E-2</v>
      </c>
      <c r="P859" s="2">
        <v>4.3299999999999998E-2</v>
      </c>
      <c r="Q859" s="2">
        <v>2.4400000000000002E-2</v>
      </c>
      <c r="R859" s="15">
        <v>1.2742108192600712E-2</v>
      </c>
      <c r="S859" s="17">
        <f t="shared" si="53"/>
        <v>3.0833333333333337E-4</v>
      </c>
      <c r="T859" s="18">
        <v>2.0512999999999998E-3</v>
      </c>
      <c r="U859" s="8">
        <v>2.9999999999999997E-4</v>
      </c>
      <c r="V859" s="8">
        <v>3.3999999999999998E-3</v>
      </c>
      <c r="W859" s="13">
        <v>1.1945419010000002E-3</v>
      </c>
      <c r="X859" s="13">
        <v>3.2658447999999998E-3</v>
      </c>
      <c r="Y859" s="26">
        <v>2.3474999999999999E-2</v>
      </c>
      <c r="Z859" s="26">
        <v>1.6840999999999998E-2</v>
      </c>
      <c r="AA859" s="26">
        <f t="shared" si="60"/>
        <v>2.3166666666666665E-2</v>
      </c>
    </row>
    <row r="860" spans="1:27" x14ac:dyDescent="0.3">
      <c r="A860" s="1">
        <v>194207</v>
      </c>
      <c r="B860" s="29">
        <v>8.56</v>
      </c>
      <c r="C860" s="2">
        <v>0.64666699999999999</v>
      </c>
      <c r="D860" s="2">
        <f t="shared" si="51"/>
        <v>2.59000888480469</v>
      </c>
      <c r="E860" s="2">
        <f t="shared" si="54"/>
        <v>349.0942015507942</v>
      </c>
      <c r="F860" s="36">
        <f t="shared" si="55"/>
        <v>119</v>
      </c>
      <c r="G860" s="2">
        <f t="shared" si="56"/>
        <v>2.9335647189142371</v>
      </c>
      <c r="H860" s="13">
        <f t="shared" si="57"/>
        <v>0.25422233303842151</v>
      </c>
      <c r="I860" s="2">
        <f t="shared" si="52"/>
        <v>-2.0201515151515248E-2</v>
      </c>
      <c r="J860" s="36">
        <f t="shared" si="58"/>
        <v>119</v>
      </c>
      <c r="K860" s="31">
        <f t="shared" si="59"/>
        <v>6.5395507866158116E-4</v>
      </c>
      <c r="L860" s="3">
        <v>0.96666700000000005</v>
      </c>
      <c r="M860" s="13">
        <v>0.97427166099129781</v>
      </c>
      <c r="N860" s="2">
        <v>3.8E-3</v>
      </c>
      <c r="O860" s="2">
        <v>2.8300000000000002E-2</v>
      </c>
      <c r="P860" s="2">
        <v>4.2999999999999997E-2</v>
      </c>
      <c r="Q860" s="2">
        <v>2.4400000000000002E-2</v>
      </c>
      <c r="R860" s="15">
        <v>1.1869042166540686E-2</v>
      </c>
      <c r="S860" s="17">
        <f t="shared" si="53"/>
        <v>3.1666666666666665E-4</v>
      </c>
      <c r="T860" s="18">
        <v>4.0899999999999999E-3</v>
      </c>
      <c r="U860" s="8">
        <v>1.8E-3</v>
      </c>
      <c r="V860" s="8">
        <v>2E-3</v>
      </c>
      <c r="W860" s="13">
        <v>2.0974752009999993E-3</v>
      </c>
      <c r="X860" s="13">
        <v>1.4150598E-3</v>
      </c>
      <c r="Y860" s="26">
        <v>3.6096000000000003E-2</v>
      </c>
      <c r="Z860" s="26">
        <v>3.4408000000000001E-2</v>
      </c>
      <c r="AA860" s="26">
        <f t="shared" si="60"/>
        <v>3.5779333333333337E-2</v>
      </c>
    </row>
    <row r="861" spans="1:27" x14ac:dyDescent="0.3">
      <c r="A861" s="1">
        <v>194208</v>
      </c>
      <c r="B861" s="29">
        <v>8.6199999999999992</v>
      </c>
      <c r="C861" s="2">
        <v>0.63333300000000003</v>
      </c>
      <c r="D861" s="2">
        <f t="shared" si="51"/>
        <v>2.6371763878314809</v>
      </c>
      <c r="E861" s="2">
        <f t="shared" si="54"/>
        <v>349.09509771903214</v>
      </c>
      <c r="F861" s="36">
        <f t="shared" si="55"/>
        <v>119</v>
      </c>
      <c r="G861" s="2">
        <f t="shared" si="56"/>
        <v>2.933572249739766</v>
      </c>
      <c r="H861" s="13">
        <f t="shared" si="57"/>
        <v>0.25422184632967071</v>
      </c>
      <c r="I861" s="2">
        <f t="shared" si="52"/>
        <v>-2.0619577000217992E-2</v>
      </c>
      <c r="J861" s="36">
        <f t="shared" si="58"/>
        <v>119</v>
      </c>
      <c r="K861" s="31">
        <f t="shared" si="59"/>
        <v>8.3715420043595126E-4</v>
      </c>
      <c r="L861" s="3">
        <v>0.95333299999999999</v>
      </c>
      <c r="M861" s="13">
        <v>0.96868240383711091</v>
      </c>
      <c r="N861" s="2">
        <v>3.8E-3</v>
      </c>
      <c r="O861" s="2">
        <v>2.81E-2</v>
      </c>
      <c r="P861" s="2">
        <v>4.2800000000000005E-2</v>
      </c>
      <c r="Q861" s="2">
        <v>2.4400000000000002E-2</v>
      </c>
      <c r="R861" s="15">
        <v>7.8778666842818645E-3</v>
      </c>
      <c r="S861" s="17">
        <f t="shared" si="53"/>
        <v>3.1666666666666665E-4</v>
      </c>
      <c r="T861" s="18">
        <v>6.1038000000000004E-3</v>
      </c>
      <c r="U861" s="8">
        <v>3.8E-3</v>
      </c>
      <c r="V861" s="8">
        <v>3.5000000000000001E-3</v>
      </c>
      <c r="W861" s="13">
        <v>6.2190243400000013E-4</v>
      </c>
      <c r="X861" s="13">
        <v>1.7870239000000001E-3</v>
      </c>
      <c r="Y861" s="26">
        <v>1.52E-2</v>
      </c>
      <c r="Z861" s="26">
        <v>7.391E-3</v>
      </c>
      <c r="AA861" s="26">
        <f t="shared" si="60"/>
        <v>1.4883333333333333E-2</v>
      </c>
    </row>
    <row r="862" spans="1:27" x14ac:dyDescent="0.3">
      <c r="A862" s="1">
        <v>194209</v>
      </c>
      <c r="B862" s="29">
        <v>8.85</v>
      </c>
      <c r="C862" s="2">
        <v>0.62</v>
      </c>
      <c r="D862" s="2">
        <f t="shared" si="51"/>
        <v>2.7208708895312714</v>
      </c>
      <c r="E862" s="2">
        <f t="shared" si="54"/>
        <v>349.2473674570756</v>
      </c>
      <c r="F862" s="36">
        <f t="shared" si="55"/>
        <v>119</v>
      </c>
      <c r="G862" s="2">
        <f t="shared" si="56"/>
        <v>2.934851827370383</v>
      </c>
      <c r="H862" s="13">
        <f t="shared" si="57"/>
        <v>0.25413917572298744</v>
      </c>
      <c r="I862" s="2">
        <f t="shared" si="52"/>
        <v>-2.105211634321924E-2</v>
      </c>
      <c r="J862" s="36">
        <f t="shared" si="58"/>
        <v>119</v>
      </c>
      <c r="K862" s="31">
        <f t="shared" si="59"/>
        <v>1.0337003681453779E-3</v>
      </c>
      <c r="L862" s="3">
        <v>0.94</v>
      </c>
      <c r="M862" s="13">
        <v>0.9440014664100449</v>
      </c>
      <c r="N862" s="2">
        <v>3.8E-3</v>
      </c>
      <c r="O862" s="2">
        <v>2.7999999999999997E-2</v>
      </c>
      <c r="P862" s="2">
        <v>4.2599999999999999E-2</v>
      </c>
      <c r="Q862" s="2">
        <v>2.4400000000000002E-2</v>
      </c>
      <c r="R862" s="15">
        <v>6.9494729082246066E-3</v>
      </c>
      <c r="S862" s="17">
        <f t="shared" si="53"/>
        <v>3.1666666666666665E-4</v>
      </c>
      <c r="T862" s="18">
        <v>2.0263E-3</v>
      </c>
      <c r="U862" s="8">
        <v>2.9999999999999997E-4</v>
      </c>
      <c r="V862" s="8">
        <v>2E-3</v>
      </c>
      <c r="W862" s="13">
        <v>4.7091245199999996E-4</v>
      </c>
      <c r="X862" s="13">
        <v>2.8007712000000001E-3</v>
      </c>
      <c r="Y862" s="26">
        <v>3.2481000000000003E-2</v>
      </c>
      <c r="Z862" s="26">
        <v>2.7688000000000001E-2</v>
      </c>
      <c r="AA862" s="26">
        <f t="shared" si="60"/>
        <v>3.2164333333333336E-2</v>
      </c>
    </row>
    <row r="863" spans="1:27" x14ac:dyDescent="0.3">
      <c r="A863" s="1">
        <v>194210</v>
      </c>
      <c r="B863" s="29">
        <v>9.42</v>
      </c>
      <c r="C863" s="2">
        <v>0.61</v>
      </c>
      <c r="D863" s="2">
        <f t="shared" si="51"/>
        <v>2.7232348746405273</v>
      </c>
      <c r="E863" s="2">
        <f t="shared" si="54"/>
        <v>349.49691836788162</v>
      </c>
      <c r="F863" s="36">
        <f t="shared" si="55"/>
        <v>119</v>
      </c>
      <c r="G863" s="2">
        <f t="shared" si="56"/>
        <v>2.9369488938477448</v>
      </c>
      <c r="H863" s="13">
        <f t="shared" si="57"/>
        <v>0.25400380522152477</v>
      </c>
      <c r="I863" s="2">
        <f t="shared" si="52"/>
        <v>-1.6129032258064502E-2</v>
      </c>
      <c r="J863" s="36">
        <f t="shared" si="58"/>
        <v>119</v>
      </c>
      <c r="K863" s="31">
        <f t="shared" si="59"/>
        <v>1.243636220375642E-3</v>
      </c>
      <c r="L863" s="3">
        <v>0.97</v>
      </c>
      <c r="M863" s="13">
        <v>0.90748898678414092</v>
      </c>
      <c r="N863" s="2">
        <v>3.8E-3</v>
      </c>
      <c r="O863" s="2">
        <v>2.7999999999999997E-2</v>
      </c>
      <c r="P863" s="2">
        <v>4.24E-2</v>
      </c>
      <c r="Q863" s="2">
        <v>2.4400000000000002E-2</v>
      </c>
      <c r="R863" s="15">
        <v>5.1742723413800949E-3</v>
      </c>
      <c r="S863" s="17">
        <f t="shared" si="53"/>
        <v>3.1666666666666665E-4</v>
      </c>
      <c r="T863" s="18">
        <v>1.0070600000000001E-2</v>
      </c>
      <c r="U863" s="8">
        <v>2.3999999999999998E-3</v>
      </c>
      <c r="V863" s="8">
        <v>5.9999999999999995E-4</v>
      </c>
      <c r="W863" s="13">
        <v>1.2600908299999995E-3</v>
      </c>
      <c r="X863" s="13">
        <v>3.1066090999999998E-3</v>
      </c>
      <c r="Y863" s="26">
        <v>6.7372000000000001E-2</v>
      </c>
      <c r="Z863" s="26">
        <v>6.5869999999999998E-2</v>
      </c>
      <c r="AA863" s="26">
        <f t="shared" si="60"/>
        <v>6.7055333333333328E-2</v>
      </c>
    </row>
    <row r="864" spans="1:27" x14ac:dyDescent="0.3">
      <c r="A864" s="1">
        <v>194211</v>
      </c>
      <c r="B864" s="29">
        <v>9.2899999999999991</v>
      </c>
      <c r="C864" s="2">
        <v>0.6</v>
      </c>
      <c r="D864" s="2">
        <f t="shared" si="51"/>
        <v>2.7901420898206819</v>
      </c>
      <c r="E864" s="2">
        <f t="shared" si="54"/>
        <v>349.64895800500375</v>
      </c>
      <c r="F864" s="36">
        <f t="shared" si="55"/>
        <v>119</v>
      </c>
      <c r="G864" s="2">
        <f t="shared" si="56"/>
        <v>2.9382265378571746</v>
      </c>
      <c r="H864" s="13">
        <f t="shared" si="57"/>
        <v>0.25392140101318528</v>
      </c>
      <c r="I864" s="2">
        <f t="shared" si="52"/>
        <v>-1.6393442622950838E-2</v>
      </c>
      <c r="J864" s="36">
        <f t="shared" si="58"/>
        <v>119</v>
      </c>
      <c r="K864" s="31">
        <f t="shared" si="59"/>
        <v>1.5120912875526103E-3</v>
      </c>
      <c r="L864" s="3">
        <v>1</v>
      </c>
      <c r="M864" s="13">
        <v>0.89956331877729256</v>
      </c>
      <c r="N864" s="2">
        <v>3.8E-3</v>
      </c>
      <c r="O864" s="2">
        <v>2.7900000000000001E-2</v>
      </c>
      <c r="P864" s="2">
        <v>4.2500000000000003E-2</v>
      </c>
      <c r="Q864" s="2">
        <v>2.47E-2</v>
      </c>
      <c r="R864" s="15">
        <v>5.2256613987698699E-3</v>
      </c>
      <c r="S864" s="17">
        <f t="shared" si="53"/>
        <v>3.1666666666666665E-4</v>
      </c>
      <c r="T864" s="18">
        <v>5.9940000000000002E-3</v>
      </c>
      <c r="U864" s="8">
        <v>-3.5000000000000001E-3</v>
      </c>
      <c r="V864" s="8">
        <v>5.9999999999999995E-4</v>
      </c>
      <c r="W864" s="13">
        <v>9.8924258200000026E-4</v>
      </c>
      <c r="X864" s="13">
        <v>3.3449369E-3</v>
      </c>
      <c r="Y864" s="26">
        <v>-3.4889999999999999E-3</v>
      </c>
      <c r="Z864" s="26">
        <v>-1.5970000000000002E-2</v>
      </c>
      <c r="AA864" s="26">
        <f t="shared" si="60"/>
        <v>-3.8056666666666664E-3</v>
      </c>
    </row>
    <row r="865" spans="1:27" x14ac:dyDescent="0.3">
      <c r="A865" s="1">
        <v>194212</v>
      </c>
      <c r="B865" s="29">
        <v>9.77</v>
      </c>
      <c r="C865" s="2">
        <v>0.59</v>
      </c>
      <c r="D865" s="2">
        <f t="shared" si="51"/>
        <v>2.8761467669648173</v>
      </c>
      <c r="E865" s="2">
        <f t="shared" si="54"/>
        <v>349.80865113974579</v>
      </c>
      <c r="F865" s="36">
        <f t="shared" si="55"/>
        <v>119</v>
      </c>
      <c r="G865" s="2">
        <f t="shared" si="56"/>
        <v>2.9395684969726537</v>
      </c>
      <c r="H865" s="13">
        <f t="shared" si="57"/>
        <v>0.25383490622601085</v>
      </c>
      <c r="I865" s="2">
        <f t="shared" si="52"/>
        <v>-1.6666666666666718E-2</v>
      </c>
      <c r="J865" s="36">
        <f t="shared" si="58"/>
        <v>119</v>
      </c>
      <c r="K865" s="31">
        <f t="shared" si="59"/>
        <v>1.800322812689969E-3</v>
      </c>
      <c r="L865" s="3">
        <v>1.03</v>
      </c>
      <c r="M865" s="13">
        <v>0.86264656616415403</v>
      </c>
      <c r="N865" s="2">
        <v>3.8E-3</v>
      </c>
      <c r="O865" s="2">
        <v>2.81E-2</v>
      </c>
      <c r="P865" s="2">
        <v>4.2800000000000005E-2</v>
      </c>
      <c r="Q865" s="2">
        <v>2.46E-2</v>
      </c>
      <c r="R865" s="15">
        <v>1.7915884303474989E-3</v>
      </c>
      <c r="S865" s="17">
        <f t="shared" si="53"/>
        <v>3.1666666666666665E-4</v>
      </c>
      <c r="T865" s="18">
        <v>7.9365000000000008E-3</v>
      </c>
      <c r="U865" s="8">
        <v>4.8999999999999998E-3</v>
      </c>
      <c r="V865" s="8">
        <v>4.8999999999999998E-3</v>
      </c>
      <c r="W865" s="13">
        <v>7.8066830200000008E-4</v>
      </c>
      <c r="X865" s="13">
        <v>5.1009425000000004E-3</v>
      </c>
      <c r="Y865" s="26">
        <v>5.7095E-2</v>
      </c>
      <c r="Z865" s="26">
        <v>5.0011E-2</v>
      </c>
      <c r="AA865" s="26">
        <f t="shared" si="60"/>
        <v>5.6778333333333333E-2</v>
      </c>
    </row>
    <row r="866" spans="1:27" x14ac:dyDescent="0.3">
      <c r="A866" s="1">
        <v>194301</v>
      </c>
      <c r="B866" s="29">
        <v>10.47</v>
      </c>
      <c r="C866" s="2">
        <v>0.59</v>
      </c>
      <c r="D866" s="2">
        <f t="shared" si="51"/>
        <v>2.9255280148807423</v>
      </c>
      <c r="E866" s="2">
        <f t="shared" si="54"/>
        <v>350.2481764980821</v>
      </c>
      <c r="F866" s="36">
        <f t="shared" si="55"/>
        <v>119</v>
      </c>
      <c r="G866" s="2">
        <f t="shared" si="56"/>
        <v>2.943261987378841</v>
      </c>
      <c r="H866" s="13">
        <f t="shared" si="57"/>
        <v>0.25359714956822293</v>
      </c>
      <c r="I866" s="2">
        <f t="shared" si="52"/>
        <v>0</v>
      </c>
      <c r="J866" s="36">
        <f t="shared" si="58"/>
        <v>119</v>
      </c>
      <c r="K866" s="31">
        <f t="shared" si="59"/>
        <v>1.7443004037263831E-3</v>
      </c>
      <c r="L866" s="3">
        <v>1.0433300000000001</v>
      </c>
      <c r="M866" s="13">
        <v>0.8213061159397177</v>
      </c>
      <c r="N866" s="2">
        <v>3.8E-3</v>
      </c>
      <c r="O866" s="2">
        <v>2.7900000000000001E-2</v>
      </c>
      <c r="P866" s="2">
        <v>4.1599999999999998E-2</v>
      </c>
      <c r="Q866" s="2">
        <v>2.4500000000000001E-2</v>
      </c>
      <c r="R866" s="15">
        <v>1.8590542088315731E-3</v>
      </c>
      <c r="S866" s="17">
        <f t="shared" si="53"/>
        <v>3.1666666666666665E-4</v>
      </c>
      <c r="T866" s="18">
        <v>0</v>
      </c>
      <c r="U866" s="8">
        <v>3.3E-3</v>
      </c>
      <c r="V866" s="8">
        <v>4.8999999999999998E-3</v>
      </c>
      <c r="W866" s="13">
        <v>7.3706660199999985E-4</v>
      </c>
      <c r="X866" s="13">
        <v>5.9953109999999997E-3</v>
      </c>
      <c r="Y866" s="26">
        <v>7.2101999999999999E-2</v>
      </c>
      <c r="Z866" s="26">
        <v>7.0751999999999995E-2</v>
      </c>
      <c r="AA866" s="26">
        <f t="shared" si="60"/>
        <v>7.1785333333333326E-2</v>
      </c>
    </row>
    <row r="867" spans="1:27" x14ac:dyDescent="0.3">
      <c r="A867" s="1">
        <v>194302</v>
      </c>
      <c r="B867" s="29">
        <v>11</v>
      </c>
      <c r="C867" s="2">
        <v>0.59</v>
      </c>
      <c r="D867" s="2">
        <f t="shared" si="51"/>
        <v>2.9769122142272213</v>
      </c>
      <c r="E867" s="2">
        <f t="shared" si="54"/>
        <v>350.69391296384157</v>
      </c>
      <c r="F867" s="36">
        <f t="shared" si="55"/>
        <v>119</v>
      </c>
      <c r="G867" s="2">
        <f t="shared" si="56"/>
        <v>2.9470076719650553</v>
      </c>
      <c r="H867" s="13">
        <f t="shared" si="57"/>
        <v>0.25335648752416551</v>
      </c>
      <c r="I867" s="2">
        <f t="shared" si="52"/>
        <v>0</v>
      </c>
      <c r="J867" s="36">
        <f t="shared" si="58"/>
        <v>119</v>
      </c>
      <c r="K867" s="31">
        <f t="shared" si="59"/>
        <v>1.8291828415499969E-3</v>
      </c>
      <c r="L867" s="3">
        <v>1.05667</v>
      </c>
      <c r="M867" s="13">
        <v>0.79407909952972011</v>
      </c>
      <c r="N867" s="2">
        <v>3.8E-3</v>
      </c>
      <c r="O867" s="2">
        <v>2.7699999999999999E-2</v>
      </c>
      <c r="P867" s="2">
        <v>4.0800000000000003E-2</v>
      </c>
      <c r="Q867" s="2">
        <v>2.46E-2</v>
      </c>
      <c r="R867" s="15">
        <v>2.3541799430202921E-3</v>
      </c>
      <c r="S867" s="17">
        <f t="shared" si="53"/>
        <v>3.1666666666666665E-4</v>
      </c>
      <c r="T867" s="18">
        <v>1.9743E-3</v>
      </c>
      <c r="U867" s="8">
        <v>-5.0000000000000001E-4</v>
      </c>
      <c r="V867" s="8">
        <v>5.9999999999999995E-4</v>
      </c>
      <c r="W867" s="13">
        <v>8.1214694500000005E-4</v>
      </c>
      <c r="X867" s="13">
        <v>7.1307632999999997E-3</v>
      </c>
      <c r="Y867" s="26">
        <v>5.8243000000000003E-2</v>
      </c>
      <c r="Z867" s="26">
        <v>5.2439E-2</v>
      </c>
      <c r="AA867" s="26">
        <f t="shared" si="60"/>
        <v>5.7926333333333337E-2</v>
      </c>
    </row>
    <row r="868" spans="1:27" x14ac:dyDescent="0.3">
      <c r="A868" s="1">
        <v>194303</v>
      </c>
      <c r="B868" s="29">
        <v>11.58</v>
      </c>
      <c r="C868" s="2">
        <v>0.59</v>
      </c>
      <c r="D868" s="2">
        <f t="shared" si="51"/>
        <v>2.9777753994340324</v>
      </c>
      <c r="E868" s="2">
        <f t="shared" si="54"/>
        <v>350.82855653519107</v>
      </c>
      <c r="F868" s="36">
        <f t="shared" si="55"/>
        <v>119</v>
      </c>
      <c r="G868" s="2">
        <f t="shared" si="56"/>
        <v>2.9481391305478239</v>
      </c>
      <c r="H868" s="13">
        <f t="shared" si="57"/>
        <v>0.25328388056609469</v>
      </c>
      <c r="I868" s="2">
        <f t="shared" si="52"/>
        <v>0</v>
      </c>
      <c r="J868" s="36">
        <f t="shared" si="58"/>
        <v>119</v>
      </c>
      <c r="K868" s="31">
        <f t="shared" si="59"/>
        <v>1.9149314266983422E-3</v>
      </c>
      <c r="L868" s="3">
        <v>1.07</v>
      </c>
      <c r="M868" s="13">
        <v>0.78348099875521715</v>
      </c>
      <c r="N868" s="2">
        <v>3.8E-3</v>
      </c>
      <c r="O868" s="2">
        <v>2.76E-2</v>
      </c>
      <c r="P868" s="2">
        <v>4.0099999999999997E-2</v>
      </c>
      <c r="Q868" s="2">
        <v>2.47E-2</v>
      </c>
      <c r="R868" s="15">
        <v>1.6567288121298537E-3</v>
      </c>
      <c r="S868" s="17">
        <f t="shared" si="53"/>
        <v>3.1666666666666665E-4</v>
      </c>
      <c r="T868" s="18">
        <v>1.56559E-2</v>
      </c>
      <c r="U868" s="8">
        <v>8.9999999999999998E-4</v>
      </c>
      <c r="V868" s="8">
        <v>2E-3</v>
      </c>
      <c r="W868" s="13">
        <v>1.3553370180000002E-3</v>
      </c>
      <c r="X868" s="13">
        <v>7.3223493000000002E-3</v>
      </c>
      <c r="Y868" s="26">
        <v>5.8927E-2</v>
      </c>
      <c r="Z868" s="26">
        <v>5.4690999999999997E-2</v>
      </c>
      <c r="AA868" s="26">
        <f t="shared" si="60"/>
        <v>5.8610333333333334E-2</v>
      </c>
    </row>
    <row r="869" spans="1:27" x14ac:dyDescent="0.3">
      <c r="A869" s="1">
        <v>194304</v>
      </c>
      <c r="B869" s="29">
        <v>11.59</v>
      </c>
      <c r="C869" s="2">
        <v>0.59</v>
      </c>
      <c r="D869" s="2">
        <f t="shared" si="51"/>
        <v>3.021664299647373</v>
      </c>
      <c r="E869" s="2">
        <f t="shared" si="54"/>
        <v>350.80644165092247</v>
      </c>
      <c r="F869" s="36">
        <f t="shared" si="55"/>
        <v>119</v>
      </c>
      <c r="G869" s="2">
        <f t="shared" si="56"/>
        <v>2.9479532911842226</v>
      </c>
      <c r="H869" s="13">
        <f t="shared" si="57"/>
        <v>0.25329580322872597</v>
      </c>
      <c r="I869" s="2">
        <f t="shared" si="52"/>
        <v>0</v>
      </c>
      <c r="J869" s="36">
        <f t="shared" si="58"/>
        <v>119</v>
      </c>
      <c r="K869" s="31">
        <f t="shared" si="59"/>
        <v>2.0015640178791439E-3</v>
      </c>
      <c r="L869" s="3">
        <v>1.08</v>
      </c>
      <c r="M869" s="13">
        <v>0.7897844700324772</v>
      </c>
      <c r="N869" s="2">
        <v>3.8E-3</v>
      </c>
      <c r="O869" s="2">
        <v>2.76E-2</v>
      </c>
      <c r="P869" s="2">
        <v>3.9599999999999996E-2</v>
      </c>
      <c r="Q869" s="2">
        <v>2.46E-2</v>
      </c>
      <c r="R869" s="15">
        <v>9.7654081478102848E-4</v>
      </c>
      <c r="S869" s="17">
        <f t="shared" si="53"/>
        <v>3.1666666666666665E-4</v>
      </c>
      <c r="T869" s="18">
        <v>1.1583100000000001E-2</v>
      </c>
      <c r="U869" s="8">
        <v>4.7999999999999996E-3</v>
      </c>
      <c r="V869" s="8">
        <v>4.8999999999999998E-3</v>
      </c>
      <c r="W869" s="13">
        <v>2.4584261389999995E-3</v>
      </c>
      <c r="X869" s="13">
        <v>1.2927987E-3</v>
      </c>
      <c r="Y869" s="26">
        <v>3.5669999999999999E-3</v>
      </c>
      <c r="Z869" s="26">
        <v>2.3319999999999999E-3</v>
      </c>
      <c r="AA869" s="26">
        <f t="shared" si="60"/>
        <v>3.2503333333333334E-3</v>
      </c>
    </row>
    <row r="870" spans="1:27" x14ac:dyDescent="0.3">
      <c r="A870" s="1">
        <v>194305</v>
      </c>
      <c r="B870" s="29">
        <v>12.11</v>
      </c>
      <c r="C870" s="2">
        <v>0.59</v>
      </c>
      <c r="D870" s="2">
        <f t="shared" si="51"/>
        <v>3.0412888051563582</v>
      </c>
      <c r="E870" s="2">
        <f t="shared" si="54"/>
        <v>350.69398567577736</v>
      </c>
      <c r="F870" s="36">
        <f t="shared" si="55"/>
        <v>119</v>
      </c>
      <c r="G870" s="2">
        <f t="shared" si="56"/>
        <v>2.9470082829897257</v>
      </c>
      <c r="H870" s="13">
        <f t="shared" si="57"/>
        <v>0.25335644830279752</v>
      </c>
      <c r="I870" s="2">
        <f t="shared" si="52"/>
        <v>0</v>
      </c>
      <c r="J870" s="36">
        <f t="shared" si="58"/>
        <v>119</v>
      </c>
      <c r="K870" s="31">
        <f t="shared" si="59"/>
        <v>2.0890990318847458E-3</v>
      </c>
      <c r="L870" s="3">
        <v>1.0900000000000001</v>
      </c>
      <c r="M870" s="13">
        <v>0.75789771922368598</v>
      </c>
      <c r="N870" s="2">
        <v>3.8E-3</v>
      </c>
      <c r="O870" s="2">
        <v>2.7400000000000001E-2</v>
      </c>
      <c r="P870" s="2">
        <v>3.9100000000000003E-2</v>
      </c>
      <c r="Q870" s="2">
        <v>2.4400000000000002E-2</v>
      </c>
      <c r="R870" s="15">
        <v>7.7772456221757104E-4</v>
      </c>
      <c r="S870" s="17">
        <f t="shared" si="53"/>
        <v>3.1666666666666665E-4</v>
      </c>
      <c r="T870" s="18">
        <v>7.6482E-3</v>
      </c>
      <c r="U870" s="8">
        <v>5.0000000000000001E-3</v>
      </c>
      <c r="V870" s="8">
        <v>4.7999999999999996E-3</v>
      </c>
      <c r="W870" s="13">
        <v>1.0737889060000001E-3</v>
      </c>
      <c r="X870" s="13">
        <v>1.819385E-3</v>
      </c>
      <c r="Y870" s="26">
        <v>5.2484000000000003E-2</v>
      </c>
      <c r="Z870" s="26">
        <v>4.5412000000000001E-2</v>
      </c>
      <c r="AA870" s="26">
        <f t="shared" si="60"/>
        <v>5.2167333333333336E-2</v>
      </c>
    </row>
    <row r="871" spans="1:27" x14ac:dyDescent="0.3">
      <c r="A871" s="1">
        <v>194306</v>
      </c>
      <c r="B871" s="29">
        <v>12.35</v>
      </c>
      <c r="C871" s="2">
        <v>0.59</v>
      </c>
      <c r="D871" s="2">
        <f t="shared" si="51"/>
        <v>2.9855107194824528</v>
      </c>
      <c r="E871" s="2">
        <f t="shared" si="54"/>
        <v>350.68267934548516</v>
      </c>
      <c r="F871" s="36">
        <f t="shared" si="55"/>
        <v>119</v>
      </c>
      <c r="G871" s="2">
        <f t="shared" si="56"/>
        <v>2.9469132718107995</v>
      </c>
      <c r="H871" s="13">
        <f t="shared" si="57"/>
        <v>0.25336254716871731</v>
      </c>
      <c r="I871" s="2">
        <f t="shared" si="52"/>
        <v>0</v>
      </c>
      <c r="J871" s="36">
        <f t="shared" si="58"/>
        <v>119</v>
      </c>
      <c r="K871" s="31">
        <f t="shared" si="59"/>
        <v>2.1775554670904074E-3</v>
      </c>
      <c r="L871" s="3">
        <v>1.1000000000000001</v>
      </c>
      <c r="M871" s="13">
        <v>0.74626865671641796</v>
      </c>
      <c r="N871" s="2">
        <v>3.8E-3</v>
      </c>
      <c r="O871" s="2">
        <v>2.7200000000000002E-2</v>
      </c>
      <c r="P871" s="2">
        <v>3.8800000000000001E-2</v>
      </c>
      <c r="Q871" s="2">
        <v>2.4400000000000002E-2</v>
      </c>
      <c r="R871" s="15">
        <v>1.0050981891465644E-3</v>
      </c>
      <c r="S871" s="17">
        <f t="shared" si="53"/>
        <v>3.1666666666666665E-4</v>
      </c>
      <c r="T871" s="18">
        <v>-1.9066E-3</v>
      </c>
      <c r="U871" s="8">
        <v>1.8E-3</v>
      </c>
      <c r="V871" s="8">
        <v>4.7999999999999996E-3</v>
      </c>
      <c r="W871" s="13">
        <v>1.0641130869999999E-3</v>
      </c>
      <c r="X871" s="13">
        <v>1.3497330999999999E-3</v>
      </c>
      <c r="Y871" s="26">
        <v>2.1918E-2</v>
      </c>
      <c r="Z871" s="26">
        <v>1.7354999999999999E-2</v>
      </c>
      <c r="AA871" s="26">
        <f t="shared" si="60"/>
        <v>2.1601333333333333E-2</v>
      </c>
    </row>
    <row r="872" spans="1:27" x14ac:dyDescent="0.3">
      <c r="A872" s="1">
        <v>194307</v>
      </c>
      <c r="B872" s="29">
        <v>11.68</v>
      </c>
      <c r="C872" s="2">
        <v>0.593333</v>
      </c>
      <c r="D872" s="2">
        <f t="shared" si="51"/>
        <v>2.9900990176336455</v>
      </c>
      <c r="E872" s="2">
        <f t="shared" si="54"/>
        <v>350.49642839021055</v>
      </c>
      <c r="F872" s="36">
        <f t="shared" si="55"/>
        <v>119</v>
      </c>
      <c r="G872" s="2">
        <f t="shared" si="56"/>
        <v>2.9453481377328616</v>
      </c>
      <c r="H872" s="13">
        <f t="shared" si="57"/>
        <v>0.25346305702052335</v>
      </c>
      <c r="I872" s="2">
        <f t="shared" si="52"/>
        <v>5.6491525423729705E-3</v>
      </c>
      <c r="J872" s="36">
        <f t="shared" si="58"/>
        <v>119</v>
      </c>
      <c r="K872" s="31">
        <f t="shared" si="59"/>
        <v>2.2669529282025105E-3</v>
      </c>
      <c r="L872" s="3">
        <v>1.0933299999999999</v>
      </c>
      <c r="M872" s="13">
        <v>0.77959927140255014</v>
      </c>
      <c r="N872" s="2">
        <v>3.8E-3</v>
      </c>
      <c r="O872" s="2">
        <v>2.69E-2</v>
      </c>
      <c r="P872" s="2">
        <v>3.8100000000000002E-2</v>
      </c>
      <c r="Q872" s="2">
        <v>2.4500000000000001E-2</v>
      </c>
      <c r="R872" s="15">
        <v>1.7417486614441747E-2</v>
      </c>
      <c r="S872" s="17">
        <f t="shared" si="53"/>
        <v>3.1666666666666665E-4</v>
      </c>
      <c r="T872" s="18">
        <v>-7.6629000000000003E-3</v>
      </c>
      <c r="U872" s="8">
        <v>-1E-4</v>
      </c>
      <c r="V872" s="8">
        <v>1.9E-3</v>
      </c>
      <c r="W872" s="13">
        <v>2.4074940619999998E-3</v>
      </c>
      <c r="X872" s="13">
        <v>1.390142E-3</v>
      </c>
      <c r="Y872" s="26">
        <v>-5.2623999999999997E-2</v>
      </c>
      <c r="Z872" s="26">
        <v>-5.3754999999999997E-2</v>
      </c>
      <c r="AA872" s="26">
        <f t="shared" si="60"/>
        <v>-5.2940666666666664E-2</v>
      </c>
    </row>
    <row r="873" spans="1:27" x14ac:dyDescent="0.3">
      <c r="A873" s="1">
        <v>194308</v>
      </c>
      <c r="B873" s="29">
        <v>11.8</v>
      </c>
      <c r="C873" s="2">
        <v>0.59666699999999995</v>
      </c>
      <c r="D873" s="2">
        <f t="shared" si="51"/>
        <v>3.007947302663053</v>
      </c>
      <c r="E873" s="2">
        <f t="shared" si="54"/>
        <v>350.42455968418619</v>
      </c>
      <c r="F873" s="36">
        <f t="shared" si="55"/>
        <v>119</v>
      </c>
      <c r="G873" s="2">
        <f t="shared" si="56"/>
        <v>2.9447441990267746</v>
      </c>
      <c r="H873" s="13">
        <f t="shared" si="57"/>
        <v>0.25350186210976988</v>
      </c>
      <c r="I873" s="2">
        <f t="shared" si="52"/>
        <v>5.6191042803954705E-3</v>
      </c>
      <c r="J873" s="36">
        <f t="shared" si="58"/>
        <v>119</v>
      </c>
      <c r="K873" s="31">
        <f t="shared" si="59"/>
        <v>2.4047835224413005E-3</v>
      </c>
      <c r="L873" s="3">
        <v>1.08667</v>
      </c>
      <c r="M873" s="13">
        <v>0.78319426145513105</v>
      </c>
      <c r="N873" s="2">
        <v>3.8E-3</v>
      </c>
      <c r="O873" s="2">
        <v>2.69E-2</v>
      </c>
      <c r="P873" s="2">
        <v>3.8100000000000002E-2</v>
      </c>
      <c r="Q873" s="2">
        <v>2.4500000000000001E-2</v>
      </c>
      <c r="R873" s="15">
        <v>1.4173905227538279E-2</v>
      </c>
      <c r="S873" s="17">
        <f t="shared" si="53"/>
        <v>3.1666666666666665E-4</v>
      </c>
      <c r="T873" s="18">
        <v>-3.8536E-3</v>
      </c>
      <c r="U873" s="8">
        <v>2.0999999999999999E-3</v>
      </c>
      <c r="V873" s="8">
        <v>1.9E-3</v>
      </c>
      <c r="W873" s="13">
        <v>1.6983110929999999E-3</v>
      </c>
      <c r="X873" s="13">
        <v>1.2769185000000001E-3</v>
      </c>
      <c r="Y873" s="26">
        <v>1.6012999999999999E-2</v>
      </c>
      <c r="Z873" s="26">
        <v>1.0547000000000001E-2</v>
      </c>
      <c r="AA873" s="26">
        <f t="shared" si="60"/>
        <v>1.5696333333333333E-2</v>
      </c>
    </row>
    <row r="874" spans="1:27" x14ac:dyDescent="0.3">
      <c r="A874" s="1">
        <v>194309</v>
      </c>
      <c r="B874" s="29">
        <v>12.08</v>
      </c>
      <c r="C874" s="2">
        <v>0.6</v>
      </c>
      <c r="D874" s="2">
        <f t="shared" si="51"/>
        <v>2.9890432854031945</v>
      </c>
      <c r="E874" s="2">
        <f t="shared" si="54"/>
        <v>350.4522788998313</v>
      </c>
      <c r="F874" s="36">
        <f t="shared" si="55"/>
        <v>119</v>
      </c>
      <c r="G874" s="2">
        <f t="shared" si="56"/>
        <v>2.9449771336120278</v>
      </c>
      <c r="H874" s="13">
        <f t="shared" si="57"/>
        <v>0.25348689387317141</v>
      </c>
      <c r="I874" s="2">
        <f t="shared" si="52"/>
        <v>5.5860303988657378E-3</v>
      </c>
      <c r="J874" s="36">
        <f t="shared" si="58"/>
        <v>119</v>
      </c>
      <c r="K874" s="31">
        <f t="shared" si="59"/>
        <v>2.5433437703218618E-3</v>
      </c>
      <c r="L874" s="3">
        <v>1.08</v>
      </c>
      <c r="M874" s="13">
        <v>0.76363117328004571</v>
      </c>
      <c r="N874" s="2">
        <v>3.8E-3</v>
      </c>
      <c r="O874" s="2">
        <v>2.69E-2</v>
      </c>
      <c r="P874" s="2">
        <v>3.8300000000000001E-2</v>
      </c>
      <c r="Q874" s="2">
        <v>2.46E-2</v>
      </c>
      <c r="R874" s="15">
        <v>1.4052702015802297E-2</v>
      </c>
      <c r="S874" s="17">
        <f t="shared" si="53"/>
        <v>3.1666666666666665E-4</v>
      </c>
      <c r="T874" s="18">
        <v>3.8536E-3</v>
      </c>
      <c r="U874" s="8">
        <v>1.1000000000000001E-3</v>
      </c>
      <c r="V874" s="8">
        <v>5.0000000000000001E-4</v>
      </c>
      <c r="W874" s="13">
        <v>6.0062827899999994E-4</v>
      </c>
      <c r="X874" s="13">
        <v>1.6281149E-3</v>
      </c>
      <c r="Y874" s="26">
        <v>2.7532000000000001E-2</v>
      </c>
      <c r="Z874" s="26">
        <v>2.333E-2</v>
      </c>
      <c r="AA874" s="26">
        <f t="shared" si="60"/>
        <v>2.7215333333333334E-2</v>
      </c>
    </row>
    <row r="875" spans="1:27" x14ac:dyDescent="0.3">
      <c r="A875" s="1">
        <v>194310</v>
      </c>
      <c r="B875" s="29">
        <v>11.92</v>
      </c>
      <c r="C875" s="2">
        <v>0.60333300000000001</v>
      </c>
      <c r="D875" s="2">
        <f t="shared" si="51"/>
        <v>2.9049977996014844</v>
      </c>
      <c r="E875" s="2">
        <f t="shared" si="54"/>
        <v>350.35230197725696</v>
      </c>
      <c r="F875" s="36">
        <f t="shared" si="55"/>
        <v>119</v>
      </c>
      <c r="G875" s="2">
        <f t="shared" si="56"/>
        <v>2.9441369914055207</v>
      </c>
      <c r="H875" s="13">
        <f t="shared" si="57"/>
        <v>0.25354088921836437</v>
      </c>
      <c r="I875" s="2">
        <f t="shared" si="52"/>
        <v>5.5549999999999766E-3</v>
      </c>
      <c r="J875" s="36">
        <f t="shared" si="58"/>
        <v>119</v>
      </c>
      <c r="K875" s="31">
        <f t="shared" si="59"/>
        <v>2.6826298324048592E-3</v>
      </c>
      <c r="L875" s="3">
        <v>1.0333300000000001</v>
      </c>
      <c r="M875" s="13">
        <v>0.77373635114614225</v>
      </c>
      <c r="N875" s="2">
        <v>3.8E-3</v>
      </c>
      <c r="O875" s="2">
        <v>2.7000000000000003E-2</v>
      </c>
      <c r="P875" s="2">
        <v>3.8199999999999998E-2</v>
      </c>
      <c r="Q875" s="2">
        <v>2.47E-2</v>
      </c>
      <c r="R875" s="15">
        <v>1.7122672988073691E-2</v>
      </c>
      <c r="S875" s="17">
        <f t="shared" si="53"/>
        <v>3.1666666666666665E-4</v>
      </c>
      <c r="T875" s="18">
        <v>3.8387999999999999E-3</v>
      </c>
      <c r="U875" s="8">
        <v>5.0000000000000001E-4</v>
      </c>
      <c r="V875" s="8">
        <v>-8.9999999999999998E-4</v>
      </c>
      <c r="W875" s="13">
        <v>7.6133318500000002E-4</v>
      </c>
      <c r="X875" s="13">
        <v>1.3963568999999999E-3</v>
      </c>
      <c r="Y875" s="26">
        <v>-1.1481E-2</v>
      </c>
      <c r="Z875" s="26">
        <v>-1.2312999999999999E-2</v>
      </c>
      <c r="AA875" s="26">
        <f t="shared" si="60"/>
        <v>-1.1797666666666666E-2</v>
      </c>
    </row>
    <row r="876" spans="1:27" x14ac:dyDescent="0.3">
      <c r="A876" s="1">
        <v>194311</v>
      </c>
      <c r="B876" s="29">
        <v>11.02</v>
      </c>
      <c r="C876" s="2">
        <v>0.60666699999999996</v>
      </c>
      <c r="D876" s="2">
        <f t="shared" si="51"/>
        <v>2.9567966844274718</v>
      </c>
      <c r="E876" s="2">
        <f t="shared" si="54"/>
        <v>350.13508335619525</v>
      </c>
      <c r="F876" s="36">
        <f t="shared" si="55"/>
        <v>119</v>
      </c>
      <c r="G876" s="2">
        <f t="shared" si="56"/>
        <v>2.9423116248419769</v>
      </c>
      <c r="H876" s="13">
        <f t="shared" si="57"/>
        <v>0.25365828355592868</v>
      </c>
      <c r="I876" s="2">
        <f t="shared" si="52"/>
        <v>5.5259699038507915E-3</v>
      </c>
      <c r="J876" s="36">
        <f t="shared" si="58"/>
        <v>119</v>
      </c>
      <c r="K876" s="31">
        <f t="shared" si="59"/>
        <v>2.8226811862797421E-3</v>
      </c>
      <c r="L876" s="3">
        <v>0.98666699999999996</v>
      </c>
      <c r="M876" s="13">
        <v>0.82580844331249526</v>
      </c>
      <c r="N876" s="2">
        <v>3.8E-3</v>
      </c>
      <c r="O876" s="2">
        <v>2.7099999999999999E-2</v>
      </c>
      <c r="P876" s="2">
        <v>3.8300000000000001E-2</v>
      </c>
      <c r="Q876" s="2">
        <v>2.4799999999999999E-2</v>
      </c>
      <c r="R876" s="15">
        <v>1.9323663136695157E-2</v>
      </c>
      <c r="S876" s="17">
        <f t="shared" si="53"/>
        <v>3.1666666666666665E-4</v>
      </c>
      <c r="T876" s="18">
        <v>-1.9174999999999999E-3</v>
      </c>
      <c r="U876" s="8">
        <v>0</v>
      </c>
      <c r="V876" s="8">
        <v>-2.3E-3</v>
      </c>
      <c r="W876" s="13">
        <v>1.9705575970000002E-3</v>
      </c>
      <c r="X876" s="13">
        <v>1.8240458000000001E-3</v>
      </c>
      <c r="Y876" s="26">
        <v>-6.6517000000000007E-2</v>
      </c>
      <c r="Z876" s="26">
        <v>-7.7366000000000004E-2</v>
      </c>
      <c r="AA876" s="26">
        <f t="shared" si="60"/>
        <v>-6.683366666666668E-2</v>
      </c>
    </row>
    <row r="877" spans="1:27" x14ac:dyDescent="0.3">
      <c r="A877" s="1">
        <v>194312</v>
      </c>
      <c r="B877" s="29">
        <v>11.67</v>
      </c>
      <c r="C877" s="2">
        <v>0.61</v>
      </c>
      <c r="D877" s="2">
        <f t="shared" si="51"/>
        <v>2.9666241893959202</v>
      </c>
      <c r="E877" s="2">
        <f t="shared" si="54"/>
        <v>349.85766787547175</v>
      </c>
      <c r="F877" s="36">
        <f t="shared" si="55"/>
        <v>119</v>
      </c>
      <c r="G877" s="2">
        <f t="shared" si="56"/>
        <v>2.9399804023148888</v>
      </c>
      <c r="H877" s="13">
        <f t="shared" si="57"/>
        <v>0.25380836904987186</v>
      </c>
      <c r="I877" s="2">
        <f t="shared" si="52"/>
        <v>5.4939530253006463E-3</v>
      </c>
      <c r="J877" s="36">
        <f t="shared" si="58"/>
        <v>119</v>
      </c>
      <c r="K877" s="31">
        <f t="shared" si="59"/>
        <v>2.9635376985489067E-3</v>
      </c>
      <c r="L877" s="3">
        <v>0.94</v>
      </c>
      <c r="M877" s="13">
        <v>0.78740157480314965</v>
      </c>
      <c r="N877" s="2">
        <v>3.8E-3</v>
      </c>
      <c r="O877" s="2">
        <v>2.7400000000000001E-2</v>
      </c>
      <c r="P877" s="2">
        <v>3.8199999999999998E-2</v>
      </c>
      <c r="Q877" s="2">
        <v>2.4799999999999999E-2</v>
      </c>
      <c r="R877" s="15">
        <v>1.5002260908223519E-2</v>
      </c>
      <c r="S877" s="17">
        <f t="shared" si="53"/>
        <v>3.1666666666666665E-4</v>
      </c>
      <c r="T877" s="18">
        <v>1.9174999999999999E-3</v>
      </c>
      <c r="U877" s="8">
        <v>1.8E-3</v>
      </c>
      <c r="V877" s="8">
        <v>4.8999999999999998E-3</v>
      </c>
      <c r="W877" s="13">
        <v>9.7887352699999996E-4</v>
      </c>
      <c r="X877" s="13">
        <v>1.9623979000000001E-3</v>
      </c>
      <c r="Y877" s="26">
        <v>7.0094000000000004E-2</v>
      </c>
      <c r="Z877" s="26">
        <v>6.4956E-2</v>
      </c>
      <c r="AA877" s="26">
        <f t="shared" si="60"/>
        <v>6.977733333333333E-2</v>
      </c>
    </row>
    <row r="878" spans="1:27" x14ac:dyDescent="0.3">
      <c r="A878" s="1">
        <v>194401</v>
      </c>
      <c r="B878" s="29">
        <v>11.85</v>
      </c>
      <c r="C878" s="2">
        <v>0.61333300000000002</v>
      </c>
      <c r="D878" s="2">
        <f t="shared" si="51"/>
        <v>2.9586402725035761</v>
      </c>
      <c r="E878" s="2">
        <f t="shared" si="54"/>
        <v>349.62929248899064</v>
      </c>
      <c r="F878" s="36">
        <f t="shared" si="55"/>
        <v>119</v>
      </c>
      <c r="G878" s="2">
        <f t="shared" si="56"/>
        <v>2.9380612814200893</v>
      </c>
      <c r="H878" s="13">
        <f t="shared" si="57"/>
        <v>0.25393205654722412</v>
      </c>
      <c r="I878" s="2">
        <f t="shared" si="52"/>
        <v>5.4639344262294998E-3</v>
      </c>
      <c r="J878" s="36">
        <f t="shared" si="58"/>
        <v>119</v>
      </c>
      <c r="K878" s="31">
        <f t="shared" si="59"/>
        <v>2.9944265322221731E-3</v>
      </c>
      <c r="L878" s="3">
        <v>0.93666700000000003</v>
      </c>
      <c r="M878" s="13">
        <v>0.77874818049490535</v>
      </c>
      <c r="N878" s="2">
        <v>3.8E-3</v>
      </c>
      <c r="O878" s="2">
        <v>2.7200000000000002E-2</v>
      </c>
      <c r="P878" s="2">
        <v>3.7599999999999995E-2</v>
      </c>
      <c r="Q878" s="2">
        <v>2.4799999999999999E-2</v>
      </c>
      <c r="R878" s="15">
        <v>1.6839596092379384E-2</v>
      </c>
      <c r="S878" s="17">
        <f t="shared" si="53"/>
        <v>3.1666666666666665E-4</v>
      </c>
      <c r="T878" s="18">
        <v>-1.9174999999999999E-3</v>
      </c>
      <c r="U878" s="8">
        <v>2.0999999999999999E-3</v>
      </c>
      <c r="V878" s="8">
        <v>2E-3</v>
      </c>
      <c r="W878" s="13">
        <v>6.3651812800000023E-4</v>
      </c>
      <c r="X878" s="13">
        <v>1.496229E-3</v>
      </c>
      <c r="Y878" s="26">
        <v>1.8386E-2</v>
      </c>
      <c r="Z878" s="26">
        <v>1.7094999999999999E-2</v>
      </c>
      <c r="AA878" s="26">
        <f t="shared" si="60"/>
        <v>1.8069333333333333E-2</v>
      </c>
    </row>
    <row r="879" spans="1:27" x14ac:dyDescent="0.3">
      <c r="A879" s="1">
        <v>194402</v>
      </c>
      <c r="B879" s="29">
        <v>11.82</v>
      </c>
      <c r="C879" s="2">
        <v>0.61666699999999997</v>
      </c>
      <c r="D879" s="2">
        <f t="shared" si="51"/>
        <v>2.9699980381445434</v>
      </c>
      <c r="E879" s="2">
        <f t="shared" si="54"/>
        <v>349.39590264654089</v>
      </c>
      <c r="F879" s="36">
        <f t="shared" si="55"/>
        <v>119</v>
      </c>
      <c r="G879" s="2">
        <f t="shared" si="56"/>
        <v>2.9361000222398395</v>
      </c>
      <c r="H879" s="13">
        <f t="shared" si="57"/>
        <v>0.25405858447442337</v>
      </c>
      <c r="I879" s="2">
        <f t="shared" si="52"/>
        <v>5.4358725194958435E-3</v>
      </c>
      <c r="J879" s="36">
        <f t="shared" si="58"/>
        <v>119</v>
      </c>
      <c r="K879" s="31">
        <f t="shared" si="59"/>
        <v>3.023184449360645E-3</v>
      </c>
      <c r="L879" s="3">
        <v>0.93333299999999997</v>
      </c>
      <c r="M879" s="13">
        <v>0.78503301540718995</v>
      </c>
      <c r="N879" s="2">
        <v>3.8E-3</v>
      </c>
      <c r="O879" s="2">
        <v>2.7400000000000001E-2</v>
      </c>
      <c r="P879" s="2">
        <v>3.7200000000000004E-2</v>
      </c>
      <c r="Q879" s="2">
        <v>2.47E-2</v>
      </c>
      <c r="R879" s="15">
        <v>1.7083637234875097E-2</v>
      </c>
      <c r="S879" s="17">
        <f t="shared" si="53"/>
        <v>3.1666666666666665E-4</v>
      </c>
      <c r="T879" s="18">
        <v>-1.9212000000000001E-3</v>
      </c>
      <c r="U879" s="8">
        <v>3.2000000000000002E-3</v>
      </c>
      <c r="V879" s="8">
        <v>3.3999999999999998E-3</v>
      </c>
      <c r="W879" s="13">
        <v>6.410642180000001E-4</v>
      </c>
      <c r="X879" s="13">
        <v>1.8118196000000001E-3</v>
      </c>
      <c r="Y879" s="26">
        <v>6.4440000000000001E-3</v>
      </c>
      <c r="Z879" s="26">
        <v>2.2499999999999999E-4</v>
      </c>
      <c r="AA879" s="26">
        <f t="shared" si="60"/>
        <v>6.1273333333333336E-3</v>
      </c>
    </row>
    <row r="880" spans="1:27" x14ac:dyDescent="0.3">
      <c r="A880" s="1">
        <v>194403</v>
      </c>
      <c r="B880" s="29">
        <v>12.02</v>
      </c>
      <c r="C880" s="2">
        <v>0.62</v>
      </c>
      <c r="D880" s="2">
        <f t="shared" si="51"/>
        <v>2.9520500095645765</v>
      </c>
      <c r="E880" s="2">
        <f t="shared" si="54"/>
        <v>349.20302741151448</v>
      </c>
      <c r="F880" s="36">
        <f t="shared" si="55"/>
        <v>119</v>
      </c>
      <c r="G880" s="2">
        <f t="shared" si="56"/>
        <v>2.9344792219454998</v>
      </c>
      <c r="H880" s="13">
        <f t="shared" si="57"/>
        <v>0.25416324336452473</v>
      </c>
      <c r="I880" s="2">
        <f t="shared" si="52"/>
        <v>5.4048619433180178E-3</v>
      </c>
      <c r="J880" s="36">
        <f t="shared" si="58"/>
        <v>119</v>
      </c>
      <c r="K880" s="31">
        <f t="shared" si="59"/>
        <v>3.0536440162338857E-3</v>
      </c>
      <c r="L880" s="3">
        <v>0.93</v>
      </c>
      <c r="M880" s="13">
        <v>0.81388648804379138</v>
      </c>
      <c r="N880" s="2">
        <v>3.8E-3</v>
      </c>
      <c r="O880" s="2">
        <v>2.7400000000000001E-2</v>
      </c>
      <c r="P880" s="2">
        <v>3.7000000000000005E-2</v>
      </c>
      <c r="Q880" s="2">
        <v>2.47E-2</v>
      </c>
      <c r="R880" s="15">
        <v>1.6852243241696825E-2</v>
      </c>
      <c r="S880" s="17">
        <f t="shared" si="53"/>
        <v>3.1666666666666665E-4</v>
      </c>
      <c r="T880" s="18">
        <v>0</v>
      </c>
      <c r="U880" s="8">
        <v>2.0999999999999999E-3</v>
      </c>
      <c r="V880" s="8">
        <v>4.7999999999999996E-3</v>
      </c>
      <c r="W880" s="13">
        <v>6.3346671100000015E-4</v>
      </c>
      <c r="X880" s="13">
        <v>1.5918007E-3</v>
      </c>
      <c r="Y880" s="26">
        <v>2.1052000000000001E-2</v>
      </c>
      <c r="Z880" s="26">
        <v>1.7014000000000001E-2</v>
      </c>
      <c r="AA880" s="26">
        <f t="shared" si="60"/>
        <v>2.0735333333333335E-2</v>
      </c>
    </row>
    <row r="881" spans="1:27" x14ac:dyDescent="0.3">
      <c r="A881" s="1">
        <v>194404</v>
      </c>
      <c r="B881" s="29">
        <v>11.87</v>
      </c>
      <c r="C881" s="2">
        <v>0.62333300000000003</v>
      </c>
      <c r="D881" s="2">
        <f t="shared" si="51"/>
        <v>2.9863304556351018</v>
      </c>
      <c r="E881" s="2">
        <f t="shared" si="54"/>
        <v>349.07876466086572</v>
      </c>
      <c r="F881" s="36">
        <f t="shared" si="55"/>
        <v>119</v>
      </c>
      <c r="G881" s="2">
        <f t="shared" si="56"/>
        <v>2.9334349971501319</v>
      </c>
      <c r="H881" s="13">
        <f t="shared" si="57"/>
        <v>0.25423071710210643</v>
      </c>
      <c r="I881" s="2">
        <f t="shared" si="52"/>
        <v>5.3758064516129522E-3</v>
      </c>
      <c r="J881" s="36">
        <f t="shared" si="58"/>
        <v>119</v>
      </c>
      <c r="K881" s="31">
        <f t="shared" si="59"/>
        <v>3.0838705064758871E-3</v>
      </c>
      <c r="L881" s="3">
        <v>0.92666700000000002</v>
      </c>
      <c r="M881" s="13">
        <v>0.82960135085529696</v>
      </c>
      <c r="N881" s="2">
        <v>3.8E-3</v>
      </c>
      <c r="O881" s="2">
        <v>2.7400000000000001E-2</v>
      </c>
      <c r="P881" s="2">
        <v>3.6799999999999999E-2</v>
      </c>
      <c r="Q881" s="2">
        <v>2.4799999999999999E-2</v>
      </c>
      <c r="R881" s="15">
        <v>1.773144914108939E-2</v>
      </c>
      <c r="S881" s="17">
        <f t="shared" si="53"/>
        <v>3.1666666666666665E-4</v>
      </c>
      <c r="T881" s="18">
        <v>5.7527000000000003E-3</v>
      </c>
      <c r="U881" s="8">
        <v>1.2999999999999999E-3</v>
      </c>
      <c r="V881" s="8">
        <v>3.3999999999999998E-3</v>
      </c>
      <c r="W881" s="13">
        <v>7.5784792599999996E-4</v>
      </c>
      <c r="X881" s="13">
        <v>2.125858E-3</v>
      </c>
      <c r="Y881" s="26">
        <v>-1.2279E-2</v>
      </c>
      <c r="Z881" s="26">
        <v>-1.3264E-2</v>
      </c>
      <c r="AA881" s="26">
        <f t="shared" si="60"/>
        <v>-1.2595666666666666E-2</v>
      </c>
    </row>
    <row r="882" spans="1:27" x14ac:dyDescent="0.3">
      <c r="A882" s="1">
        <v>194405</v>
      </c>
      <c r="B882" s="29">
        <v>12.35</v>
      </c>
      <c r="C882" s="2">
        <v>0.62666699999999997</v>
      </c>
      <c r="D882" s="2">
        <f t="shared" si="51"/>
        <v>3.0307496911874439</v>
      </c>
      <c r="E882" s="2">
        <f t="shared" si="54"/>
        <v>348.97021247540175</v>
      </c>
      <c r="F882" s="36">
        <f t="shared" si="55"/>
        <v>119</v>
      </c>
      <c r="G882" s="2">
        <f t="shared" si="56"/>
        <v>2.9325227939109393</v>
      </c>
      <c r="H882" s="13">
        <f t="shared" si="57"/>
        <v>0.25428968944525521</v>
      </c>
      <c r="I882" s="2">
        <f t="shared" si="52"/>
        <v>5.3486659618533494E-3</v>
      </c>
      <c r="J882" s="36">
        <f t="shared" si="58"/>
        <v>119</v>
      </c>
      <c r="K882" s="31">
        <f t="shared" si="59"/>
        <v>3.1119846124837329E-3</v>
      </c>
      <c r="L882" s="3">
        <v>0.92333299999999996</v>
      </c>
      <c r="M882" s="13">
        <v>0.79443194600674916</v>
      </c>
      <c r="N882" s="2">
        <v>3.8E-3</v>
      </c>
      <c r="O882" s="2">
        <v>2.7300000000000001E-2</v>
      </c>
      <c r="P882" s="2">
        <v>3.6299999999999999E-2</v>
      </c>
      <c r="Q882" s="2">
        <v>2.47E-2</v>
      </c>
      <c r="R882" s="15">
        <v>1.6124426603017196E-2</v>
      </c>
      <c r="S882" s="17">
        <f t="shared" si="53"/>
        <v>3.1666666666666665E-4</v>
      </c>
      <c r="T882" s="18">
        <v>3.8168E-3</v>
      </c>
      <c r="U882" s="8">
        <v>2.8E-3</v>
      </c>
      <c r="V882" s="8">
        <v>5.0000000000000001E-4</v>
      </c>
      <c r="W882" s="13">
        <v>4.1171377399999996E-4</v>
      </c>
      <c r="X882" s="13">
        <v>3.0803806E-3</v>
      </c>
      <c r="Y882" s="26">
        <v>4.8665E-2</v>
      </c>
      <c r="Z882" s="26">
        <v>4.0654999999999997E-2</v>
      </c>
      <c r="AA882" s="26">
        <f t="shared" si="60"/>
        <v>4.8348333333333333E-2</v>
      </c>
    </row>
    <row r="883" spans="1:27" x14ac:dyDescent="0.3">
      <c r="A883" s="1">
        <v>194406</v>
      </c>
      <c r="B883" s="29">
        <v>12.98</v>
      </c>
      <c r="C883" s="2">
        <v>0.63</v>
      </c>
      <c r="D883" s="2">
        <f t="shared" si="51"/>
        <v>3.0044245447979216</v>
      </c>
      <c r="E883" s="2">
        <f t="shared" si="54"/>
        <v>349.03025964110105</v>
      </c>
      <c r="F883" s="36">
        <f t="shared" si="55"/>
        <v>119</v>
      </c>
      <c r="G883" s="2">
        <f t="shared" si="56"/>
        <v>2.9330273919420256</v>
      </c>
      <c r="H883" s="13">
        <f t="shared" si="57"/>
        <v>0.25425706468477616</v>
      </c>
      <c r="I883" s="2">
        <f t="shared" si="52"/>
        <v>5.3186141922265673E-3</v>
      </c>
      <c r="J883" s="36">
        <f t="shared" si="58"/>
        <v>119</v>
      </c>
      <c r="K883" s="31">
        <f t="shared" si="59"/>
        <v>3.1417970109463684E-3</v>
      </c>
      <c r="L883" s="3">
        <v>0.92</v>
      </c>
      <c r="M883" s="13">
        <v>0.76155816147728805</v>
      </c>
      <c r="N883" s="2">
        <v>3.8E-3</v>
      </c>
      <c r="O883" s="2">
        <v>2.7300000000000001E-2</v>
      </c>
      <c r="P883" s="2">
        <v>3.5900000000000001E-2</v>
      </c>
      <c r="Q883" s="2">
        <v>2.4799999999999999E-2</v>
      </c>
      <c r="R883" s="15">
        <v>1.6027787216504014E-2</v>
      </c>
      <c r="S883" s="17">
        <f t="shared" si="53"/>
        <v>3.1666666666666665E-4</v>
      </c>
      <c r="T883" s="18">
        <v>1.903E-3</v>
      </c>
      <c r="U883" s="8">
        <v>8.0000000000000004E-4</v>
      </c>
      <c r="V883" s="8">
        <v>2E-3</v>
      </c>
      <c r="W883" s="13">
        <v>7.1083173499999976E-4</v>
      </c>
      <c r="X883" s="13">
        <v>2.7429123999999998E-3</v>
      </c>
      <c r="Y883" s="26">
        <v>5.4088999999999998E-2</v>
      </c>
      <c r="Z883" s="26">
        <v>4.9249000000000001E-2</v>
      </c>
      <c r="AA883" s="26">
        <f t="shared" si="60"/>
        <v>5.3772333333333332E-2</v>
      </c>
    </row>
    <row r="884" spans="1:27" x14ac:dyDescent="0.3">
      <c r="A884" s="1">
        <v>194407</v>
      </c>
      <c r="B884" s="29">
        <v>12.71</v>
      </c>
      <c r="C884" s="2">
        <v>0.63333300000000003</v>
      </c>
      <c r="D884" s="2">
        <f t="shared" si="51"/>
        <v>3.0077653803041668</v>
      </c>
      <c r="E884" s="2">
        <f t="shared" si="54"/>
        <v>349.01304544858118</v>
      </c>
      <c r="F884" s="36">
        <f t="shared" si="55"/>
        <v>119</v>
      </c>
      <c r="G884" s="2">
        <f t="shared" si="56"/>
        <v>2.9328827348620266</v>
      </c>
      <c r="H884" s="13">
        <f t="shared" si="57"/>
        <v>0.25426641662507693</v>
      </c>
      <c r="I884" s="2">
        <f t="shared" si="52"/>
        <v>5.2904761904761788E-3</v>
      </c>
      <c r="J884" s="36">
        <f t="shared" si="58"/>
        <v>119</v>
      </c>
      <c r="K884" s="31">
        <f t="shared" si="59"/>
        <v>3.1713840813937448E-3</v>
      </c>
      <c r="L884" s="3">
        <v>0.91333299999999995</v>
      </c>
      <c r="M884" s="13">
        <v>0.77338991171035509</v>
      </c>
      <c r="N884" s="2">
        <v>3.8E-3</v>
      </c>
      <c r="O884" s="2">
        <v>2.7200000000000002E-2</v>
      </c>
      <c r="P884" s="2">
        <v>3.5699999999999996E-2</v>
      </c>
      <c r="Q884" s="2">
        <v>2.47E-2</v>
      </c>
      <c r="R884" s="15">
        <v>1.6718990838659352E-3</v>
      </c>
      <c r="S884" s="17">
        <f t="shared" si="53"/>
        <v>3.1666666666666665E-4</v>
      </c>
      <c r="T884" s="18">
        <v>5.6871999999999999E-3</v>
      </c>
      <c r="U884" s="8">
        <v>3.5999999999999999E-3</v>
      </c>
      <c r="V884" s="8">
        <v>3.3999999999999998E-3</v>
      </c>
      <c r="W884" s="13">
        <v>9.3803007000000001E-4</v>
      </c>
      <c r="X884" s="13">
        <v>3.4641321E-3</v>
      </c>
      <c r="Y884" s="26">
        <v>-1.9549E-2</v>
      </c>
      <c r="Z884" s="26">
        <v>-2.0684999999999999E-2</v>
      </c>
      <c r="AA884" s="26">
        <f t="shared" si="60"/>
        <v>-1.9865666666666667E-2</v>
      </c>
    </row>
    <row r="885" spans="1:27" x14ac:dyDescent="0.3">
      <c r="A885" s="1">
        <v>194408</v>
      </c>
      <c r="B885" s="29">
        <v>12.82</v>
      </c>
      <c r="C885" s="2">
        <v>0.63666699999999998</v>
      </c>
      <c r="D885" s="2">
        <f t="shared" si="51"/>
        <v>2.9993899719988875</v>
      </c>
      <c r="E885" s="2">
        <f t="shared" si="54"/>
        <v>349.00666836473852</v>
      </c>
      <c r="F885" s="36">
        <f t="shared" si="55"/>
        <v>119</v>
      </c>
      <c r="G885" s="2">
        <f t="shared" si="56"/>
        <v>2.9328291459221725</v>
      </c>
      <c r="H885" s="13">
        <f t="shared" si="57"/>
        <v>0.25426988127284111</v>
      </c>
      <c r="I885" s="2">
        <f t="shared" si="52"/>
        <v>5.2642132969542565E-3</v>
      </c>
      <c r="J885" s="36">
        <f t="shared" si="58"/>
        <v>119</v>
      </c>
      <c r="K885" s="31">
        <f t="shared" si="59"/>
        <v>3.1988768012273035E-3</v>
      </c>
      <c r="L885" s="3">
        <v>0.906667</v>
      </c>
      <c r="M885" s="13">
        <v>0.76875977957684194</v>
      </c>
      <c r="N885" s="2">
        <v>3.8E-3</v>
      </c>
      <c r="O885" s="2">
        <v>2.7099999999999999E-2</v>
      </c>
      <c r="P885" s="2">
        <v>3.5499999999999997E-2</v>
      </c>
      <c r="Q885" s="2">
        <v>2.47E-2</v>
      </c>
      <c r="R885" s="15">
        <v>6.2803849386871523E-3</v>
      </c>
      <c r="S885" s="17">
        <f t="shared" si="53"/>
        <v>3.1666666666666665E-4</v>
      </c>
      <c r="T885" s="18">
        <v>3.7735999999999998E-3</v>
      </c>
      <c r="U885" s="8">
        <v>2.7000000000000001E-3</v>
      </c>
      <c r="V885" s="8">
        <v>3.3999999999999998E-3</v>
      </c>
      <c r="W885" s="13">
        <v>5.5585271299999988E-4</v>
      </c>
      <c r="X885" s="13">
        <v>3.0166342999999999E-3</v>
      </c>
      <c r="Y885" s="26">
        <v>1.4435999999999999E-2</v>
      </c>
      <c r="Z885" s="26">
        <v>7.9039999999999996E-3</v>
      </c>
      <c r="AA885" s="26">
        <f t="shared" si="60"/>
        <v>1.4119333333333333E-2</v>
      </c>
    </row>
    <row r="886" spans="1:27" x14ac:dyDescent="0.3">
      <c r="A886" s="1">
        <v>194409</v>
      </c>
      <c r="B886" s="29">
        <v>12.78</v>
      </c>
      <c r="C886" s="2">
        <v>0.64</v>
      </c>
      <c r="D886" s="2">
        <f t="shared" si="51"/>
        <v>2.994168551577808</v>
      </c>
      <c r="E886" s="2">
        <f t="shared" si="54"/>
        <v>349.02609215552206</v>
      </c>
      <c r="F886" s="36">
        <f t="shared" si="55"/>
        <v>119</v>
      </c>
      <c r="G886" s="2">
        <f t="shared" si="56"/>
        <v>2.9329923710548074</v>
      </c>
      <c r="H886" s="13">
        <f t="shared" si="57"/>
        <v>0.25425932868814727</v>
      </c>
      <c r="I886" s="2">
        <f t="shared" si="52"/>
        <v>5.2350757931540759E-3</v>
      </c>
      <c r="J886" s="36">
        <f t="shared" si="58"/>
        <v>119</v>
      </c>
      <c r="K886" s="31">
        <f t="shared" si="59"/>
        <v>3.2280642144283016E-3</v>
      </c>
      <c r="L886" s="3">
        <v>0.9</v>
      </c>
      <c r="M886" s="13">
        <v>0.77233271820107985</v>
      </c>
      <c r="N886" s="2">
        <v>3.8E-3</v>
      </c>
      <c r="O886" s="2">
        <v>2.7200000000000002E-2</v>
      </c>
      <c r="P886" s="2">
        <v>3.56E-2</v>
      </c>
      <c r="Q886" s="2">
        <v>2.47E-2</v>
      </c>
      <c r="R886" s="15">
        <v>7.0745464058252364E-3</v>
      </c>
      <c r="S886" s="17">
        <f t="shared" si="53"/>
        <v>3.1666666666666665E-4</v>
      </c>
      <c r="T886" s="18">
        <v>0</v>
      </c>
      <c r="U886" s="8">
        <v>1.4E-3</v>
      </c>
      <c r="V886" s="8">
        <v>1.9E-3</v>
      </c>
      <c r="W886" s="13">
        <v>1.1104447449999996E-3</v>
      </c>
      <c r="X886" s="13">
        <v>2.9150307000000001E-3</v>
      </c>
      <c r="Y886" s="26">
        <v>-6.6E-4</v>
      </c>
      <c r="Z886" s="26">
        <v>-3.0820000000000001E-3</v>
      </c>
      <c r="AA886" s="26">
        <f t="shared" si="60"/>
        <v>-9.766666666666667E-4</v>
      </c>
    </row>
    <row r="887" spans="1:27" x14ac:dyDescent="0.3">
      <c r="A887" s="1">
        <v>194410</v>
      </c>
      <c r="B887" s="29">
        <v>12.78</v>
      </c>
      <c r="C887" s="2">
        <v>0.64</v>
      </c>
      <c r="D887" s="2">
        <f t="shared" si="51"/>
        <v>2.9980732812559645</v>
      </c>
      <c r="E887" s="2">
        <f t="shared" si="54"/>
        <v>348.96247459381891</v>
      </c>
      <c r="F887" s="36">
        <f t="shared" si="55"/>
        <v>119</v>
      </c>
      <c r="G887" s="2">
        <f t="shared" si="56"/>
        <v>2.9324577696959571</v>
      </c>
      <c r="H887" s="13">
        <f t="shared" si="57"/>
        <v>0.25429389419160026</v>
      </c>
      <c r="I887" s="2">
        <f t="shared" si="52"/>
        <v>0</v>
      </c>
      <c r="J887" s="36">
        <f t="shared" si="58"/>
        <v>119</v>
      </c>
      <c r="K887" s="31">
        <f t="shared" si="59"/>
        <v>3.2570336791001298E-3</v>
      </c>
      <c r="L887" s="3">
        <v>0.91</v>
      </c>
      <c r="M887" s="13">
        <v>0.77117313860642867</v>
      </c>
      <c r="N887" s="2">
        <v>3.8E-3</v>
      </c>
      <c r="O887" s="2">
        <v>2.7200000000000002E-2</v>
      </c>
      <c r="P887" s="2">
        <v>3.5499999999999997E-2</v>
      </c>
      <c r="Q887" s="2">
        <v>2.47E-2</v>
      </c>
      <c r="R887" s="15">
        <v>4.6702339661873673E-3</v>
      </c>
      <c r="S887" s="17">
        <f t="shared" si="53"/>
        <v>3.1666666666666665E-4</v>
      </c>
      <c r="T887" s="18">
        <v>0</v>
      </c>
      <c r="U887" s="8">
        <v>1.1999999999999999E-3</v>
      </c>
      <c r="V887" s="8">
        <v>1.9E-3</v>
      </c>
      <c r="W887" s="13">
        <v>6.7583999600000005E-4</v>
      </c>
      <c r="X887" s="13">
        <v>3.0293987999999998E-3</v>
      </c>
      <c r="Y887" s="26">
        <v>2.735E-3</v>
      </c>
      <c r="Z887" s="26">
        <v>1.369E-3</v>
      </c>
      <c r="AA887" s="26">
        <f t="shared" si="60"/>
        <v>2.4183333333333335E-3</v>
      </c>
    </row>
    <row r="888" spans="1:27" x14ac:dyDescent="0.3">
      <c r="A888" s="1">
        <v>194411</v>
      </c>
      <c r="B888" s="29">
        <v>12.83</v>
      </c>
      <c r="C888" s="2">
        <v>0.64</v>
      </c>
      <c r="D888" s="2">
        <f t="shared" si="51"/>
        <v>3.0325462466767075</v>
      </c>
      <c r="E888" s="2">
        <f t="shared" si="54"/>
        <v>348.90896902035058</v>
      </c>
      <c r="F888" s="36">
        <f t="shared" si="55"/>
        <v>119</v>
      </c>
      <c r="G888" s="2">
        <f t="shared" si="56"/>
        <v>2.9320081430281562</v>
      </c>
      <c r="H888" s="13">
        <f t="shared" si="57"/>
        <v>0.25432297279778021</v>
      </c>
      <c r="I888" s="2">
        <f t="shared" si="52"/>
        <v>0</v>
      </c>
      <c r="J888" s="36">
        <f t="shared" si="58"/>
        <v>119</v>
      </c>
      <c r="K888" s="31">
        <f t="shared" si="59"/>
        <v>3.2401632235790861E-3</v>
      </c>
      <c r="L888" s="3">
        <v>0.92</v>
      </c>
      <c r="M888" s="13">
        <v>0.76698567840901366</v>
      </c>
      <c r="N888" s="2">
        <v>3.8E-3</v>
      </c>
      <c r="O888" s="2">
        <v>2.7200000000000002E-2</v>
      </c>
      <c r="P888" s="2">
        <v>3.5299999999999998E-2</v>
      </c>
      <c r="Q888" s="2">
        <v>2.47E-2</v>
      </c>
      <c r="R888" s="15">
        <v>3.9524648497933947E-3</v>
      </c>
      <c r="S888" s="17">
        <f t="shared" si="53"/>
        <v>3.1666666666666665E-4</v>
      </c>
      <c r="T888" s="18">
        <v>0</v>
      </c>
      <c r="U888" s="8">
        <v>2.3999999999999998E-3</v>
      </c>
      <c r="V888" s="8">
        <v>4.7999999999999996E-3</v>
      </c>
      <c r="W888" s="13">
        <v>4.2478596400000011E-4</v>
      </c>
      <c r="X888" s="13">
        <v>3.448245E-3</v>
      </c>
      <c r="Y888" s="26">
        <v>1.7344999999999999E-2</v>
      </c>
      <c r="Z888" s="26">
        <v>5.8479999999999999E-3</v>
      </c>
      <c r="AA888" s="26">
        <f t="shared" si="60"/>
        <v>1.7028333333333333E-2</v>
      </c>
    </row>
    <row r="889" spans="1:27" x14ac:dyDescent="0.3">
      <c r="A889" s="1">
        <v>194412</v>
      </c>
      <c r="B889" s="29">
        <v>13.28</v>
      </c>
      <c r="C889" s="2">
        <v>0.64</v>
      </c>
      <c r="D889" s="2">
        <f t="shared" si="51"/>
        <v>3.0467520930506922</v>
      </c>
      <c r="E889" s="2">
        <f t="shared" si="54"/>
        <v>348.93473315728664</v>
      </c>
      <c r="F889" s="36">
        <f t="shared" si="55"/>
        <v>119</v>
      </c>
      <c r="G889" s="2">
        <f t="shared" si="56"/>
        <v>2.9322246483805601</v>
      </c>
      <c r="H889" s="13">
        <f t="shared" si="57"/>
        <v>0.2543089699648361</v>
      </c>
      <c r="I889" s="2">
        <f t="shared" si="52"/>
        <v>0</v>
      </c>
      <c r="J889" s="36">
        <f t="shared" si="58"/>
        <v>119</v>
      </c>
      <c r="K889" s="31">
        <f t="shared" si="59"/>
        <v>3.2251973084507905E-3</v>
      </c>
      <c r="L889" s="3">
        <v>0.93</v>
      </c>
      <c r="M889" s="13">
        <v>0.74376357533074444</v>
      </c>
      <c r="N889" s="2">
        <v>3.8E-3</v>
      </c>
      <c r="O889" s="2">
        <v>2.7000000000000003E-2</v>
      </c>
      <c r="P889" s="2">
        <v>3.49E-2</v>
      </c>
      <c r="Q889" s="2">
        <v>2.46E-2</v>
      </c>
      <c r="R889" s="15">
        <v>1.0095303558828022E-2</v>
      </c>
      <c r="S889" s="17">
        <f t="shared" si="53"/>
        <v>3.1666666666666665E-4</v>
      </c>
      <c r="T889" s="18">
        <v>3.7594E-3</v>
      </c>
      <c r="U889" s="8">
        <v>4.1999999999999997E-3</v>
      </c>
      <c r="V889" s="8">
        <v>1.49E-2</v>
      </c>
      <c r="W889" s="13">
        <v>8.66990242E-4</v>
      </c>
      <c r="X889" s="13">
        <v>3.5223172000000001E-3</v>
      </c>
      <c r="Y889" s="26">
        <v>4.4711000000000001E-2</v>
      </c>
      <c r="Z889" s="26">
        <v>4.0960000000000003E-2</v>
      </c>
      <c r="AA889" s="26">
        <f t="shared" si="60"/>
        <v>4.4394333333333334E-2</v>
      </c>
    </row>
    <row r="890" spans="1:27" x14ac:dyDescent="0.3">
      <c r="A890" s="1">
        <v>194501</v>
      </c>
      <c r="B890" s="29">
        <v>13.47</v>
      </c>
      <c r="C890" s="2">
        <v>0.64333300000000004</v>
      </c>
      <c r="D890" s="2">
        <f t="shared" si="51"/>
        <v>3.1013523411520265</v>
      </c>
      <c r="E890" s="2">
        <f t="shared" si="54"/>
        <v>349.01506736445219</v>
      </c>
      <c r="F890" s="36">
        <f t="shared" si="55"/>
        <v>119</v>
      </c>
      <c r="G890" s="2">
        <f t="shared" si="56"/>
        <v>2.9328997257516991</v>
      </c>
      <c r="H890" s="13">
        <f t="shared" si="57"/>
        <v>0.25426531814483749</v>
      </c>
      <c r="I890" s="2">
        <f t="shared" si="52"/>
        <v>5.2078125000001307E-3</v>
      </c>
      <c r="J890" s="36">
        <f t="shared" si="58"/>
        <v>119</v>
      </c>
      <c r="K890" s="31">
        <f t="shared" si="59"/>
        <v>3.2251973084507905E-3</v>
      </c>
      <c r="L890" s="3">
        <v>0.94</v>
      </c>
      <c r="M890" s="13">
        <v>0.73534196655170181</v>
      </c>
      <c r="N890" s="2">
        <v>3.8E-3</v>
      </c>
      <c r="O890" s="2">
        <v>2.69E-2</v>
      </c>
      <c r="P890" s="2">
        <v>3.4599999999999999E-2</v>
      </c>
      <c r="Q890" s="2">
        <v>2.4E-2</v>
      </c>
      <c r="R890" s="15">
        <v>1.0298385703716257E-2</v>
      </c>
      <c r="S890" s="17">
        <f t="shared" si="53"/>
        <v>3.1666666666666665E-4</v>
      </c>
      <c r="T890" s="18">
        <v>0</v>
      </c>
      <c r="U890" s="8">
        <v>1.2699999999999999E-2</v>
      </c>
      <c r="V890" s="8">
        <v>7.6E-3</v>
      </c>
      <c r="W890" s="13">
        <v>9.2846205400000013E-4</v>
      </c>
      <c r="X890" s="13">
        <v>4.0992034999999998E-3</v>
      </c>
      <c r="Y890" s="26">
        <v>1.2215999999999999E-2</v>
      </c>
      <c r="Z890" s="26">
        <v>1.1117E-2</v>
      </c>
      <c r="AA890" s="26">
        <f t="shared" si="60"/>
        <v>1.1899333333333333E-2</v>
      </c>
    </row>
    <row r="891" spans="1:27" x14ac:dyDescent="0.3">
      <c r="A891" s="1">
        <v>194502</v>
      </c>
      <c r="B891" s="29">
        <v>14.3</v>
      </c>
      <c r="C891" s="2">
        <v>0.64666699999999999</v>
      </c>
      <c r="D891" s="2">
        <f t="shared" si="51"/>
        <v>3.0489304525444045</v>
      </c>
      <c r="E891" s="2">
        <f t="shared" si="54"/>
        <v>349.18138150072247</v>
      </c>
      <c r="F891" s="36">
        <f t="shared" si="55"/>
        <v>119</v>
      </c>
      <c r="G891" s="2">
        <f t="shared" si="56"/>
        <v>2.9342973235354828</v>
      </c>
      <c r="H891" s="13">
        <f t="shared" si="57"/>
        <v>0.25417499435486707</v>
      </c>
      <c r="I891" s="2">
        <f t="shared" si="52"/>
        <v>5.1823861048632125E-3</v>
      </c>
      <c r="J891" s="36">
        <f t="shared" si="58"/>
        <v>119</v>
      </c>
      <c r="K891" s="31">
        <f t="shared" si="59"/>
        <v>3.2689604387028926E-3</v>
      </c>
      <c r="L891" s="3">
        <v>0.95</v>
      </c>
      <c r="M891" s="13">
        <v>0.70448877805486276</v>
      </c>
      <c r="N891" s="2">
        <v>3.8E-3</v>
      </c>
      <c r="O891" s="2">
        <v>2.6499999999999999E-2</v>
      </c>
      <c r="P891" s="2">
        <v>3.4099999999999998E-2</v>
      </c>
      <c r="Q891" s="2">
        <v>2.3599999999999999E-2</v>
      </c>
      <c r="R891" s="15">
        <v>9.0627507477896493E-3</v>
      </c>
      <c r="S891" s="17">
        <f t="shared" si="53"/>
        <v>3.1666666666666665E-4</v>
      </c>
      <c r="T891" s="18">
        <v>-1.8779000000000001E-3</v>
      </c>
      <c r="U891" s="8">
        <v>7.7000000000000002E-3</v>
      </c>
      <c r="V891" s="8">
        <v>4.5999999999999999E-3</v>
      </c>
      <c r="W891" s="13">
        <v>6.5902140899999997E-4</v>
      </c>
      <c r="X891" s="13">
        <v>3.6608550000000002E-3</v>
      </c>
      <c r="Y891" s="26">
        <v>6.9358000000000003E-2</v>
      </c>
      <c r="Z891" s="26">
        <v>6.3497999999999999E-2</v>
      </c>
      <c r="AA891" s="26">
        <f t="shared" si="60"/>
        <v>6.904133333333333E-2</v>
      </c>
    </row>
    <row r="892" spans="1:27" x14ac:dyDescent="0.3">
      <c r="A892" s="1">
        <v>194503</v>
      </c>
      <c r="B892" s="29">
        <v>13.64</v>
      </c>
      <c r="C892" s="2">
        <v>0.65</v>
      </c>
      <c r="D892" s="2">
        <f t="shared" si="51"/>
        <v>3.1281091538316885</v>
      </c>
      <c r="E892" s="2">
        <f t="shared" si="54"/>
        <v>349.203942710251</v>
      </c>
      <c r="F892" s="36">
        <f t="shared" si="55"/>
        <v>119</v>
      </c>
      <c r="G892" s="2">
        <f t="shared" si="56"/>
        <v>2.9344869135315208</v>
      </c>
      <c r="H892" s="13">
        <f t="shared" si="57"/>
        <v>0.25416274649708237</v>
      </c>
      <c r="I892" s="2">
        <f t="shared" si="52"/>
        <v>5.1541210545769101E-3</v>
      </c>
      <c r="J892" s="36">
        <f t="shared" si="58"/>
        <v>119</v>
      </c>
      <c r="K892" s="31">
        <f t="shared" si="59"/>
        <v>3.3125099017689698E-3</v>
      </c>
      <c r="L892" s="3">
        <v>0.96</v>
      </c>
      <c r="M892" s="13">
        <v>0.76788264312605481</v>
      </c>
      <c r="N892" s="2">
        <v>3.8E-3</v>
      </c>
      <c r="O892" s="2">
        <v>2.6200000000000001E-2</v>
      </c>
      <c r="P892" s="2">
        <v>3.3799999999999997E-2</v>
      </c>
      <c r="Q892" s="2">
        <v>2.3599999999999999E-2</v>
      </c>
      <c r="R892" s="15">
        <v>9.9978874037075349E-3</v>
      </c>
      <c r="S892" s="17">
        <f t="shared" si="53"/>
        <v>3.1666666666666665E-4</v>
      </c>
      <c r="T892" s="18">
        <v>0</v>
      </c>
      <c r="U892" s="8">
        <v>2.0999999999999999E-3</v>
      </c>
      <c r="V892" s="8">
        <v>1.8E-3</v>
      </c>
      <c r="W892" s="13">
        <v>1.8826912090000004E-3</v>
      </c>
      <c r="X892" s="13">
        <v>4.0766101000000001E-3</v>
      </c>
      <c r="Y892" s="26">
        <v>-4.2067E-2</v>
      </c>
      <c r="Z892" s="26">
        <v>-4.5427000000000002E-2</v>
      </c>
      <c r="AA892" s="26">
        <f t="shared" si="60"/>
        <v>-4.2383666666666667E-2</v>
      </c>
    </row>
    <row r="893" spans="1:27" x14ac:dyDescent="0.3">
      <c r="A893" s="1">
        <v>194504</v>
      </c>
      <c r="B893" s="29">
        <v>14.84</v>
      </c>
      <c r="C893" s="2">
        <v>0.65</v>
      </c>
      <c r="D893" s="2">
        <f t="shared" si="51"/>
        <v>3.1394995617378245</v>
      </c>
      <c r="E893" s="2">
        <f t="shared" si="54"/>
        <v>349.26643234366298</v>
      </c>
      <c r="F893" s="36">
        <f t="shared" si="55"/>
        <v>119</v>
      </c>
      <c r="G893" s="2">
        <f t="shared" si="56"/>
        <v>2.9350120365013694</v>
      </c>
      <c r="H893" s="13">
        <f t="shared" si="57"/>
        <v>0.25412882876188175</v>
      </c>
      <c r="I893" s="2">
        <f t="shared" si="52"/>
        <v>0</v>
      </c>
      <c r="J893" s="36">
        <f t="shared" si="58"/>
        <v>119</v>
      </c>
      <c r="K893" s="31">
        <f t="shared" si="59"/>
        <v>3.4180627397626144E-3</v>
      </c>
      <c r="L893" s="3">
        <v>0.973333</v>
      </c>
      <c r="M893" s="13">
        <v>0.71506286266924568</v>
      </c>
      <c r="N893" s="2">
        <v>3.8E-3</v>
      </c>
      <c r="O893" s="2">
        <v>2.6099999999999998E-2</v>
      </c>
      <c r="P893" s="2">
        <v>3.3599999999999998E-2</v>
      </c>
      <c r="Q893" s="2">
        <v>2.2800000000000001E-2</v>
      </c>
      <c r="R893" s="15">
        <v>9.5247490107097446E-3</v>
      </c>
      <c r="S893" s="17">
        <f t="shared" si="53"/>
        <v>3.1666666666666665E-4</v>
      </c>
      <c r="T893" s="18">
        <v>1.8779000000000001E-3</v>
      </c>
      <c r="U893" s="8">
        <v>1.6E-2</v>
      </c>
      <c r="V893" s="8">
        <v>1.8E-3</v>
      </c>
      <c r="W893" s="13">
        <v>1.3931462299999998E-3</v>
      </c>
      <c r="X893" s="13">
        <v>3.3761762999999999E-3</v>
      </c>
      <c r="Y893" s="26">
        <v>9.0489E-2</v>
      </c>
      <c r="Z893" s="26">
        <v>8.9445999999999998E-2</v>
      </c>
      <c r="AA893" s="26">
        <f t="shared" si="60"/>
        <v>9.0172333333333327E-2</v>
      </c>
    </row>
    <row r="894" spans="1:27" x14ac:dyDescent="0.3">
      <c r="A894" s="1">
        <v>194505</v>
      </c>
      <c r="B894" s="29">
        <v>15.01</v>
      </c>
      <c r="C894" s="2">
        <v>0.65</v>
      </c>
      <c r="D894" s="2">
        <f t="shared" si="51"/>
        <v>3.1361628886387853</v>
      </c>
      <c r="E894" s="2">
        <f t="shared" si="54"/>
        <v>349.26717322712284</v>
      </c>
      <c r="F894" s="36">
        <f t="shared" si="55"/>
        <v>119</v>
      </c>
      <c r="G894" s="2">
        <f t="shared" si="56"/>
        <v>2.9350182624127972</v>
      </c>
      <c r="H894" s="13">
        <f t="shared" si="57"/>
        <v>0.25412842668405805</v>
      </c>
      <c r="I894" s="2">
        <f t="shared" si="52"/>
        <v>0</v>
      </c>
      <c r="J894" s="36">
        <f t="shared" si="58"/>
        <v>119</v>
      </c>
      <c r="K894" s="31">
        <f t="shared" si="59"/>
        <v>3.4807868871088231E-3</v>
      </c>
      <c r="L894" s="3">
        <v>0.98666699999999996</v>
      </c>
      <c r="M894" s="13">
        <v>0.70291146761734991</v>
      </c>
      <c r="N894" s="2">
        <v>3.8E-3</v>
      </c>
      <c r="O894" s="2">
        <v>2.6200000000000001E-2</v>
      </c>
      <c r="P894" s="2">
        <v>3.32E-2</v>
      </c>
      <c r="Q894" s="2">
        <v>2.2599999999999999E-2</v>
      </c>
      <c r="R894" s="15">
        <v>1.3885438944959068E-2</v>
      </c>
      <c r="S894" s="17">
        <f t="shared" si="53"/>
        <v>3.1666666666666665E-4</v>
      </c>
      <c r="T894" s="18">
        <v>7.4767000000000002E-3</v>
      </c>
      <c r="U894" s="8">
        <v>5.5999999999999999E-3</v>
      </c>
      <c r="V894" s="8">
        <v>-1.1000000000000001E-3</v>
      </c>
      <c r="W894" s="13">
        <v>9.2180286899999967E-4</v>
      </c>
      <c r="X894" s="13">
        <v>4.2020594000000003E-3</v>
      </c>
      <c r="Y894" s="26">
        <v>2.0101000000000001E-2</v>
      </c>
      <c r="Z894" s="26">
        <v>1.163E-2</v>
      </c>
      <c r="AA894" s="26">
        <f t="shared" si="60"/>
        <v>1.9784333333333334E-2</v>
      </c>
    </row>
    <row r="895" spans="1:27" x14ac:dyDescent="0.3">
      <c r="A895" s="1">
        <v>194506</v>
      </c>
      <c r="B895" s="29">
        <v>14.96</v>
      </c>
      <c r="C895" s="2">
        <v>0.65</v>
      </c>
      <c r="D895" s="2">
        <f t="shared" si="51"/>
        <v>3.1159056125509599</v>
      </c>
      <c r="E895" s="2">
        <f t="shared" si="54"/>
        <v>349.17721388237271</v>
      </c>
      <c r="F895" s="36">
        <f t="shared" si="55"/>
        <v>119</v>
      </c>
      <c r="G895" s="2">
        <f t="shared" si="56"/>
        <v>2.9342623015325437</v>
      </c>
      <c r="H895" s="13">
        <f t="shared" si="57"/>
        <v>0.25417725696897797</v>
      </c>
      <c r="I895" s="2">
        <f t="shared" si="52"/>
        <v>0</v>
      </c>
      <c r="J895" s="36">
        <f t="shared" si="58"/>
        <v>119</v>
      </c>
      <c r="K895" s="31">
        <f t="shared" si="59"/>
        <v>3.5439637842974922E-3</v>
      </c>
      <c r="L895" s="3">
        <v>1</v>
      </c>
      <c r="M895" s="13">
        <v>0.71884304551254785</v>
      </c>
      <c r="N895" s="2">
        <v>3.8E-3</v>
      </c>
      <c r="O895" s="2">
        <v>2.6099999999999998E-2</v>
      </c>
      <c r="P895" s="2">
        <v>3.2899999999999999E-2</v>
      </c>
      <c r="Q895" s="2">
        <v>2.1700000000000001E-2</v>
      </c>
      <c r="R895" s="15">
        <v>1.4111703478374253E-2</v>
      </c>
      <c r="S895" s="17">
        <f t="shared" si="53"/>
        <v>3.1666666666666665E-4</v>
      </c>
      <c r="T895" s="18">
        <v>9.2679000000000008E-3</v>
      </c>
      <c r="U895" s="8">
        <v>1.6899999999999998E-2</v>
      </c>
      <c r="V895" s="8">
        <v>3.2000000000000002E-3</v>
      </c>
      <c r="W895" s="13">
        <v>8.6428164499999997E-4</v>
      </c>
      <c r="X895" s="13">
        <v>4.1469851000000002E-3</v>
      </c>
      <c r="Y895" s="26">
        <v>1.6199999999999999E-3</v>
      </c>
      <c r="Z895" s="26">
        <v>-6.3299999999999999E-4</v>
      </c>
      <c r="AA895" s="26">
        <f t="shared" si="60"/>
        <v>1.3033333333333332E-3</v>
      </c>
    </row>
    <row r="896" spans="1:27" x14ac:dyDescent="0.3">
      <c r="A896" s="1">
        <v>194507</v>
      </c>
      <c r="B896" s="29">
        <v>14.66</v>
      </c>
      <c r="C896" s="2">
        <v>0.65333300000000005</v>
      </c>
      <c r="D896" s="2">
        <f t="shared" si="51"/>
        <v>3.1671533028183432</v>
      </c>
      <c r="E896" s="2">
        <f t="shared" si="54"/>
        <v>349.04556787007874</v>
      </c>
      <c r="F896" s="36">
        <f t="shared" si="55"/>
        <v>119</v>
      </c>
      <c r="G896" s="2">
        <f t="shared" si="56"/>
        <v>2.9331560325216701</v>
      </c>
      <c r="H896" s="13">
        <f t="shared" si="57"/>
        <v>0.25424874877360726</v>
      </c>
      <c r="I896" s="2">
        <f t="shared" si="52"/>
        <v>5.1276923076923886E-3</v>
      </c>
      <c r="J896" s="36">
        <f t="shared" si="58"/>
        <v>119</v>
      </c>
      <c r="K896" s="31">
        <f t="shared" si="59"/>
        <v>3.5439637842974922E-3</v>
      </c>
      <c r="L896" s="3">
        <v>0.99666699999999997</v>
      </c>
      <c r="M896" s="13">
        <v>0.72630157170923382</v>
      </c>
      <c r="N896" s="2">
        <v>3.8E-3</v>
      </c>
      <c r="O896" s="2">
        <v>2.6000000000000002E-2</v>
      </c>
      <c r="P896" s="2">
        <v>3.2599999999999997E-2</v>
      </c>
      <c r="Q896" s="2">
        <v>2.24E-2</v>
      </c>
      <c r="R896" s="15">
        <v>1.5317195944339926E-2</v>
      </c>
      <c r="S896" s="17">
        <f t="shared" si="53"/>
        <v>3.1666666666666665E-4</v>
      </c>
      <c r="T896" s="18">
        <v>1.8433E-3</v>
      </c>
      <c r="U896" s="8">
        <v>-8.6E-3</v>
      </c>
      <c r="V896" s="8">
        <v>-1.1000000000000001E-3</v>
      </c>
      <c r="W896" s="13">
        <v>1.8087341980000001E-3</v>
      </c>
      <c r="X896" s="13">
        <v>3.7918956000000002E-3</v>
      </c>
      <c r="Y896" s="26">
        <v>-2.1263000000000001E-2</v>
      </c>
      <c r="Z896" s="26">
        <v>-2.2187999999999999E-2</v>
      </c>
      <c r="AA896" s="26">
        <f t="shared" si="60"/>
        <v>-2.1579666666666667E-2</v>
      </c>
    </row>
    <row r="897" spans="1:27" x14ac:dyDescent="0.3">
      <c r="A897" s="1">
        <v>194508</v>
      </c>
      <c r="B897" s="29">
        <v>15.51</v>
      </c>
      <c r="C897" s="2">
        <v>0.656667</v>
      </c>
      <c r="D897" s="2">
        <f t="shared" si="51"/>
        <v>3.2031172913970778</v>
      </c>
      <c r="E897" s="2">
        <f t="shared" si="54"/>
        <v>348.9415979634756</v>
      </c>
      <c r="F897" s="36">
        <f t="shared" si="55"/>
        <v>119</v>
      </c>
      <c r="G897" s="2">
        <f t="shared" si="56"/>
        <v>2.9322823358275261</v>
      </c>
      <c r="H897" s="13">
        <f t="shared" si="57"/>
        <v>0.25430523919629888</v>
      </c>
      <c r="I897" s="2">
        <f t="shared" si="52"/>
        <v>5.103063828093779E-3</v>
      </c>
      <c r="J897" s="36">
        <f t="shared" si="58"/>
        <v>119</v>
      </c>
      <c r="K897" s="31">
        <f t="shared" si="59"/>
        <v>3.5870536356226381E-3</v>
      </c>
      <c r="L897" s="3">
        <v>0.99333300000000002</v>
      </c>
      <c r="M897" s="13">
        <v>0.67875380113603767</v>
      </c>
      <c r="N897" s="2">
        <v>3.8E-3</v>
      </c>
      <c r="O897" s="2">
        <v>2.6099999999999998E-2</v>
      </c>
      <c r="P897" s="2">
        <v>3.2599999999999997E-2</v>
      </c>
      <c r="Q897" s="2">
        <v>2.23E-2</v>
      </c>
      <c r="R897" s="15">
        <v>1.295802271975551E-2</v>
      </c>
      <c r="S897" s="17">
        <f t="shared" si="53"/>
        <v>3.1666666666666665E-4</v>
      </c>
      <c r="T897" s="18">
        <v>0</v>
      </c>
      <c r="U897" s="8">
        <v>2.5999999999999999E-3</v>
      </c>
      <c r="V897" s="8">
        <v>4.0000000000000002E-4</v>
      </c>
      <c r="W897" s="13">
        <v>2.0867009309999997E-3</v>
      </c>
      <c r="X897" s="13">
        <v>3.6289261999999998E-3</v>
      </c>
      <c r="Y897" s="26">
        <v>5.9270999999999997E-2</v>
      </c>
      <c r="Z897" s="26">
        <v>5.3435000000000003E-2</v>
      </c>
      <c r="AA897" s="26">
        <f t="shared" si="60"/>
        <v>5.8954333333333331E-2</v>
      </c>
    </row>
    <row r="898" spans="1:27" x14ac:dyDescent="0.3">
      <c r="A898" s="1">
        <v>194509</v>
      </c>
      <c r="B898" s="29">
        <v>16.16</v>
      </c>
      <c r="C898" s="2">
        <v>0.66</v>
      </c>
      <c r="D898" s="2">
        <f t="shared" si="51"/>
        <v>3.2279256603881183</v>
      </c>
      <c r="E898" s="2">
        <f t="shared" si="54"/>
        <v>348.80121118944351</v>
      </c>
      <c r="F898" s="36">
        <f t="shared" si="55"/>
        <v>119</v>
      </c>
      <c r="G898" s="2">
        <f t="shared" si="56"/>
        <v>2.9311026150373403</v>
      </c>
      <c r="H898" s="13">
        <f t="shared" si="57"/>
        <v>0.25438155599774426</v>
      </c>
      <c r="I898" s="2">
        <f t="shared" si="52"/>
        <v>5.075631941303671E-3</v>
      </c>
      <c r="J898" s="36">
        <f t="shared" si="58"/>
        <v>119</v>
      </c>
      <c r="K898" s="31">
        <f t="shared" si="59"/>
        <v>3.6299365249343506E-3</v>
      </c>
      <c r="L898" s="3">
        <v>0.99</v>
      </c>
      <c r="M898" s="13">
        <v>0.65682083171395256</v>
      </c>
      <c r="N898" s="2">
        <v>3.8E-3</v>
      </c>
      <c r="O898" s="2">
        <v>2.6200000000000001E-2</v>
      </c>
      <c r="P898" s="2">
        <v>3.2400000000000005E-2</v>
      </c>
      <c r="Q898" s="2">
        <v>2.2100000000000002E-2</v>
      </c>
      <c r="R898" s="15">
        <v>1.1849010220226077E-2</v>
      </c>
      <c r="S898" s="17">
        <f t="shared" si="53"/>
        <v>3.1666666666666665E-4</v>
      </c>
      <c r="T898" s="18">
        <v>-3.6900000000000001E-3</v>
      </c>
      <c r="U898" s="8">
        <v>5.4000000000000003E-3</v>
      </c>
      <c r="V898" s="8">
        <v>3.2000000000000002E-3</v>
      </c>
      <c r="W898" s="13">
        <v>1.4404970450000003E-3</v>
      </c>
      <c r="X898" s="13">
        <v>3.6217464E-3</v>
      </c>
      <c r="Y898" s="26">
        <v>4.6080999999999997E-2</v>
      </c>
      <c r="Z898" s="26">
        <v>4.3706000000000002E-2</v>
      </c>
      <c r="AA898" s="26">
        <f t="shared" si="60"/>
        <v>4.576433333333333E-2</v>
      </c>
    </row>
    <row r="899" spans="1:27" x14ac:dyDescent="0.3">
      <c r="A899" s="1">
        <v>194510</v>
      </c>
      <c r="B899" s="29">
        <v>16.649999999999999</v>
      </c>
      <c r="C899" s="2">
        <v>0.66</v>
      </c>
      <c r="D899" s="2">
        <f t="shared" ref="D899:D962" si="61">-LN(C899/B900)</f>
        <v>3.2598432633564238</v>
      </c>
      <c r="E899" s="2">
        <f t="shared" si="54"/>
        <v>348.66953336546823</v>
      </c>
      <c r="F899" s="36">
        <f t="shared" si="55"/>
        <v>119</v>
      </c>
      <c r="G899" s="2">
        <f t="shared" si="56"/>
        <v>2.9299960787014139</v>
      </c>
      <c r="H899" s="13">
        <f t="shared" si="57"/>
        <v>0.25445318009844664</v>
      </c>
      <c r="I899" s="2">
        <f t="shared" si="52"/>
        <v>0</v>
      </c>
      <c r="J899" s="36">
        <f t="shared" si="58"/>
        <v>119</v>
      </c>
      <c r="K899" s="31">
        <f t="shared" si="59"/>
        <v>3.4816034090858713E-3</v>
      </c>
      <c r="L899" s="3">
        <v>0.98</v>
      </c>
      <c r="M899" s="13">
        <v>0.63397642015005362</v>
      </c>
      <c r="N899" s="2">
        <v>3.8E-3</v>
      </c>
      <c r="O899" s="2">
        <v>2.6200000000000001E-2</v>
      </c>
      <c r="P899" s="2">
        <v>3.2000000000000001E-2</v>
      </c>
      <c r="Q899" s="2">
        <v>2.1600000000000001E-2</v>
      </c>
      <c r="R899" s="15">
        <v>1.3060611792970266E-2</v>
      </c>
      <c r="S899" s="17">
        <f t="shared" si="53"/>
        <v>3.1666666666666665E-4</v>
      </c>
      <c r="T899" s="18">
        <v>0</v>
      </c>
      <c r="U899" s="8">
        <v>1.04E-2</v>
      </c>
      <c r="V899" s="8">
        <v>3.2000000000000002E-3</v>
      </c>
      <c r="W899" s="13">
        <v>9.7865241600000007E-4</v>
      </c>
      <c r="X899" s="13">
        <v>3.8478623000000002E-3</v>
      </c>
      <c r="Y899" s="26">
        <v>3.007E-2</v>
      </c>
      <c r="Z899" s="26">
        <v>2.9128999999999999E-2</v>
      </c>
      <c r="AA899" s="26">
        <f t="shared" si="60"/>
        <v>2.9753333333333333E-2</v>
      </c>
    </row>
    <row r="900" spans="1:27" x14ac:dyDescent="0.3">
      <c r="A900" s="1">
        <v>194511</v>
      </c>
      <c r="B900" s="29">
        <v>17.190000000000001</v>
      </c>
      <c r="C900" s="2">
        <v>0.66</v>
      </c>
      <c r="D900" s="2">
        <f t="shared" si="61"/>
        <v>3.2696841531938698</v>
      </c>
      <c r="E900" s="2">
        <f t="shared" si="54"/>
        <v>348.55535682879048</v>
      </c>
      <c r="F900" s="36">
        <f t="shared" si="55"/>
        <v>119</v>
      </c>
      <c r="G900" s="2">
        <f t="shared" si="56"/>
        <v>2.9290366120066427</v>
      </c>
      <c r="H900" s="13">
        <f t="shared" si="57"/>
        <v>0.25451531730300642</v>
      </c>
      <c r="I900" s="2">
        <f t="shared" ref="I900:I963" si="62">C900/C899-1</f>
        <v>0</v>
      </c>
      <c r="J900" s="36">
        <f t="shared" si="58"/>
        <v>119</v>
      </c>
      <c r="K900" s="31">
        <f t="shared" si="59"/>
        <v>3.2948620458739205E-3</v>
      </c>
      <c r="L900" s="3">
        <v>0.97</v>
      </c>
      <c r="M900" s="13">
        <v>0.61788363104564914</v>
      </c>
      <c r="N900" s="2">
        <v>3.8E-3</v>
      </c>
      <c r="O900" s="2">
        <v>2.6200000000000001E-2</v>
      </c>
      <c r="P900" s="2">
        <v>3.15E-2</v>
      </c>
      <c r="Q900" s="2">
        <v>2.1000000000000001E-2</v>
      </c>
      <c r="R900" s="15">
        <v>1.3686935667697936E-2</v>
      </c>
      <c r="S900" s="17">
        <f t="shared" si="53"/>
        <v>3.1666666666666665E-4</v>
      </c>
      <c r="T900" s="18">
        <v>3.6900000000000001E-3</v>
      </c>
      <c r="U900" s="8">
        <v>1.2500000000000001E-2</v>
      </c>
      <c r="V900" s="8">
        <v>3.2000000000000002E-3</v>
      </c>
      <c r="W900" s="13">
        <v>1.447183907E-3</v>
      </c>
      <c r="X900" s="13">
        <v>3.7386804E-3</v>
      </c>
      <c r="Y900" s="26">
        <v>4.4880000000000003E-2</v>
      </c>
      <c r="Z900" s="26">
        <v>3.5505000000000002E-2</v>
      </c>
      <c r="AA900" s="26">
        <f t="shared" si="60"/>
        <v>4.4563333333333337E-2</v>
      </c>
    </row>
    <row r="901" spans="1:27" x14ac:dyDescent="0.3">
      <c r="A901" s="1">
        <v>194512</v>
      </c>
      <c r="B901" s="29">
        <v>17.36</v>
      </c>
      <c r="C901" s="2">
        <v>0.66</v>
      </c>
      <c r="D901" s="2">
        <f t="shared" si="61"/>
        <v>3.3370628193262801</v>
      </c>
      <c r="E901" s="2">
        <f t="shared" si="54"/>
        <v>348.40905980413794</v>
      </c>
      <c r="F901" s="36">
        <f t="shared" si="55"/>
        <v>119</v>
      </c>
      <c r="G901" s="2">
        <f t="shared" si="56"/>
        <v>2.9278072252448566</v>
      </c>
      <c r="H901" s="13">
        <f t="shared" si="57"/>
        <v>0.25459497950224907</v>
      </c>
      <c r="I901" s="2">
        <f t="shared" si="62"/>
        <v>0</v>
      </c>
      <c r="J901" s="36">
        <f t="shared" si="58"/>
        <v>119</v>
      </c>
      <c r="K901" s="31">
        <f t="shared" si="59"/>
        <v>3.1121802775144038E-3</v>
      </c>
      <c r="L901" s="3">
        <v>0.96</v>
      </c>
      <c r="M901" s="13">
        <v>0.61323933440464462</v>
      </c>
      <c r="N901" s="2">
        <v>3.8E-3</v>
      </c>
      <c r="O901" s="2">
        <v>2.6099999999999998E-2</v>
      </c>
      <c r="P901" s="2">
        <v>3.1E-2</v>
      </c>
      <c r="Q901" s="2">
        <v>1.9900000000000001E-2</v>
      </c>
      <c r="R901" s="15">
        <v>2.0968306126698071E-2</v>
      </c>
      <c r="S901" s="17">
        <f t="shared" si="53"/>
        <v>3.1666666666666665E-4</v>
      </c>
      <c r="T901" s="18">
        <v>3.6765000000000001E-3</v>
      </c>
      <c r="U901" s="8">
        <v>1.9400000000000001E-2</v>
      </c>
      <c r="V901" s="8">
        <v>1.3299999999999999E-2</v>
      </c>
      <c r="W901" s="13">
        <v>1.528864986E-3</v>
      </c>
      <c r="X901" s="13">
        <v>4.3280057E-3</v>
      </c>
      <c r="Y901" s="26">
        <v>1.0179000000000001E-2</v>
      </c>
      <c r="Z901" s="26">
        <v>7.8700000000000003E-3</v>
      </c>
      <c r="AA901" s="26">
        <f t="shared" si="60"/>
        <v>9.8623333333333341E-3</v>
      </c>
    </row>
    <row r="902" spans="1:27" x14ac:dyDescent="0.3">
      <c r="A902" s="1">
        <v>194601</v>
      </c>
      <c r="B902" s="29">
        <v>18.57</v>
      </c>
      <c r="C902" s="2">
        <v>0.66666700000000001</v>
      </c>
      <c r="D902" s="2">
        <f t="shared" si="61"/>
        <v>3.255014371484199</v>
      </c>
      <c r="E902" s="2">
        <f t="shared" si="54"/>
        <v>348.33456245476646</v>
      </c>
      <c r="F902" s="36">
        <f t="shared" si="55"/>
        <v>119</v>
      </c>
      <c r="G902" s="2">
        <f t="shared" si="56"/>
        <v>2.9271811970988777</v>
      </c>
      <c r="H902" s="13">
        <f t="shared" si="57"/>
        <v>0.25463556424102074</v>
      </c>
      <c r="I902" s="2">
        <f t="shared" si="62"/>
        <v>1.0101515151515139E-2</v>
      </c>
      <c r="J902" s="36">
        <f t="shared" si="58"/>
        <v>119</v>
      </c>
      <c r="K902" s="31">
        <f t="shared" si="59"/>
        <v>2.9333853552901959E-3</v>
      </c>
      <c r="L902" s="3">
        <v>0.94</v>
      </c>
      <c r="M902" s="13">
        <v>0.57800361557629354</v>
      </c>
      <c r="N902" s="2">
        <v>3.8E-3</v>
      </c>
      <c r="O902" s="2">
        <v>2.5399999999999999E-2</v>
      </c>
      <c r="P902" s="2">
        <v>3.0099999999999998E-2</v>
      </c>
      <c r="Q902" s="2">
        <v>1.9900000000000001E-2</v>
      </c>
      <c r="R902" s="15">
        <v>2.4239591299067893E-2</v>
      </c>
      <c r="S902" s="17">
        <f t="shared" si="53"/>
        <v>3.1666666666666665E-4</v>
      </c>
      <c r="T902" s="18">
        <v>0</v>
      </c>
      <c r="U902" s="8">
        <v>2.5000000000000001E-3</v>
      </c>
      <c r="V902" s="8">
        <v>1.2800000000000001E-2</v>
      </c>
      <c r="W902" s="13">
        <v>2.6384119830000002E-3</v>
      </c>
      <c r="X902" s="13">
        <v>4.0437412000000001E-3</v>
      </c>
      <c r="Y902" s="26">
        <v>7.1128999999999998E-2</v>
      </c>
      <c r="Z902" s="26">
        <v>7.0163000000000003E-2</v>
      </c>
      <c r="AA902" s="26">
        <f t="shared" si="60"/>
        <v>7.0812333333333324E-2</v>
      </c>
    </row>
    <row r="903" spans="1:27" x14ac:dyDescent="0.3">
      <c r="A903" s="1">
        <v>194602</v>
      </c>
      <c r="B903" s="29">
        <v>17.28</v>
      </c>
      <c r="C903" s="2">
        <v>0.67333299999999996</v>
      </c>
      <c r="D903" s="2">
        <f t="shared" si="61"/>
        <v>3.290321627268654</v>
      </c>
      <c r="E903" s="2">
        <f t="shared" si="54"/>
        <v>348.17352434359753</v>
      </c>
      <c r="F903" s="36">
        <f t="shared" si="55"/>
        <v>119</v>
      </c>
      <c r="G903" s="2">
        <f t="shared" si="56"/>
        <v>2.9258279356604833</v>
      </c>
      <c r="H903" s="13">
        <f t="shared" si="57"/>
        <v>0.25472333897174726</v>
      </c>
      <c r="I903" s="2">
        <f t="shared" si="62"/>
        <v>9.9989950005023864E-3</v>
      </c>
      <c r="J903" s="36">
        <f t="shared" si="58"/>
        <v>119</v>
      </c>
      <c r="K903" s="31">
        <f t="shared" si="59"/>
        <v>2.8432020092244974E-3</v>
      </c>
      <c r="L903" s="3">
        <v>0.92</v>
      </c>
      <c r="M903" s="13">
        <v>0.62233678783734014</v>
      </c>
      <c r="N903" s="2">
        <v>3.8E-3</v>
      </c>
      <c r="O903" s="2">
        <v>2.4799999999999999E-2</v>
      </c>
      <c r="P903" s="2">
        <v>2.9500000000000002E-2</v>
      </c>
      <c r="Q903" s="2">
        <v>1.9800000000000002E-2</v>
      </c>
      <c r="R903" s="15">
        <v>2.7096678898519081E-2</v>
      </c>
      <c r="S903" s="17">
        <f t="shared" si="53"/>
        <v>3.1666666666666665E-4</v>
      </c>
      <c r="T903" s="18">
        <v>-3.6765000000000001E-3</v>
      </c>
      <c r="U903" s="8">
        <v>3.2000000000000002E-3</v>
      </c>
      <c r="V903" s="8">
        <v>3.3999999999999998E-3</v>
      </c>
      <c r="W903" s="13">
        <v>5.9141401380000012E-3</v>
      </c>
      <c r="X903" s="13">
        <v>3.6712804E-3</v>
      </c>
      <c r="Y903" s="26">
        <v>-6.5373000000000001E-2</v>
      </c>
      <c r="Z903" s="26">
        <v>-7.0080000000000003E-2</v>
      </c>
      <c r="AA903" s="26">
        <f t="shared" si="60"/>
        <v>-6.5689666666666674E-2</v>
      </c>
    </row>
    <row r="904" spans="1:27" x14ac:dyDescent="0.3">
      <c r="A904" s="1">
        <v>194603</v>
      </c>
      <c r="B904" s="29">
        <v>18.079999999999998</v>
      </c>
      <c r="C904" s="2">
        <v>0.68</v>
      </c>
      <c r="D904" s="2">
        <f t="shared" si="61"/>
        <v>3.3173894243900635</v>
      </c>
      <c r="E904" s="2">
        <f t="shared" si="54"/>
        <v>348.14820647756574</v>
      </c>
      <c r="F904" s="36">
        <f t="shared" si="55"/>
        <v>119</v>
      </c>
      <c r="G904" s="2">
        <f t="shared" si="56"/>
        <v>2.9256151804837458</v>
      </c>
      <c r="H904" s="13">
        <f t="shared" si="57"/>
        <v>0.25473714412240783</v>
      </c>
      <c r="I904" s="2">
        <f t="shared" si="62"/>
        <v>9.9014900502427672E-3</v>
      </c>
      <c r="J904" s="36">
        <f t="shared" si="58"/>
        <v>119</v>
      </c>
      <c r="K904" s="31">
        <f t="shared" si="59"/>
        <v>2.7557300069992558E-3</v>
      </c>
      <c r="L904" s="3">
        <v>0.9</v>
      </c>
      <c r="M904" s="13">
        <v>0.61485267588695125</v>
      </c>
      <c r="N904" s="2">
        <v>3.8E-3</v>
      </c>
      <c r="O904" s="2">
        <v>2.4700000000000003E-2</v>
      </c>
      <c r="P904" s="2">
        <v>2.9399999999999999E-2</v>
      </c>
      <c r="Q904" s="2">
        <v>1.9800000000000002E-2</v>
      </c>
      <c r="R904" s="15">
        <v>2.7973751501107966E-2</v>
      </c>
      <c r="S904" s="17">
        <f t="shared" si="53"/>
        <v>3.1666666666666665E-4</v>
      </c>
      <c r="T904" s="18">
        <v>7.3394999999999997E-3</v>
      </c>
      <c r="U904" s="8">
        <v>1E-3</v>
      </c>
      <c r="V904" s="8">
        <v>3.3999999999999998E-3</v>
      </c>
      <c r="W904" s="13">
        <v>1.486795109E-3</v>
      </c>
      <c r="X904" s="13">
        <v>3.6328539E-3</v>
      </c>
      <c r="Y904" s="26">
        <v>4.7705999999999998E-2</v>
      </c>
      <c r="Z904" s="26">
        <v>4.4684000000000001E-2</v>
      </c>
      <c r="AA904" s="26">
        <f t="shared" si="60"/>
        <v>4.7389333333333332E-2</v>
      </c>
    </row>
    <row r="905" spans="1:27" x14ac:dyDescent="0.3">
      <c r="A905" s="1">
        <v>194604</v>
      </c>
      <c r="B905" s="29">
        <v>18.760000000000002</v>
      </c>
      <c r="C905" s="2">
        <v>0.68</v>
      </c>
      <c r="D905" s="2">
        <f t="shared" si="61"/>
        <v>3.3395305502672765</v>
      </c>
      <c r="E905" s="2">
        <f t="shared" si="54"/>
        <v>348.13801098279799</v>
      </c>
      <c r="F905" s="36">
        <f t="shared" si="55"/>
        <v>119</v>
      </c>
      <c r="G905" s="2">
        <f t="shared" si="56"/>
        <v>2.9255295040571259</v>
      </c>
      <c r="H905" s="13">
        <f t="shared" si="57"/>
        <v>0.25474270387382819</v>
      </c>
      <c r="I905" s="2">
        <f t="shared" si="62"/>
        <v>0</v>
      </c>
      <c r="J905" s="36">
        <f t="shared" si="58"/>
        <v>119</v>
      </c>
      <c r="K905" s="31">
        <f t="shared" si="59"/>
        <v>2.5588181586819682E-3</v>
      </c>
      <c r="L905" s="3">
        <v>0.88</v>
      </c>
      <c r="M905" s="13">
        <v>0.5934129709338879</v>
      </c>
      <c r="N905" s="2">
        <v>3.8E-3</v>
      </c>
      <c r="O905" s="2">
        <v>2.46E-2</v>
      </c>
      <c r="P905" s="2">
        <v>2.9600000000000001E-2</v>
      </c>
      <c r="Q905" s="2">
        <v>2.07E-2</v>
      </c>
      <c r="R905" s="15">
        <v>2.8209758908414706E-2</v>
      </c>
      <c r="S905" s="17">
        <f t="shared" si="53"/>
        <v>3.1666666666666665E-4</v>
      </c>
      <c r="T905" s="18">
        <v>5.4695000000000004E-3</v>
      </c>
      <c r="U905" s="8">
        <v>-1.35E-2</v>
      </c>
      <c r="V905" s="8">
        <v>-4.3E-3</v>
      </c>
      <c r="W905" s="13">
        <v>1.084558229E-3</v>
      </c>
      <c r="X905" s="13">
        <v>3.5045733000000001E-3</v>
      </c>
      <c r="Y905" s="26">
        <v>3.6034999999999998E-2</v>
      </c>
      <c r="Z905" s="26">
        <v>3.5026000000000002E-2</v>
      </c>
      <c r="AA905" s="26">
        <f t="shared" si="60"/>
        <v>3.5718333333333331E-2</v>
      </c>
    </row>
    <row r="906" spans="1:27" x14ac:dyDescent="0.3">
      <c r="A906" s="1">
        <v>194605</v>
      </c>
      <c r="B906" s="29">
        <v>19.18</v>
      </c>
      <c r="C906" s="2">
        <v>0.68</v>
      </c>
      <c r="D906" s="2">
        <f t="shared" si="61"/>
        <v>3.2996422524937166</v>
      </c>
      <c r="E906" s="2">
        <f t="shared" si="54"/>
        <v>348.15160601090349</v>
      </c>
      <c r="F906" s="36">
        <f t="shared" si="55"/>
        <v>119</v>
      </c>
      <c r="G906" s="2">
        <f t="shared" si="56"/>
        <v>2.9256437479907857</v>
      </c>
      <c r="H906" s="13">
        <f t="shared" si="57"/>
        <v>0.25473529036143888</v>
      </c>
      <c r="I906" s="2">
        <f t="shared" si="62"/>
        <v>0</v>
      </c>
      <c r="J906" s="36">
        <f t="shared" si="58"/>
        <v>119</v>
      </c>
      <c r="K906" s="31">
        <f t="shared" si="59"/>
        <v>2.2877530042051649E-3</v>
      </c>
      <c r="L906" s="3">
        <v>0.86</v>
      </c>
      <c r="M906" s="13">
        <v>0.57801017524024878</v>
      </c>
      <c r="N906" s="2">
        <v>3.8E-3</v>
      </c>
      <c r="O906" s="2">
        <v>2.5099999999999997E-2</v>
      </c>
      <c r="P906" s="2">
        <v>3.0200000000000001E-2</v>
      </c>
      <c r="Q906" s="2">
        <v>2.0899999999999998E-2</v>
      </c>
      <c r="R906" s="15">
        <v>2.9411753285542536E-2</v>
      </c>
      <c r="S906" s="17">
        <f t="shared" si="53"/>
        <v>3.1666666666666665E-4</v>
      </c>
      <c r="T906" s="18">
        <v>5.4396999999999996E-3</v>
      </c>
      <c r="U906" s="8">
        <v>-1.1999999999999999E-3</v>
      </c>
      <c r="V906" s="8">
        <v>1.9E-3</v>
      </c>
      <c r="W906" s="13">
        <v>1.2885156770000004E-3</v>
      </c>
      <c r="X906" s="13">
        <v>3.1524535000000001E-3</v>
      </c>
      <c r="Y906" s="26">
        <v>2.9694000000000002E-2</v>
      </c>
      <c r="Z906" s="26">
        <v>2.4022999999999999E-2</v>
      </c>
      <c r="AA906" s="26">
        <f t="shared" si="60"/>
        <v>2.9377333333333335E-2</v>
      </c>
    </row>
    <row r="907" spans="1:27" x14ac:dyDescent="0.3">
      <c r="A907" s="1">
        <v>194606</v>
      </c>
      <c r="B907" s="29">
        <v>18.43</v>
      </c>
      <c r="C907" s="2">
        <v>0.68</v>
      </c>
      <c r="D907" s="2">
        <f t="shared" si="61"/>
        <v>3.2738095436860384</v>
      </c>
      <c r="E907" s="2">
        <f t="shared" si="54"/>
        <v>348.09024176231827</v>
      </c>
      <c r="F907" s="36">
        <f t="shared" si="55"/>
        <v>119</v>
      </c>
      <c r="G907" s="2">
        <f t="shared" si="56"/>
        <v>2.9251280820362879</v>
      </c>
      <c r="H907" s="13">
        <f t="shared" si="57"/>
        <v>0.2547687563564085</v>
      </c>
      <c r="I907" s="2">
        <f t="shared" si="62"/>
        <v>0</v>
      </c>
      <c r="J907" s="36">
        <f t="shared" si="58"/>
        <v>119</v>
      </c>
      <c r="K907" s="31">
        <f t="shared" si="59"/>
        <v>2.0251425459559807E-3</v>
      </c>
      <c r="L907" s="3">
        <v>0.84</v>
      </c>
      <c r="M907" s="13">
        <v>0.59673183542456965</v>
      </c>
      <c r="N907" s="2">
        <v>3.8E-3</v>
      </c>
      <c r="O907" s="2">
        <v>2.4900000000000002E-2</v>
      </c>
      <c r="P907" s="2">
        <v>3.0299999999999997E-2</v>
      </c>
      <c r="Q907" s="2">
        <v>2.06E-2</v>
      </c>
      <c r="R907" s="15">
        <v>3.0399981501961715E-2</v>
      </c>
      <c r="S907" s="17">
        <f t="shared" si="53"/>
        <v>3.1666666666666665E-4</v>
      </c>
      <c r="T907" s="18">
        <v>1.0791500000000001E-2</v>
      </c>
      <c r="U907" s="8">
        <v>7.0000000000000001E-3</v>
      </c>
      <c r="V907" s="8">
        <v>1.9E-3</v>
      </c>
      <c r="W907" s="13">
        <v>1.4672068779999997E-3</v>
      </c>
      <c r="X907" s="13">
        <v>3.0619250000000001E-3</v>
      </c>
      <c r="Y907" s="26">
        <v>-3.5535999999999998E-2</v>
      </c>
      <c r="Z907" s="26">
        <v>-3.78E-2</v>
      </c>
      <c r="AA907" s="26">
        <f t="shared" si="60"/>
        <v>-3.5852666666666665E-2</v>
      </c>
    </row>
    <row r="908" spans="1:27" x14ac:dyDescent="0.3">
      <c r="A908" s="1">
        <v>194607</v>
      </c>
      <c r="B908" s="29">
        <v>17.96</v>
      </c>
      <c r="C908" s="2">
        <v>0.68333299999999997</v>
      </c>
      <c r="D908" s="2">
        <f t="shared" si="61"/>
        <v>3.1931831997492428</v>
      </c>
      <c r="E908" s="2">
        <f t="shared" si="54"/>
        <v>348.02996886100487</v>
      </c>
      <c r="F908" s="36">
        <f t="shared" si="55"/>
        <v>119</v>
      </c>
      <c r="G908" s="2">
        <f t="shared" si="56"/>
        <v>2.9246215870672678</v>
      </c>
      <c r="H908" s="13">
        <f t="shared" si="57"/>
        <v>0.25480163572846903</v>
      </c>
      <c r="I908" s="2">
        <f t="shared" si="62"/>
        <v>4.9014705882350906E-3</v>
      </c>
      <c r="J908" s="36">
        <f t="shared" si="58"/>
        <v>119</v>
      </c>
      <c r="K908" s="31">
        <f t="shared" si="59"/>
        <v>1.7195657697909709E-3</v>
      </c>
      <c r="L908" s="3">
        <v>0.85666699999999996</v>
      </c>
      <c r="M908" s="13">
        <v>0.60875173645564595</v>
      </c>
      <c r="N908" s="2">
        <v>3.8E-3</v>
      </c>
      <c r="O908" s="2">
        <v>2.4799999999999999E-2</v>
      </c>
      <c r="P908" s="2">
        <v>3.0299999999999997E-2</v>
      </c>
      <c r="Q908" s="2">
        <v>2.0899999999999998E-2</v>
      </c>
      <c r="R908" s="15">
        <v>3.6052402226519606E-2</v>
      </c>
      <c r="S908" s="17">
        <f t="shared" si="53"/>
        <v>3.1666666666666665E-4</v>
      </c>
      <c r="T908" s="18">
        <v>5.7357199999999997E-2</v>
      </c>
      <c r="U908" s="8">
        <v>-4.0000000000000001E-3</v>
      </c>
      <c r="V908" s="8">
        <v>-1.1999999999999999E-3</v>
      </c>
      <c r="W908" s="13">
        <v>1.6790893909999999E-3</v>
      </c>
      <c r="X908" s="13">
        <v>2.6143443999999999E-3</v>
      </c>
      <c r="Y908" s="26">
        <v>-2.7425000000000001E-2</v>
      </c>
      <c r="Z908" s="26">
        <v>-2.8472000000000001E-2</v>
      </c>
      <c r="AA908" s="26">
        <f t="shared" si="60"/>
        <v>-2.7741666666666668E-2</v>
      </c>
    </row>
    <row r="909" spans="1:27" x14ac:dyDescent="0.3">
      <c r="A909" s="1">
        <v>194608</v>
      </c>
      <c r="B909" s="29">
        <v>16.649999999999999</v>
      </c>
      <c r="C909" s="2">
        <v>0.68666700000000003</v>
      </c>
      <c r="D909" s="2">
        <f t="shared" si="61"/>
        <v>3.0812857929761757</v>
      </c>
      <c r="E909" s="2">
        <f t="shared" si="54"/>
        <v>347.92230579166312</v>
      </c>
      <c r="F909" s="36">
        <f t="shared" si="55"/>
        <v>119</v>
      </c>
      <c r="G909" s="2">
        <f t="shared" si="56"/>
        <v>2.9237168553921271</v>
      </c>
      <c r="H909" s="13">
        <f t="shared" si="57"/>
        <v>0.25486038795734212</v>
      </c>
      <c r="I909" s="2">
        <f t="shared" si="62"/>
        <v>4.8790267702569778E-3</v>
      </c>
      <c r="J909" s="36">
        <f t="shared" si="58"/>
        <v>119</v>
      </c>
      <c r="K909" s="31">
        <f t="shared" si="59"/>
        <v>1.4658998142446631E-3</v>
      </c>
      <c r="L909" s="3">
        <v>0.87333300000000003</v>
      </c>
      <c r="M909" s="13">
        <v>0.64855436333844285</v>
      </c>
      <c r="N909" s="2">
        <v>3.8E-3</v>
      </c>
      <c r="O909" s="2">
        <v>2.5099999999999997E-2</v>
      </c>
      <c r="P909" s="2">
        <v>3.0299999999999997E-2</v>
      </c>
      <c r="Q909" s="2">
        <v>2.1700000000000001E-2</v>
      </c>
      <c r="R909" s="15">
        <v>3.9934844564097766E-2</v>
      </c>
      <c r="S909" s="17">
        <f t="shared" si="53"/>
        <v>3.1666666666666665E-4</v>
      </c>
      <c r="T909" s="18">
        <v>2.1721799999999999E-2</v>
      </c>
      <c r="U909" s="8">
        <v>-1.11E-2</v>
      </c>
      <c r="V909" s="8">
        <v>-8.8000000000000005E-3</v>
      </c>
      <c r="W909" s="13">
        <v>1.9268501410000004E-3</v>
      </c>
      <c r="X909" s="13">
        <v>2.6899157E-3</v>
      </c>
      <c r="Y909" s="26">
        <v>-6.8449999999999997E-2</v>
      </c>
      <c r="Z909" s="26">
        <v>-7.3054999999999995E-2</v>
      </c>
      <c r="AA909" s="26">
        <f t="shared" si="60"/>
        <v>-6.876666666666667E-2</v>
      </c>
    </row>
    <row r="910" spans="1:27" x14ac:dyDescent="0.3">
      <c r="A910" s="1">
        <v>194609</v>
      </c>
      <c r="B910" s="29">
        <v>14.96</v>
      </c>
      <c r="C910" s="2">
        <v>0.69</v>
      </c>
      <c r="D910" s="2">
        <f t="shared" si="61"/>
        <v>3.0683899191300665</v>
      </c>
      <c r="E910" s="2">
        <f t="shared" si="54"/>
        <v>347.66380465260107</v>
      </c>
      <c r="F910" s="36">
        <f t="shared" si="55"/>
        <v>119</v>
      </c>
      <c r="G910" s="2">
        <f t="shared" si="56"/>
        <v>2.921544576912614</v>
      </c>
      <c r="H910" s="13">
        <f t="shared" si="57"/>
        <v>0.25500156389584849</v>
      </c>
      <c r="I910" s="2">
        <f t="shared" si="62"/>
        <v>4.8538811388925129E-3</v>
      </c>
      <c r="J910" s="36">
        <f t="shared" si="58"/>
        <v>119</v>
      </c>
      <c r="K910" s="31">
        <f t="shared" si="59"/>
        <v>1.2220403326103023E-3</v>
      </c>
      <c r="L910" s="3">
        <v>0.89</v>
      </c>
      <c r="M910" s="13">
        <v>0.71163438116227817</v>
      </c>
      <c r="N910" s="2">
        <v>3.8E-3</v>
      </c>
      <c r="O910" s="2">
        <v>2.58E-2</v>
      </c>
      <c r="P910" s="2">
        <v>3.1E-2</v>
      </c>
      <c r="Q910" s="2">
        <v>2.1899999999999999E-2</v>
      </c>
      <c r="R910" s="15">
        <v>4.5267022299384604E-2</v>
      </c>
      <c r="S910" s="17">
        <f t="shared" si="53"/>
        <v>3.1666666666666665E-4</v>
      </c>
      <c r="T910" s="18">
        <v>1.15038E-2</v>
      </c>
      <c r="U910" s="8">
        <v>-8.9999999999999998E-4</v>
      </c>
      <c r="V910" s="8">
        <v>-2.5999999999999999E-3</v>
      </c>
      <c r="W910" s="13">
        <v>1.5800567805999997E-2</v>
      </c>
      <c r="X910" s="13">
        <v>2.6064325999999999E-3</v>
      </c>
      <c r="Y910" s="26">
        <v>-0.102551</v>
      </c>
      <c r="Z910" s="26">
        <v>-0.105056</v>
      </c>
      <c r="AA910" s="26">
        <f t="shared" si="60"/>
        <v>-0.10286766666666668</v>
      </c>
    </row>
    <row r="911" spans="1:27" x14ac:dyDescent="0.3">
      <c r="A911" s="1">
        <v>194610</v>
      </c>
      <c r="B911" s="29">
        <v>14.84</v>
      </c>
      <c r="C911" s="2">
        <v>0.69666700000000004</v>
      </c>
      <c r="D911" s="2">
        <f t="shared" si="61"/>
        <v>3.047252336377495</v>
      </c>
      <c r="E911" s="2">
        <f t="shared" si="54"/>
        <v>347.44672100822618</v>
      </c>
      <c r="F911" s="36">
        <f t="shared" si="55"/>
        <v>119</v>
      </c>
      <c r="G911" s="2">
        <f t="shared" si="56"/>
        <v>2.9197203446069429</v>
      </c>
      <c r="H911" s="13">
        <f t="shared" si="57"/>
        <v>0.25512024126309879</v>
      </c>
      <c r="I911" s="2">
        <f t="shared" si="62"/>
        <v>9.6623188405797755E-3</v>
      </c>
      <c r="J911" s="36">
        <f t="shared" si="58"/>
        <v>119</v>
      </c>
      <c r="K911" s="31">
        <f t="shared" si="59"/>
        <v>7.5770457692390459E-4</v>
      </c>
      <c r="L911" s="3">
        <v>0.94666700000000004</v>
      </c>
      <c r="M911" s="13">
        <v>0.72539166420336976</v>
      </c>
      <c r="N911" s="2">
        <v>3.8E-3</v>
      </c>
      <c r="O911" s="2">
        <v>2.6000000000000002E-2</v>
      </c>
      <c r="P911" s="2">
        <v>3.15E-2</v>
      </c>
      <c r="Q911" s="2">
        <v>2.1600000000000001E-2</v>
      </c>
      <c r="R911" s="15">
        <v>4.4729151470561779E-2</v>
      </c>
      <c r="S911" s="17">
        <f t="shared" si="53"/>
        <v>3.1666666666666665E-4</v>
      </c>
      <c r="T911" s="18">
        <v>1.9418100000000001E-2</v>
      </c>
      <c r="U911" s="8">
        <v>7.4000000000000003E-3</v>
      </c>
      <c r="V911" s="8">
        <v>2E-3</v>
      </c>
      <c r="W911" s="13">
        <v>6.0331091649999998E-3</v>
      </c>
      <c r="X911" s="13">
        <v>2.3753838999999999E-3</v>
      </c>
      <c r="Y911" s="26">
        <v>-4.8679999999999999E-3</v>
      </c>
      <c r="Z911" s="26">
        <v>-6.0070000000000002E-3</v>
      </c>
      <c r="AA911" s="26">
        <f t="shared" si="60"/>
        <v>-5.1846666666666664E-3</v>
      </c>
    </row>
    <row r="912" spans="1:27" x14ac:dyDescent="0.3">
      <c r="A912" s="1">
        <v>194611</v>
      </c>
      <c r="B912" s="29">
        <v>14.67</v>
      </c>
      <c r="C912" s="2">
        <v>0.70333299999999999</v>
      </c>
      <c r="D912" s="2">
        <f t="shared" si="61"/>
        <v>3.0797776435122861</v>
      </c>
      <c r="E912" s="2">
        <f t="shared" si="54"/>
        <v>347.26945444472477</v>
      </c>
      <c r="F912" s="36">
        <f t="shared" si="55"/>
        <v>119</v>
      </c>
      <c r="G912" s="2">
        <f t="shared" si="56"/>
        <v>2.9182307096195359</v>
      </c>
      <c r="H912" s="13">
        <f t="shared" si="57"/>
        <v>0.25521723300900295</v>
      </c>
      <c r="I912" s="2">
        <f t="shared" si="62"/>
        <v>9.5684164744418432E-3</v>
      </c>
      <c r="J912" s="36">
        <f t="shared" si="58"/>
        <v>119</v>
      </c>
      <c r="K912" s="31">
        <f t="shared" si="59"/>
        <v>3.6243019093540704E-4</v>
      </c>
      <c r="L912" s="3">
        <v>1.0033300000000001</v>
      </c>
      <c r="M912" s="13">
        <v>0.72269996466014841</v>
      </c>
      <c r="N912" s="2">
        <v>3.8E-3</v>
      </c>
      <c r="O912" s="2">
        <v>2.5899999999999999E-2</v>
      </c>
      <c r="P912" s="2">
        <v>3.1699999999999999E-2</v>
      </c>
      <c r="Q912" s="2">
        <v>2.1999999999999999E-2</v>
      </c>
      <c r="R912" s="15">
        <v>4.3993653375544166E-2</v>
      </c>
      <c r="S912" s="17">
        <f t="shared" ref="S912:S975" si="63">N912/12</f>
        <v>3.1666666666666665E-4</v>
      </c>
      <c r="T912" s="18">
        <v>2.37541E-2</v>
      </c>
      <c r="U912" s="8">
        <v>-5.4000000000000003E-3</v>
      </c>
      <c r="V912" s="8">
        <v>-2.5000000000000001E-3</v>
      </c>
      <c r="W912" s="13">
        <v>3.797660112E-3</v>
      </c>
      <c r="X912" s="13">
        <v>2.0257111E-3</v>
      </c>
      <c r="Y912" s="26">
        <v>-2.611E-3</v>
      </c>
      <c r="Z912" s="26">
        <v>-1.0604000000000001E-2</v>
      </c>
      <c r="AA912" s="26">
        <f t="shared" si="60"/>
        <v>-2.9276666666666665E-3</v>
      </c>
    </row>
    <row r="913" spans="1:27" x14ac:dyDescent="0.3">
      <c r="A913" s="1">
        <v>194612</v>
      </c>
      <c r="B913" s="29">
        <v>15.3</v>
      </c>
      <c r="C913" s="2">
        <v>0.71</v>
      </c>
      <c r="D913" s="2">
        <f t="shared" si="61"/>
        <v>3.0935999995094332</v>
      </c>
      <c r="E913" s="2">
        <f t="shared" si="54"/>
        <v>347.13984558938995</v>
      </c>
      <c r="F913" s="36">
        <f t="shared" si="55"/>
        <v>119</v>
      </c>
      <c r="G913" s="2">
        <f t="shared" si="56"/>
        <v>2.9171415595747057</v>
      </c>
      <c r="H913" s="13">
        <f t="shared" si="57"/>
        <v>0.25528819543314452</v>
      </c>
      <c r="I913" s="2">
        <f t="shared" si="62"/>
        <v>9.4791514119201281E-3</v>
      </c>
      <c r="J913" s="36">
        <f t="shared" si="58"/>
        <v>119</v>
      </c>
      <c r="K913" s="31">
        <f t="shared" si="59"/>
        <v>-8.0793392406316222E-6</v>
      </c>
      <c r="L913" s="3">
        <v>1.06</v>
      </c>
      <c r="M913" s="13">
        <v>0.69243792325056441</v>
      </c>
      <c r="N913" s="2">
        <v>3.8E-3</v>
      </c>
      <c r="O913" s="2">
        <v>2.6099999999999998E-2</v>
      </c>
      <c r="P913" s="2">
        <v>3.1699999999999999E-2</v>
      </c>
      <c r="Q913" s="2">
        <v>2.12E-2</v>
      </c>
      <c r="R913" s="15">
        <v>5.3483803728234594E-2</v>
      </c>
      <c r="S913" s="17">
        <f t="shared" si="63"/>
        <v>3.1666666666666665E-4</v>
      </c>
      <c r="T913" s="18">
        <v>7.7942999999999997E-3</v>
      </c>
      <c r="U913" s="8">
        <v>1.4500000000000001E-2</v>
      </c>
      <c r="V913" s="8">
        <v>1.1299999999999999E-2</v>
      </c>
      <c r="W913" s="13">
        <v>2.6705474600000004E-3</v>
      </c>
      <c r="X913" s="13">
        <v>1.7810408000000001E-3</v>
      </c>
      <c r="Y913" s="26">
        <v>4.7288999999999998E-2</v>
      </c>
      <c r="Z913" s="26">
        <v>4.2397999999999998E-2</v>
      </c>
      <c r="AA913" s="26">
        <f t="shared" si="60"/>
        <v>4.6972333333333331E-2</v>
      </c>
    </row>
    <row r="914" spans="1:27" x14ac:dyDescent="0.3">
      <c r="A914" s="1">
        <v>194701</v>
      </c>
      <c r="B914" s="29">
        <v>15.66</v>
      </c>
      <c r="C914" s="2">
        <v>0.71333299999999999</v>
      </c>
      <c r="D914" s="2">
        <f t="shared" si="61"/>
        <v>3.0741205932992477</v>
      </c>
      <c r="E914" s="2">
        <f t="shared" si="54"/>
        <v>347.02337554465248</v>
      </c>
      <c r="F914" s="36">
        <f t="shared" si="55"/>
        <v>119</v>
      </c>
      <c r="G914" s="2">
        <f t="shared" si="56"/>
        <v>2.9161628197029619</v>
      </c>
      <c r="H914" s="13">
        <f t="shared" si="57"/>
        <v>0.25535199787118384</v>
      </c>
      <c r="I914" s="2">
        <f t="shared" si="62"/>
        <v>4.6943661971832196E-3</v>
      </c>
      <c r="J914" s="36">
        <f t="shared" si="58"/>
        <v>119</v>
      </c>
      <c r="K914" s="31">
        <f t="shared" si="59"/>
        <v>-4.5135956694150205E-5</v>
      </c>
      <c r="L914" s="3">
        <v>1.1299999999999999</v>
      </c>
      <c r="M914" s="13">
        <v>0.68000443360673912</v>
      </c>
      <c r="N914" s="2">
        <v>3.8E-3</v>
      </c>
      <c r="O914" s="2">
        <v>2.5699999999999997E-2</v>
      </c>
      <c r="P914" s="2">
        <v>3.1300000000000001E-2</v>
      </c>
      <c r="Q914" s="2">
        <v>2.1399999999999999E-2</v>
      </c>
      <c r="R914" s="15">
        <v>4.8130492217063517E-2</v>
      </c>
      <c r="S914" s="17">
        <f t="shared" si="63"/>
        <v>3.1666666666666665E-4</v>
      </c>
      <c r="T914" s="18">
        <v>0</v>
      </c>
      <c r="U914" s="8">
        <v>-5.9999999999999995E-4</v>
      </c>
      <c r="V914" s="8">
        <v>5.0000000000000001E-4</v>
      </c>
      <c r="W914" s="13">
        <v>2.1115680299999997E-3</v>
      </c>
      <c r="X914" s="13">
        <v>1.3295837999999999E-3</v>
      </c>
      <c r="Y914" s="26">
        <v>2.2015E-2</v>
      </c>
      <c r="Z914" s="26">
        <v>2.0955000000000001E-2</v>
      </c>
      <c r="AA914" s="26">
        <f t="shared" si="60"/>
        <v>2.1698333333333333E-2</v>
      </c>
    </row>
    <row r="915" spans="1:27" x14ac:dyDescent="0.3">
      <c r="A915" s="1">
        <v>194702</v>
      </c>
      <c r="B915" s="29">
        <v>15.43</v>
      </c>
      <c r="C915" s="2">
        <v>0.71666700000000005</v>
      </c>
      <c r="D915" s="2">
        <f t="shared" si="61"/>
        <v>3.0524637747728081</v>
      </c>
      <c r="E915" s="2">
        <f t="shared" si="54"/>
        <v>346.91047363762101</v>
      </c>
      <c r="F915" s="36">
        <f t="shared" si="55"/>
        <v>119</v>
      </c>
      <c r="G915" s="2">
        <f t="shared" si="56"/>
        <v>2.915214064181689</v>
      </c>
      <c r="H915" s="13">
        <f t="shared" si="57"/>
        <v>0.2554138761271047</v>
      </c>
      <c r="I915" s="2">
        <f t="shared" si="62"/>
        <v>4.6738339597356404E-3</v>
      </c>
      <c r="J915" s="36">
        <f t="shared" si="58"/>
        <v>119</v>
      </c>
      <c r="K915" s="31">
        <f t="shared" si="59"/>
        <v>-1.2080204022190766E-4</v>
      </c>
      <c r="L915" s="3">
        <v>1.2</v>
      </c>
      <c r="M915" s="13">
        <v>0.68585802124091666</v>
      </c>
      <c r="N915" s="2">
        <v>3.8E-3</v>
      </c>
      <c r="O915" s="2">
        <v>2.5499999999999998E-2</v>
      </c>
      <c r="P915" s="2">
        <v>3.1200000000000002E-2</v>
      </c>
      <c r="Q915" s="2">
        <v>2.1399999999999999E-2</v>
      </c>
      <c r="R915" s="15">
        <v>5.0221309031799694E-2</v>
      </c>
      <c r="S915" s="17">
        <f t="shared" si="63"/>
        <v>3.1666666666666665E-4</v>
      </c>
      <c r="T915" s="18">
        <v>-1.554E-3</v>
      </c>
      <c r="U915" s="8">
        <v>2.0999999999999999E-3</v>
      </c>
      <c r="V915" s="8">
        <v>5.0000000000000001E-4</v>
      </c>
      <c r="W915" s="13">
        <v>1.3642843020000004E-3</v>
      </c>
      <c r="X915" s="13">
        <v>1.159422E-3</v>
      </c>
      <c r="Y915" s="26">
        <v>-8.3070000000000001E-3</v>
      </c>
      <c r="Z915" s="26">
        <v>-1.5166000000000001E-2</v>
      </c>
      <c r="AA915" s="26">
        <f t="shared" si="60"/>
        <v>-8.6236666666666666E-3</v>
      </c>
    </row>
    <row r="916" spans="1:27" x14ac:dyDescent="0.3">
      <c r="A916" s="1">
        <v>194703</v>
      </c>
      <c r="B916" s="29">
        <v>15.17</v>
      </c>
      <c r="C916" s="2">
        <v>0.72</v>
      </c>
      <c r="D916" s="2">
        <f t="shared" si="61"/>
        <v>3.0081547935525483</v>
      </c>
      <c r="E916" s="2">
        <f t="shared" si="54"/>
        <v>346.87614640789292</v>
      </c>
      <c r="F916" s="36">
        <f t="shared" si="55"/>
        <v>119</v>
      </c>
      <c r="G916" s="2">
        <f t="shared" si="56"/>
        <v>2.9149256000663271</v>
      </c>
      <c r="H916" s="13">
        <f t="shared" si="57"/>
        <v>0.25543269583030082</v>
      </c>
      <c r="I916" s="2">
        <f t="shared" si="62"/>
        <v>4.6506955113043702E-3</v>
      </c>
      <c r="J916" s="36">
        <f t="shared" si="58"/>
        <v>119</v>
      </c>
      <c r="K916" s="31">
        <f t="shared" si="59"/>
        <v>-1.9508506168222663E-4</v>
      </c>
      <c r="L916" s="3">
        <v>1.27</v>
      </c>
      <c r="M916" s="13">
        <v>0.74153498871331835</v>
      </c>
      <c r="N916" s="2">
        <v>3.8E-3</v>
      </c>
      <c r="O916" s="2">
        <v>2.5499999999999998E-2</v>
      </c>
      <c r="P916" s="2">
        <v>3.15E-2</v>
      </c>
      <c r="Q916" s="2">
        <v>2.1299999999999999E-2</v>
      </c>
      <c r="R916" s="15">
        <v>5.071568285320753E-2</v>
      </c>
      <c r="S916" s="17">
        <f t="shared" si="63"/>
        <v>3.1666666666666665E-4</v>
      </c>
      <c r="T916" s="18">
        <v>2.1539300000000001E-2</v>
      </c>
      <c r="U916" s="8">
        <v>2E-3</v>
      </c>
      <c r="V916" s="8">
        <v>6.7000000000000002E-3</v>
      </c>
      <c r="W916" s="13">
        <v>2.4112122950000004E-3</v>
      </c>
      <c r="X916" s="13">
        <v>8.0364624999999996E-4</v>
      </c>
      <c r="Y916" s="26">
        <v>-1.5009E-2</v>
      </c>
      <c r="Z916" s="26">
        <v>-1.7732000000000001E-2</v>
      </c>
      <c r="AA916" s="26">
        <f t="shared" si="60"/>
        <v>-1.5325666666666666E-2</v>
      </c>
    </row>
    <row r="917" spans="1:27" x14ac:dyDescent="0.3">
      <c r="A917" s="1">
        <v>194704</v>
      </c>
      <c r="B917" s="29">
        <v>14.58</v>
      </c>
      <c r="C917" s="2">
        <v>0.73333300000000001</v>
      </c>
      <c r="D917" s="2">
        <f t="shared" si="61"/>
        <v>2.9808497974078385</v>
      </c>
      <c r="E917" s="2">
        <f t="shared" si="54"/>
        <v>346.84713173802726</v>
      </c>
      <c r="F917" s="36">
        <f t="shared" si="55"/>
        <v>119</v>
      </c>
      <c r="G917" s="2">
        <f t="shared" si="56"/>
        <v>2.9146817793111532</v>
      </c>
      <c r="H917" s="13">
        <f t="shared" si="57"/>
        <v>0.25544860511649686</v>
      </c>
      <c r="I917" s="2">
        <f t="shared" si="62"/>
        <v>1.8518055555555524E-2</v>
      </c>
      <c r="J917" s="36">
        <f t="shared" si="58"/>
        <v>119</v>
      </c>
      <c r="K917" s="31">
        <f t="shared" si="59"/>
        <v>-4.9213804057882885E-4</v>
      </c>
      <c r="L917" s="3">
        <v>1.32667</v>
      </c>
      <c r="M917" s="13">
        <v>0.77004219409282715</v>
      </c>
      <c r="N917" s="2">
        <v>3.8E-3</v>
      </c>
      <c r="O917" s="2">
        <v>2.53E-2</v>
      </c>
      <c r="P917" s="2">
        <v>3.1600000000000003E-2</v>
      </c>
      <c r="Q917" s="2">
        <v>2.1700000000000001E-2</v>
      </c>
      <c r="R917" s="15">
        <v>5.2109392181550786E-2</v>
      </c>
      <c r="S917" s="17">
        <f t="shared" si="63"/>
        <v>3.1666666666666665E-4</v>
      </c>
      <c r="T917" s="18">
        <v>0</v>
      </c>
      <c r="U917" s="8">
        <v>-3.7000000000000002E-3</v>
      </c>
      <c r="V917" s="8">
        <v>2E-3</v>
      </c>
      <c r="W917" s="13">
        <v>2.3072576980000003E-3</v>
      </c>
      <c r="X917" s="13">
        <v>2.775418E-3</v>
      </c>
      <c r="Y917" s="26">
        <v>-3.9563000000000001E-2</v>
      </c>
      <c r="Z917" s="26">
        <v>-4.0776E-2</v>
      </c>
      <c r="AA917" s="26">
        <f t="shared" si="60"/>
        <v>-3.9879666666666667E-2</v>
      </c>
    </row>
    <row r="918" spans="1:27" x14ac:dyDescent="0.3">
      <c r="A918" s="1">
        <v>194705</v>
      </c>
      <c r="B918" s="29">
        <v>14.45</v>
      </c>
      <c r="C918" s="2">
        <v>0.74666699999999997</v>
      </c>
      <c r="D918" s="2">
        <f t="shared" si="61"/>
        <v>3.0140890826438911</v>
      </c>
      <c r="E918" s="2">
        <f t="shared" si="54"/>
        <v>346.88289299469983</v>
      </c>
      <c r="F918" s="36">
        <f t="shared" si="55"/>
        <v>119</v>
      </c>
      <c r="G918" s="2">
        <f t="shared" si="56"/>
        <v>2.9149822940731078</v>
      </c>
      <c r="H918" s="13">
        <f t="shared" si="57"/>
        <v>0.25542899683451958</v>
      </c>
      <c r="I918" s="2">
        <f t="shared" si="62"/>
        <v>1.8182735537606964E-2</v>
      </c>
      <c r="J918" s="36">
        <f t="shared" si="58"/>
        <v>119</v>
      </c>
      <c r="K918" s="31">
        <f t="shared" si="59"/>
        <v>-6.5973033390641725E-4</v>
      </c>
      <c r="L918" s="3">
        <v>1.3833299999999999</v>
      </c>
      <c r="M918" s="13">
        <v>0.77636632200886269</v>
      </c>
      <c r="N918" s="2">
        <v>3.8E-3</v>
      </c>
      <c r="O918" s="2">
        <v>2.53E-2</v>
      </c>
      <c r="P918" s="2">
        <v>3.1699999999999999E-2</v>
      </c>
      <c r="Q918" s="2">
        <v>2.1600000000000001E-2</v>
      </c>
      <c r="R918" s="15">
        <v>4.7044516389167297E-2</v>
      </c>
      <c r="S918" s="17">
        <f t="shared" si="63"/>
        <v>3.1666666666666665E-4</v>
      </c>
      <c r="T918" s="18">
        <v>-3.0487999999999999E-3</v>
      </c>
      <c r="U918" s="8">
        <v>3.3E-3</v>
      </c>
      <c r="V918" s="8">
        <v>2E-3</v>
      </c>
      <c r="W918" s="13">
        <v>2.5451047969999997E-3</v>
      </c>
      <c r="X918" s="13">
        <v>3.2286132E-3</v>
      </c>
      <c r="Y918" s="26">
        <v>-9.9200000000000004E-4</v>
      </c>
      <c r="Z918" s="26">
        <v>-1.047E-2</v>
      </c>
      <c r="AA918" s="26">
        <f t="shared" si="60"/>
        <v>-1.3086666666666667E-3</v>
      </c>
    </row>
    <row r="919" spans="1:27" x14ac:dyDescent="0.3">
      <c r="A919" s="1">
        <v>194706</v>
      </c>
      <c r="B919" s="29">
        <v>15.21</v>
      </c>
      <c r="C919" s="2">
        <v>0.76</v>
      </c>
      <c r="D919" s="2">
        <f t="shared" si="61"/>
        <v>3.0319119301314932</v>
      </c>
      <c r="E919" s="2">
        <f t="shared" ref="E919:E982" si="64">SUM(D800:D918)</f>
        <v>346.8905925093157</v>
      </c>
      <c r="F919" s="36">
        <f t="shared" ref="F919:F982" si="65">COUNT(D800:D918)</f>
        <v>119</v>
      </c>
      <c r="G919" s="2">
        <f t="shared" ref="G919:G982" si="66">E919/F919</f>
        <v>2.9150469958766023</v>
      </c>
      <c r="H919" s="13">
        <f t="shared" ref="H919:H982" si="67">1/(1+G919)</f>
        <v>0.25542477550160136</v>
      </c>
      <c r="I919" s="2">
        <f t="shared" si="62"/>
        <v>1.7856688456835634E-2</v>
      </c>
      <c r="J919" s="36">
        <f t="shared" ref="J919:J982" si="68">COUNT(I800:I918)</f>
        <v>119</v>
      </c>
      <c r="K919" s="31">
        <f t="shared" ref="K919:K982" si="69">SUM(I800:I918)/J919</f>
        <v>-8.1816984230498888E-4</v>
      </c>
      <c r="L919" s="3">
        <v>1.44</v>
      </c>
      <c r="M919" s="13">
        <v>0.74111675126903553</v>
      </c>
      <c r="N919" s="2">
        <v>3.8E-3</v>
      </c>
      <c r="O919" s="2">
        <v>2.5499999999999998E-2</v>
      </c>
      <c r="P919" s="2">
        <v>3.2099999999999997E-2</v>
      </c>
      <c r="Q919" s="2">
        <v>2.1600000000000001E-2</v>
      </c>
      <c r="R919" s="15">
        <v>4.6741715337024994E-2</v>
      </c>
      <c r="S919" s="17">
        <f t="shared" si="63"/>
        <v>3.1666666666666665E-4</v>
      </c>
      <c r="T919" s="18">
        <v>7.6046000000000004E-3</v>
      </c>
      <c r="U919" s="8">
        <v>1E-3</v>
      </c>
      <c r="V919" s="8">
        <v>4.0000000000000002E-4</v>
      </c>
      <c r="W919" s="13">
        <v>1.9589523139999995E-3</v>
      </c>
      <c r="X919" s="13">
        <v>3.8172362E-3</v>
      </c>
      <c r="Y919" s="26">
        <v>5.3992999999999999E-2</v>
      </c>
      <c r="Z919" s="26">
        <v>5.0909999999999997E-2</v>
      </c>
      <c r="AA919" s="26">
        <f t="shared" ref="AA919:AA982" si="70">Y919-S919</f>
        <v>5.3676333333333333E-2</v>
      </c>
    </row>
    <row r="920" spans="1:27" x14ac:dyDescent="0.3">
      <c r="A920" s="1">
        <v>194707</v>
      </c>
      <c r="B920" s="29">
        <v>15.76</v>
      </c>
      <c r="C920" s="2">
        <v>0.77</v>
      </c>
      <c r="D920" s="2">
        <f t="shared" si="61"/>
        <v>2.9905239284468528</v>
      </c>
      <c r="E920" s="2">
        <f t="shared" si="64"/>
        <v>346.94489498106054</v>
      </c>
      <c r="F920" s="36">
        <f t="shared" si="65"/>
        <v>119</v>
      </c>
      <c r="G920" s="2">
        <f t="shared" si="66"/>
        <v>2.9155033191685762</v>
      </c>
      <c r="H920" s="13">
        <f t="shared" si="67"/>
        <v>0.25539500761101169</v>
      </c>
      <c r="I920" s="2">
        <f t="shared" si="62"/>
        <v>1.3157894736842035E-2</v>
      </c>
      <c r="J920" s="36">
        <f t="shared" si="68"/>
        <v>119</v>
      </c>
      <c r="K920" s="31">
        <f t="shared" si="69"/>
        <v>-4.3469026743762288E-4</v>
      </c>
      <c r="L920" s="3">
        <v>1.4766699999999999</v>
      </c>
      <c r="M920" s="13">
        <v>0.71732721912872588</v>
      </c>
      <c r="N920" s="2">
        <v>6.6E-3</v>
      </c>
      <c r="O920" s="2">
        <v>2.5499999999999998E-2</v>
      </c>
      <c r="P920" s="2">
        <v>3.1800000000000002E-2</v>
      </c>
      <c r="Q920" s="2">
        <v>2.1399999999999999E-2</v>
      </c>
      <c r="R920" s="15">
        <v>4.0071503277701745E-2</v>
      </c>
      <c r="S920" s="17">
        <f t="shared" si="63"/>
        <v>5.5000000000000003E-4</v>
      </c>
      <c r="T920" s="18">
        <v>9.0498000000000002E-3</v>
      </c>
      <c r="U920" s="8">
        <v>6.3E-3</v>
      </c>
      <c r="V920" s="8">
        <v>2E-3</v>
      </c>
      <c r="W920" s="13">
        <v>1.9773679860000002E-3</v>
      </c>
      <c r="X920" s="13">
        <v>3.2049433000000001E-3</v>
      </c>
      <c r="Y920" s="26">
        <v>3.9572999999999997E-2</v>
      </c>
      <c r="Z920" s="26">
        <v>3.8369E-2</v>
      </c>
      <c r="AA920" s="26">
        <f t="shared" si="70"/>
        <v>3.9022999999999995E-2</v>
      </c>
    </row>
    <row r="921" spans="1:27" x14ac:dyDescent="0.3">
      <c r="A921" s="1">
        <v>194708</v>
      </c>
      <c r="B921" s="29">
        <v>15.32</v>
      </c>
      <c r="C921" s="2">
        <v>0.78</v>
      </c>
      <c r="D921" s="2">
        <f t="shared" si="61"/>
        <v>2.9638181355831477</v>
      </c>
      <c r="E921" s="2">
        <f t="shared" si="64"/>
        <v>347.08214085584927</v>
      </c>
      <c r="F921" s="36">
        <f t="shared" si="65"/>
        <v>119</v>
      </c>
      <c r="G921" s="2">
        <f t="shared" si="66"/>
        <v>2.916656645847473</v>
      </c>
      <c r="H921" s="13">
        <f t="shared" si="67"/>
        <v>0.2553198021736785</v>
      </c>
      <c r="I921" s="2">
        <f t="shared" si="62"/>
        <v>1.2987012987013102E-2</v>
      </c>
      <c r="J921" s="36">
        <f t="shared" si="68"/>
        <v>119</v>
      </c>
      <c r="K921" s="31">
        <f t="shared" si="69"/>
        <v>-8.4016923129511217E-5</v>
      </c>
      <c r="L921" s="3">
        <v>1.5133300000000001</v>
      </c>
      <c r="M921" s="13">
        <v>0.73469387755102045</v>
      </c>
      <c r="N921" s="2">
        <v>7.4999999999999997E-3</v>
      </c>
      <c r="O921" s="2">
        <v>2.5600000000000001E-2</v>
      </c>
      <c r="P921" s="2">
        <v>3.1699999999999999E-2</v>
      </c>
      <c r="Q921" s="2">
        <v>2.1000000000000001E-2</v>
      </c>
      <c r="R921" s="15">
        <v>4.2967877431264401E-2</v>
      </c>
      <c r="S921" s="17">
        <f t="shared" si="63"/>
        <v>6.2500000000000001E-4</v>
      </c>
      <c r="T921" s="18">
        <v>1.04557E-2</v>
      </c>
      <c r="U921" s="8">
        <v>8.0999999999999996E-3</v>
      </c>
      <c r="V921" s="8">
        <v>-7.1000000000000004E-3</v>
      </c>
      <c r="W921" s="13">
        <v>8.2446446699999999E-4</v>
      </c>
      <c r="X921" s="13">
        <v>3.5721715E-3</v>
      </c>
      <c r="Y921" s="26">
        <v>-2.3077E-2</v>
      </c>
      <c r="Z921" s="26">
        <v>-2.9148E-2</v>
      </c>
      <c r="AA921" s="26">
        <f t="shared" si="70"/>
        <v>-2.3702000000000001E-2</v>
      </c>
    </row>
    <row r="922" spans="1:27" x14ac:dyDescent="0.3">
      <c r="A922" s="1">
        <v>194709</v>
      </c>
      <c r="B922" s="29">
        <v>15.11</v>
      </c>
      <c r="C922" s="2">
        <v>0.79</v>
      </c>
      <c r="D922" s="2">
        <f t="shared" si="61"/>
        <v>2.9720359998961392</v>
      </c>
      <c r="E922" s="2">
        <f t="shared" si="64"/>
        <v>347.27012877526852</v>
      </c>
      <c r="F922" s="36">
        <f t="shared" si="65"/>
        <v>119</v>
      </c>
      <c r="G922" s="2">
        <f t="shared" si="66"/>
        <v>2.9182363762627608</v>
      </c>
      <c r="H922" s="13">
        <f t="shared" si="67"/>
        <v>0.25521686390799281</v>
      </c>
      <c r="I922" s="2">
        <f t="shared" si="62"/>
        <v>1.2820512820512775E-2</v>
      </c>
      <c r="J922" s="36">
        <f t="shared" si="68"/>
        <v>119</v>
      </c>
      <c r="K922" s="31">
        <f t="shared" si="69"/>
        <v>2.7227189941285087E-4</v>
      </c>
      <c r="L922" s="3">
        <v>1.55</v>
      </c>
      <c r="M922" s="13">
        <v>0.740323398501324</v>
      </c>
      <c r="N922" s="2">
        <v>8.0000000000000002E-3</v>
      </c>
      <c r="O922" s="2">
        <v>2.6099999999999998E-2</v>
      </c>
      <c r="P922" s="2">
        <v>3.2300000000000002E-2</v>
      </c>
      <c r="Q922" s="2">
        <v>2.1299999999999999E-2</v>
      </c>
      <c r="R922" s="15">
        <v>4.4030122417766694E-2</v>
      </c>
      <c r="S922" s="17">
        <f t="shared" si="63"/>
        <v>6.6666666666666664E-4</v>
      </c>
      <c r="T922" s="18">
        <v>2.34959E-2</v>
      </c>
      <c r="U922" s="8">
        <v>-4.4000000000000003E-3</v>
      </c>
      <c r="V922" s="8">
        <v>-1.3100000000000001E-2</v>
      </c>
      <c r="W922" s="13">
        <v>1.3853768010000001E-3</v>
      </c>
      <c r="X922" s="13">
        <v>4.3268967E-3</v>
      </c>
      <c r="Y922" s="26">
        <v>-9.9290000000000003E-3</v>
      </c>
      <c r="Z922" s="26">
        <v>-1.3691E-2</v>
      </c>
      <c r="AA922" s="26">
        <f t="shared" si="70"/>
        <v>-1.0595666666666666E-2</v>
      </c>
    </row>
    <row r="923" spans="1:27" x14ac:dyDescent="0.3">
      <c r="A923" s="1">
        <v>194710</v>
      </c>
      <c r="B923" s="29">
        <v>15.43</v>
      </c>
      <c r="C923" s="2">
        <v>0.80666700000000002</v>
      </c>
      <c r="D923" s="2">
        <f t="shared" si="61"/>
        <v>2.9222276473909661</v>
      </c>
      <c r="E923" s="2">
        <f t="shared" si="64"/>
        <v>347.58585781221461</v>
      </c>
      <c r="F923" s="36">
        <f t="shared" si="65"/>
        <v>119</v>
      </c>
      <c r="G923" s="2">
        <f t="shared" si="66"/>
        <v>2.9208895614471815</v>
      </c>
      <c r="H923" s="13">
        <f t="shared" si="67"/>
        <v>0.25504416391440132</v>
      </c>
      <c r="I923" s="2">
        <f t="shared" si="62"/>
        <v>2.1097468354430271E-2</v>
      </c>
      <c r="J923" s="36">
        <f t="shared" si="68"/>
        <v>119</v>
      </c>
      <c r="K923" s="31">
        <f t="shared" si="69"/>
        <v>2.7087273834982287E-4</v>
      </c>
      <c r="L923" s="3">
        <v>1.57</v>
      </c>
      <c r="M923" s="13">
        <v>0.72273252296353341</v>
      </c>
      <c r="N923" s="2">
        <v>8.5000000000000006E-3</v>
      </c>
      <c r="O923" s="2">
        <v>2.7000000000000003E-2</v>
      </c>
      <c r="P923" s="2">
        <v>3.3500000000000002E-2</v>
      </c>
      <c r="Q923" s="2">
        <v>2.1700000000000001E-2</v>
      </c>
      <c r="R923" s="15">
        <v>4.2559206411091156E-2</v>
      </c>
      <c r="S923" s="17">
        <f t="shared" si="63"/>
        <v>7.0833333333333338E-4</v>
      </c>
      <c r="T923" s="18">
        <v>0</v>
      </c>
      <c r="U923" s="8">
        <v>-3.7000000000000002E-3</v>
      </c>
      <c r="V923" s="8">
        <v>-9.9000000000000008E-3</v>
      </c>
      <c r="W923" s="13">
        <v>8.6952572899999991E-4</v>
      </c>
      <c r="X923" s="13">
        <v>4.3136223999999997E-3</v>
      </c>
      <c r="Y923" s="26">
        <v>2.0577000000000002E-2</v>
      </c>
      <c r="Z923" s="26">
        <v>1.9351E-2</v>
      </c>
      <c r="AA923" s="26">
        <f t="shared" si="70"/>
        <v>1.9868666666666666E-2</v>
      </c>
    </row>
    <row r="924" spans="1:27" x14ac:dyDescent="0.3">
      <c r="A924" s="1">
        <v>194711</v>
      </c>
      <c r="B924" s="29">
        <v>14.99</v>
      </c>
      <c r="C924" s="2">
        <v>0.82333299999999998</v>
      </c>
      <c r="D924" s="2">
        <f t="shared" si="61"/>
        <v>2.9222473712849952</v>
      </c>
      <c r="E924" s="2">
        <f t="shared" si="64"/>
        <v>347.91623726616245</v>
      </c>
      <c r="F924" s="36">
        <f t="shared" si="65"/>
        <v>119</v>
      </c>
      <c r="G924" s="2">
        <f t="shared" si="66"/>
        <v>2.9236658593795166</v>
      </c>
      <c r="H924" s="13">
        <f t="shared" si="67"/>
        <v>0.25486370038608197</v>
      </c>
      <c r="I924" s="2">
        <f t="shared" si="62"/>
        <v>2.0660322041189172E-2</v>
      </c>
      <c r="J924" s="36">
        <f t="shared" si="68"/>
        <v>119</v>
      </c>
      <c r="K924" s="31">
        <f t="shared" si="69"/>
        <v>3.4042698653400353E-4</v>
      </c>
      <c r="L924" s="3">
        <v>1.59</v>
      </c>
      <c r="M924" s="13">
        <v>0.73199264664921182</v>
      </c>
      <c r="N924" s="2">
        <v>9.1999999999999998E-3</v>
      </c>
      <c r="O924" s="2">
        <v>2.7699999999999999E-2</v>
      </c>
      <c r="P924" s="2">
        <v>3.44E-2</v>
      </c>
      <c r="Q924" s="2">
        <v>2.29E-2</v>
      </c>
      <c r="R924" s="15">
        <v>4.6053465087126391E-2</v>
      </c>
      <c r="S924" s="17">
        <f t="shared" si="63"/>
        <v>7.6666666666666669E-4</v>
      </c>
      <c r="T924" s="18">
        <v>5.7886999999999999E-3</v>
      </c>
      <c r="U924" s="8">
        <v>-1.7399999999999999E-2</v>
      </c>
      <c r="V924" s="8">
        <v>-9.7999999999999997E-3</v>
      </c>
      <c r="W924" s="13">
        <v>4.7593041499999997E-4</v>
      </c>
      <c r="X924" s="13">
        <v>4.4945059999999997E-3</v>
      </c>
      <c r="Y924" s="26">
        <v>-1.7637E-2</v>
      </c>
      <c r="Z924" s="26">
        <v>-2.9557E-2</v>
      </c>
      <c r="AA924" s="26">
        <f t="shared" si="70"/>
        <v>-1.8403666666666665E-2</v>
      </c>
    </row>
    <row r="925" spans="1:27" x14ac:dyDescent="0.3">
      <c r="A925" s="1">
        <v>194712</v>
      </c>
      <c r="B925" s="29">
        <v>15.3</v>
      </c>
      <c r="C925" s="2">
        <v>0.84</v>
      </c>
      <c r="D925" s="2">
        <f t="shared" si="61"/>
        <v>2.8615203773305637</v>
      </c>
      <c r="E925" s="2">
        <f t="shared" si="64"/>
        <v>348.2460323610963</v>
      </c>
      <c r="F925" s="36">
        <f t="shared" si="65"/>
        <v>119</v>
      </c>
      <c r="G925" s="2">
        <f t="shared" si="66"/>
        <v>2.9264372467319015</v>
      </c>
      <c r="H925" s="13">
        <f t="shared" si="67"/>
        <v>0.25468381057976458</v>
      </c>
      <c r="I925" s="2">
        <f t="shared" si="62"/>
        <v>2.0243328033735963E-2</v>
      </c>
      <c r="J925" s="36">
        <f t="shared" si="68"/>
        <v>119</v>
      </c>
      <c r="K925" s="31">
        <f t="shared" si="69"/>
        <v>4.0767147555154841E-4</v>
      </c>
      <c r="L925" s="3">
        <v>1.61</v>
      </c>
      <c r="M925" s="13">
        <v>0.7253256789578274</v>
      </c>
      <c r="N925" s="2">
        <v>9.4999999999999998E-3</v>
      </c>
      <c r="O925" s="2">
        <v>2.86E-2</v>
      </c>
      <c r="P925" s="2">
        <v>3.5200000000000002E-2</v>
      </c>
      <c r="Q925" s="2">
        <v>2.4299999999999999E-2</v>
      </c>
      <c r="R925" s="15">
        <v>2.934707852693438E-2</v>
      </c>
      <c r="S925" s="17">
        <f t="shared" si="63"/>
        <v>7.9166666666666665E-4</v>
      </c>
      <c r="T925" s="18">
        <v>1.2903400000000001E-2</v>
      </c>
      <c r="U925" s="8">
        <v>-1.9199999999999998E-2</v>
      </c>
      <c r="V925" s="8">
        <v>2.3999999999999998E-3</v>
      </c>
      <c r="W925" s="13">
        <v>1.1072990020000002E-3</v>
      </c>
      <c r="X925" s="13">
        <v>4.7609245000000003E-3</v>
      </c>
      <c r="Y925" s="26">
        <v>3.0786000000000001E-2</v>
      </c>
      <c r="Z925" s="26">
        <v>2.5274999999999999E-2</v>
      </c>
      <c r="AA925" s="26">
        <f t="shared" si="70"/>
        <v>2.9994333333333335E-2</v>
      </c>
    </row>
    <row r="926" spans="1:27" x14ac:dyDescent="0.3">
      <c r="A926" s="1">
        <v>194801</v>
      </c>
      <c r="B926" s="29">
        <v>14.69</v>
      </c>
      <c r="C926" s="2">
        <v>0.843333</v>
      </c>
      <c r="D926" s="2">
        <f t="shared" si="61"/>
        <v>2.8094507108009346</v>
      </c>
      <c r="E926" s="2">
        <f t="shared" si="64"/>
        <v>348.44770421897437</v>
      </c>
      <c r="F926" s="36">
        <f t="shared" si="65"/>
        <v>119</v>
      </c>
      <c r="G926" s="2">
        <f t="shared" si="66"/>
        <v>2.9281319682266753</v>
      </c>
      <c r="H926" s="13">
        <f t="shared" si="67"/>
        <v>0.25457393185581856</v>
      </c>
      <c r="I926" s="2">
        <f t="shared" si="62"/>
        <v>3.9678571428571896E-3</v>
      </c>
      <c r="J926" s="36">
        <f t="shared" si="68"/>
        <v>119</v>
      </c>
      <c r="K926" s="31">
        <f t="shared" si="69"/>
        <v>6.4781498844008708E-4</v>
      </c>
      <c r="L926" s="3">
        <v>1.64333</v>
      </c>
      <c r="M926" s="13">
        <v>0.75188830395971629</v>
      </c>
      <c r="N926" s="2">
        <v>9.7000000000000003E-3</v>
      </c>
      <c r="O926" s="2">
        <v>2.86E-2</v>
      </c>
      <c r="P926" s="2">
        <v>3.5200000000000002E-2</v>
      </c>
      <c r="Q926" s="2">
        <v>2.4299999999999999E-2</v>
      </c>
      <c r="R926" s="15">
        <v>3.1332807241529696E-2</v>
      </c>
      <c r="S926" s="17">
        <f t="shared" si="63"/>
        <v>8.0833333333333332E-4</v>
      </c>
      <c r="T926" s="18">
        <v>1.1331600000000001E-2</v>
      </c>
      <c r="U926" s="8">
        <v>2E-3</v>
      </c>
      <c r="V926" s="8">
        <v>2.3999999999999998E-3</v>
      </c>
      <c r="W926" s="13">
        <v>1.0487406110000002E-3</v>
      </c>
      <c r="X926" s="13">
        <v>4.3871624000000001E-3</v>
      </c>
      <c r="Y926" s="26">
        <v>-3.7741999999999998E-2</v>
      </c>
      <c r="Z926" s="26">
        <v>-3.8903E-2</v>
      </c>
      <c r="AA926" s="26">
        <f t="shared" si="70"/>
        <v>-3.8550333333333332E-2</v>
      </c>
    </row>
    <row r="927" spans="1:27" x14ac:dyDescent="0.3">
      <c r="A927" s="1">
        <v>194802</v>
      </c>
      <c r="B927" s="29">
        <v>14</v>
      </c>
      <c r="C927" s="2">
        <v>0.84666699999999995</v>
      </c>
      <c r="D927" s="2">
        <f t="shared" si="61"/>
        <v>2.8798171765167648</v>
      </c>
      <c r="E927" s="2">
        <f t="shared" si="64"/>
        <v>348.87713852037723</v>
      </c>
      <c r="F927" s="36">
        <f t="shared" si="65"/>
        <v>119</v>
      </c>
      <c r="G927" s="2">
        <f t="shared" si="66"/>
        <v>2.9317406598351026</v>
      </c>
      <c r="H927" s="13">
        <f t="shared" si="67"/>
        <v>0.25434027483438848</v>
      </c>
      <c r="I927" s="2">
        <f t="shared" si="62"/>
        <v>3.9533612463877876E-3</v>
      </c>
      <c r="J927" s="36">
        <f t="shared" si="68"/>
        <v>119</v>
      </c>
      <c r="K927" s="31">
        <f t="shared" si="69"/>
        <v>7.5176777568154078E-4</v>
      </c>
      <c r="L927" s="3">
        <v>1.6766700000000001</v>
      </c>
      <c r="M927" s="13">
        <v>0.78776978417266186</v>
      </c>
      <c r="N927" s="2">
        <v>0.01</v>
      </c>
      <c r="O927" s="2">
        <v>2.8500000000000001E-2</v>
      </c>
      <c r="P927" s="2">
        <v>3.5299999999999998E-2</v>
      </c>
      <c r="Q927" s="2">
        <v>2.41E-2</v>
      </c>
      <c r="R927" s="15">
        <v>2.9254687824727073E-2</v>
      </c>
      <c r="S927" s="17">
        <f t="shared" si="63"/>
        <v>8.3333333333333339E-4</v>
      </c>
      <c r="T927" s="18">
        <v>-8.4866000000000004E-3</v>
      </c>
      <c r="U927" s="8">
        <v>4.5999999999999999E-3</v>
      </c>
      <c r="V927" s="8">
        <v>3.8999999999999998E-3</v>
      </c>
      <c r="W927" s="13">
        <v>1.7554972970000001E-3</v>
      </c>
      <c r="X927" s="13">
        <v>4.9033645999999997E-3</v>
      </c>
      <c r="Y927" s="26">
        <v>-4.0231000000000003E-2</v>
      </c>
      <c r="Z927" s="26">
        <v>-4.7780999999999997E-2</v>
      </c>
      <c r="AA927" s="26">
        <f t="shared" si="70"/>
        <v>-4.1064333333333335E-2</v>
      </c>
    </row>
    <row r="928" spans="1:27" x14ac:dyDescent="0.3">
      <c r="A928" s="1">
        <v>194803</v>
      </c>
      <c r="B928" s="29">
        <v>15.08</v>
      </c>
      <c r="C928" s="2">
        <v>0.85</v>
      </c>
      <c r="D928" s="2">
        <f t="shared" si="61"/>
        <v>2.9020677976593561</v>
      </c>
      <c r="E928" s="2">
        <f t="shared" si="64"/>
        <v>349.2363684520862</v>
      </c>
      <c r="F928" s="36">
        <f t="shared" si="65"/>
        <v>119</v>
      </c>
      <c r="G928" s="2">
        <f t="shared" si="66"/>
        <v>2.9347593987570271</v>
      </c>
      <c r="H928" s="13">
        <f t="shared" si="67"/>
        <v>0.25414514552424616</v>
      </c>
      <c r="I928" s="2">
        <f t="shared" si="62"/>
        <v>3.9366126233808529E-3</v>
      </c>
      <c r="J928" s="36">
        <f t="shared" si="68"/>
        <v>119</v>
      </c>
      <c r="K928" s="31">
        <f t="shared" si="69"/>
        <v>8.5620775597807528E-4</v>
      </c>
      <c r="L928" s="3">
        <v>1.71</v>
      </c>
      <c r="M928" s="13">
        <v>0.8414221218961625</v>
      </c>
      <c r="N928" s="2">
        <v>0.01</v>
      </c>
      <c r="O928" s="2">
        <v>2.8300000000000002E-2</v>
      </c>
      <c r="P928" s="2">
        <v>3.5299999999999998E-2</v>
      </c>
      <c r="Q928" s="2">
        <v>2.41E-2</v>
      </c>
      <c r="R928" s="15">
        <v>2.7368110438856619E-2</v>
      </c>
      <c r="S928" s="17">
        <f t="shared" si="63"/>
        <v>8.3333333333333339E-4</v>
      </c>
      <c r="T928" s="18">
        <v>-2.8449999999999999E-3</v>
      </c>
      <c r="U928" s="8">
        <v>3.3999999999999998E-3</v>
      </c>
      <c r="V928" s="8">
        <v>1.15E-2</v>
      </c>
      <c r="W928" s="13">
        <v>2.081943811E-3</v>
      </c>
      <c r="X928" s="13">
        <v>5.8085148000000001E-3</v>
      </c>
      <c r="Y928" s="26">
        <v>8.1441E-2</v>
      </c>
      <c r="Z928" s="26">
        <v>7.7022999999999994E-2</v>
      </c>
      <c r="AA928" s="26">
        <f t="shared" si="70"/>
        <v>8.0607666666666661E-2</v>
      </c>
    </row>
    <row r="929" spans="1:27" x14ac:dyDescent="0.3">
      <c r="A929" s="1">
        <v>194804</v>
      </c>
      <c r="B929" s="29">
        <v>15.48</v>
      </c>
      <c r="C929" s="2">
        <v>0.85</v>
      </c>
      <c r="D929" s="2">
        <f t="shared" si="61"/>
        <v>2.9773286671715185</v>
      </c>
      <c r="E929" s="2">
        <f t="shared" si="64"/>
        <v>349.64595013921729</v>
      </c>
      <c r="F929" s="36">
        <f t="shared" si="65"/>
        <v>119</v>
      </c>
      <c r="G929" s="2">
        <f t="shared" si="66"/>
        <v>2.9382012616740947</v>
      </c>
      <c r="H929" s="13">
        <f t="shared" si="67"/>
        <v>0.25392303073279421</v>
      </c>
      <c r="I929" s="2">
        <f t="shared" si="62"/>
        <v>0</v>
      </c>
      <c r="J929" s="36">
        <f t="shared" si="68"/>
        <v>119</v>
      </c>
      <c r="K929" s="31">
        <f t="shared" si="69"/>
        <v>1.0329321456164838E-3</v>
      </c>
      <c r="L929" s="3">
        <v>1.76</v>
      </c>
      <c r="M929" s="13">
        <v>0.82599301977729767</v>
      </c>
      <c r="N929" s="2">
        <v>0.01</v>
      </c>
      <c r="O929" s="2">
        <v>2.7799999999999998E-2</v>
      </c>
      <c r="P929" s="2">
        <v>3.4700000000000002E-2</v>
      </c>
      <c r="Q929" s="2">
        <v>2.3900000000000001E-2</v>
      </c>
      <c r="R929" s="15">
        <v>2.7645798305370079E-2</v>
      </c>
      <c r="S929" s="17">
        <f t="shared" si="63"/>
        <v>8.3333333333333339E-4</v>
      </c>
      <c r="T929" s="18">
        <v>1.4144500000000001E-2</v>
      </c>
      <c r="U929" s="8">
        <v>4.4999999999999997E-3</v>
      </c>
      <c r="V929" s="8">
        <v>3.8E-3</v>
      </c>
      <c r="W929" s="13">
        <v>5.5193418300000005E-4</v>
      </c>
      <c r="X929" s="13">
        <v>4.1501791999999996E-3</v>
      </c>
      <c r="Y929" s="26">
        <v>3.0818000000000002E-2</v>
      </c>
      <c r="Z929" s="26">
        <v>2.8535000000000001E-2</v>
      </c>
      <c r="AA929" s="26">
        <f t="shared" si="70"/>
        <v>2.998466666666667E-2</v>
      </c>
    </row>
    <row r="930" spans="1:27" x14ac:dyDescent="0.3">
      <c r="A930" s="1">
        <v>194805</v>
      </c>
      <c r="B930" s="29">
        <v>16.690000000000001</v>
      </c>
      <c r="C930" s="2">
        <v>0.85</v>
      </c>
      <c r="D930" s="2">
        <f t="shared" si="61"/>
        <v>2.9803199945591041</v>
      </c>
      <c r="E930" s="2">
        <f t="shared" si="64"/>
        <v>349.89248002528268</v>
      </c>
      <c r="F930" s="36">
        <f t="shared" si="65"/>
        <v>119</v>
      </c>
      <c r="G930" s="2">
        <f t="shared" si="66"/>
        <v>2.9402729413889301</v>
      </c>
      <c r="H930" s="13">
        <f t="shared" si="67"/>
        <v>0.25378952546558969</v>
      </c>
      <c r="I930" s="2">
        <f t="shared" si="62"/>
        <v>0</v>
      </c>
      <c r="J930" s="36">
        <f t="shared" si="68"/>
        <v>119</v>
      </c>
      <c r="K930" s="31">
        <f t="shared" si="69"/>
        <v>1.1790848040301978E-3</v>
      </c>
      <c r="L930" s="3">
        <v>1.81</v>
      </c>
      <c r="M930" s="13">
        <v>0.78169235608681964</v>
      </c>
      <c r="N930" s="2">
        <v>0.01</v>
      </c>
      <c r="O930" s="2">
        <v>2.76E-2</v>
      </c>
      <c r="P930" s="2">
        <v>3.3799999999999997E-2</v>
      </c>
      <c r="Q930" s="2">
        <v>2.3099999999999999E-2</v>
      </c>
      <c r="R930" s="15">
        <v>2.5707570913477189E-2</v>
      </c>
      <c r="S930" s="17">
        <f t="shared" si="63"/>
        <v>8.3333333333333339E-4</v>
      </c>
      <c r="T930" s="18">
        <v>6.9978999999999996E-3</v>
      </c>
      <c r="U930" s="8">
        <v>1.41E-2</v>
      </c>
      <c r="V930" s="8">
        <v>8.0000000000000004E-4</v>
      </c>
      <c r="W930" s="13">
        <v>1.4528383540000005E-3</v>
      </c>
      <c r="X930" s="13">
        <v>4.4591398999999999E-3</v>
      </c>
      <c r="Y930" s="26">
        <v>8.4018999999999996E-2</v>
      </c>
      <c r="Z930" s="26">
        <v>7.7526999999999999E-2</v>
      </c>
      <c r="AA930" s="26">
        <f t="shared" si="70"/>
        <v>8.3185666666666658E-2</v>
      </c>
    </row>
    <row r="931" spans="1:27" x14ac:dyDescent="0.3">
      <c r="A931" s="1">
        <v>194806</v>
      </c>
      <c r="B931" s="29">
        <v>16.739999999999998</v>
      </c>
      <c r="C931" s="2">
        <v>0.85</v>
      </c>
      <c r="D931" s="2">
        <f t="shared" si="61"/>
        <v>2.9256884298210646</v>
      </c>
      <c r="E931" s="2">
        <f t="shared" si="64"/>
        <v>350.05399845444691</v>
      </c>
      <c r="F931" s="36">
        <f t="shared" si="65"/>
        <v>119</v>
      </c>
      <c r="G931" s="2">
        <f t="shared" si="66"/>
        <v>2.9416302391129991</v>
      </c>
      <c r="H931" s="13">
        <f t="shared" si="67"/>
        <v>0.2537021332130418</v>
      </c>
      <c r="I931" s="2">
        <f t="shared" si="62"/>
        <v>0</v>
      </c>
      <c r="J931" s="36">
        <f t="shared" si="68"/>
        <v>119</v>
      </c>
      <c r="K931" s="31">
        <f t="shared" si="69"/>
        <v>1.3278132107331073E-3</v>
      </c>
      <c r="L931" s="3">
        <v>1.86</v>
      </c>
      <c r="M931" s="13">
        <v>0.78697350364192964</v>
      </c>
      <c r="N931" s="2">
        <v>0.01</v>
      </c>
      <c r="O931" s="2">
        <v>2.76E-2</v>
      </c>
      <c r="P931" s="2">
        <v>3.3399999999999999E-2</v>
      </c>
      <c r="Q931" s="2">
        <v>2.3800000000000002E-2</v>
      </c>
      <c r="R931" s="15">
        <v>2.4451428726445672E-2</v>
      </c>
      <c r="S931" s="17">
        <f t="shared" si="63"/>
        <v>8.3333333333333339E-4</v>
      </c>
      <c r="T931" s="18">
        <v>6.9493000000000003E-3</v>
      </c>
      <c r="U931" s="8">
        <v>-8.3999999999999995E-3</v>
      </c>
      <c r="V931" s="8">
        <v>-8.3000000000000001E-3</v>
      </c>
      <c r="W931" s="13">
        <v>9.0638831899999997E-4</v>
      </c>
      <c r="X931" s="13">
        <v>3.1442365000000001E-3</v>
      </c>
      <c r="Y931" s="26">
        <v>7.6649999999999999E-3</v>
      </c>
      <c r="Z931" s="26">
        <v>3.6870000000000002E-3</v>
      </c>
      <c r="AA931" s="26">
        <f t="shared" si="70"/>
        <v>6.8316666666666664E-3</v>
      </c>
    </row>
    <row r="932" spans="1:27" x14ac:dyDescent="0.3">
      <c r="A932" s="1">
        <v>194807</v>
      </c>
      <c r="B932" s="29">
        <v>15.85</v>
      </c>
      <c r="C932" s="2">
        <v>0.85666699999999996</v>
      </c>
      <c r="D932" s="2">
        <f t="shared" si="61"/>
        <v>2.9254179628829196</v>
      </c>
      <c r="E932" s="2">
        <f t="shared" si="64"/>
        <v>350.15198576604479</v>
      </c>
      <c r="F932" s="36">
        <f t="shared" si="65"/>
        <v>119</v>
      </c>
      <c r="G932" s="2">
        <f t="shared" si="66"/>
        <v>2.9424536618995361</v>
      </c>
      <c r="H932" s="13">
        <f t="shared" si="67"/>
        <v>0.25364914486228463</v>
      </c>
      <c r="I932" s="2">
        <f t="shared" si="62"/>
        <v>7.8435294117646936E-3</v>
      </c>
      <c r="J932" s="36">
        <f t="shared" si="68"/>
        <v>119</v>
      </c>
      <c r="K932" s="31">
        <f t="shared" si="69"/>
        <v>1.6306408282666073E-3</v>
      </c>
      <c r="L932" s="3">
        <v>1.93</v>
      </c>
      <c r="M932" s="13">
        <v>0.82225776209121482</v>
      </c>
      <c r="N932" s="2">
        <v>0.01</v>
      </c>
      <c r="O932" s="2">
        <v>2.81E-2</v>
      </c>
      <c r="P932" s="2">
        <v>3.3700000000000001E-2</v>
      </c>
      <c r="Q932" s="2">
        <v>2.41E-2</v>
      </c>
      <c r="R932" s="15">
        <v>2.2781879009026153E-2</v>
      </c>
      <c r="S932" s="17">
        <f t="shared" si="63"/>
        <v>8.3333333333333339E-4</v>
      </c>
      <c r="T932" s="18">
        <v>1.23883E-2</v>
      </c>
      <c r="U932" s="8">
        <v>-2.0999999999999999E-3</v>
      </c>
      <c r="V932" s="8">
        <v>-5.1999999999999998E-3</v>
      </c>
      <c r="W932" s="13">
        <v>2.7632379920000004E-3</v>
      </c>
      <c r="X932" s="13">
        <v>2.9631757E-3</v>
      </c>
      <c r="Y932" s="26">
        <v>-5.2248000000000003E-2</v>
      </c>
      <c r="Z932" s="26">
        <v>-5.3095999999999997E-2</v>
      </c>
      <c r="AA932" s="26">
        <f t="shared" si="70"/>
        <v>-5.3081333333333335E-2</v>
      </c>
    </row>
    <row r="933" spans="1:27" x14ac:dyDescent="0.3">
      <c r="A933" s="1">
        <v>194808</v>
      </c>
      <c r="B933" s="29">
        <v>15.97</v>
      </c>
      <c r="C933" s="2">
        <v>0.86333300000000002</v>
      </c>
      <c r="D933" s="2">
        <f t="shared" si="61"/>
        <v>2.8871494534859012</v>
      </c>
      <c r="E933" s="2">
        <f t="shared" si="64"/>
        <v>350.19678863141365</v>
      </c>
      <c r="F933" s="36">
        <f t="shared" si="65"/>
        <v>119</v>
      </c>
      <c r="G933" s="2">
        <f t="shared" si="66"/>
        <v>2.9428301565665014</v>
      </c>
      <c r="H933" s="13">
        <f t="shared" si="67"/>
        <v>0.25362492430331335</v>
      </c>
      <c r="I933" s="2">
        <f t="shared" si="62"/>
        <v>7.7813199294476387E-3</v>
      </c>
      <c r="J933" s="36">
        <f t="shared" si="68"/>
        <v>119</v>
      </c>
      <c r="K933" s="31">
        <f t="shared" si="69"/>
        <v>2.0106894826427825E-3</v>
      </c>
      <c r="L933" s="3">
        <v>2</v>
      </c>
      <c r="M933" s="13">
        <v>0.82053822024104339</v>
      </c>
      <c r="N933" s="2">
        <v>1.06E-2</v>
      </c>
      <c r="O933" s="2">
        <v>2.8399999999999998E-2</v>
      </c>
      <c r="P933" s="2">
        <v>3.44E-2</v>
      </c>
      <c r="Q933" s="2">
        <v>2.4199999999999999E-2</v>
      </c>
      <c r="R933" s="15">
        <v>1.989136374868956E-2</v>
      </c>
      <c r="S933" s="17">
        <f t="shared" si="63"/>
        <v>8.833333333333333E-4</v>
      </c>
      <c r="T933" s="18">
        <v>4.0955999999999996E-3</v>
      </c>
      <c r="U933" s="8">
        <v>1E-4</v>
      </c>
      <c r="V933" s="8">
        <v>5.4999999999999997E-3</v>
      </c>
      <c r="W933" s="13">
        <v>1.1848765939999999E-3</v>
      </c>
      <c r="X933" s="13">
        <v>2.8878628E-3</v>
      </c>
      <c r="Y933" s="26">
        <v>1.5514E-2</v>
      </c>
      <c r="Z933" s="26">
        <v>8.1060000000000004E-3</v>
      </c>
      <c r="AA933" s="26">
        <f t="shared" si="70"/>
        <v>1.4630666666666667E-2</v>
      </c>
    </row>
    <row r="934" spans="1:27" x14ac:dyDescent="0.3">
      <c r="A934" s="1">
        <v>194809</v>
      </c>
      <c r="B934" s="29">
        <v>15.49</v>
      </c>
      <c r="C934" s="2">
        <v>0.87</v>
      </c>
      <c r="D934" s="2">
        <f t="shared" si="61"/>
        <v>2.9450437569290528</v>
      </c>
      <c r="E934" s="2">
        <f t="shared" si="64"/>
        <v>350.09048112518275</v>
      </c>
      <c r="F934" s="36">
        <f t="shared" si="65"/>
        <v>119</v>
      </c>
      <c r="G934" s="2">
        <f t="shared" si="66"/>
        <v>2.9419368161780062</v>
      </c>
      <c r="H934" s="13">
        <f t="shared" si="67"/>
        <v>0.25368240198471081</v>
      </c>
      <c r="I934" s="2">
        <f t="shared" si="62"/>
        <v>7.7223968040140978E-3</v>
      </c>
      <c r="J934" s="36">
        <f t="shared" si="68"/>
        <v>119</v>
      </c>
      <c r="K934" s="31">
        <f t="shared" si="69"/>
        <v>2.4024267765125878E-3</v>
      </c>
      <c r="L934" s="3">
        <v>2.0699999999999998</v>
      </c>
      <c r="M934" s="13">
        <v>0.8362310712282669</v>
      </c>
      <c r="N934" s="2">
        <v>1.09E-2</v>
      </c>
      <c r="O934" s="2">
        <v>2.8399999999999998E-2</v>
      </c>
      <c r="P934" s="2">
        <v>3.4500000000000003E-2</v>
      </c>
      <c r="Q934" s="2">
        <v>2.4199999999999999E-2</v>
      </c>
      <c r="R934" s="15">
        <v>1.9817889286671449E-2</v>
      </c>
      <c r="S934" s="17">
        <f t="shared" si="63"/>
        <v>9.0833333333333337E-4</v>
      </c>
      <c r="T934" s="18">
        <v>0</v>
      </c>
      <c r="U934" s="8">
        <v>1.4E-3</v>
      </c>
      <c r="V934" s="8">
        <v>2.3999999999999998E-3</v>
      </c>
      <c r="W934" s="13">
        <v>2.3908704990000004E-3</v>
      </c>
      <c r="X934" s="13">
        <v>3.0531023999999999E-3</v>
      </c>
      <c r="Y934" s="26">
        <v>-2.6981999999999999E-2</v>
      </c>
      <c r="Z934" s="26">
        <v>-3.1136E-2</v>
      </c>
      <c r="AA934" s="26">
        <f t="shared" si="70"/>
        <v>-2.7890333333333333E-2</v>
      </c>
    </row>
    <row r="935" spans="1:27" x14ac:dyDescent="0.3">
      <c r="A935" s="1">
        <v>194810</v>
      </c>
      <c r="B935" s="29">
        <v>16.54</v>
      </c>
      <c r="C935" s="2">
        <v>0.89</v>
      </c>
      <c r="D935" s="2">
        <f t="shared" si="61"/>
        <v>2.8077768990417802</v>
      </c>
      <c r="E935" s="2">
        <f t="shared" si="64"/>
        <v>349.99726714772771</v>
      </c>
      <c r="F935" s="36">
        <f t="shared" si="65"/>
        <v>119</v>
      </c>
      <c r="G935" s="2">
        <f t="shared" si="66"/>
        <v>2.94115350544309</v>
      </c>
      <c r="H935" s="13">
        <f t="shared" si="67"/>
        <v>0.25373282177893081</v>
      </c>
      <c r="I935" s="2">
        <f t="shared" si="62"/>
        <v>2.2988505747126409E-2</v>
      </c>
      <c r="J935" s="36">
        <f t="shared" si="68"/>
        <v>119</v>
      </c>
      <c r="K935" s="31">
        <f t="shared" si="69"/>
        <v>3.1039391509797296E-3</v>
      </c>
      <c r="L935" s="3">
        <v>2.1433300000000002</v>
      </c>
      <c r="M935" s="13">
        <v>0.79190567240280429</v>
      </c>
      <c r="N935" s="2">
        <v>1.1200000000000002E-2</v>
      </c>
      <c r="O935" s="2">
        <v>2.8399999999999998E-2</v>
      </c>
      <c r="P935" s="2">
        <v>3.5000000000000003E-2</v>
      </c>
      <c r="Q935" s="2">
        <v>2.4299999999999999E-2</v>
      </c>
      <c r="R935" s="15">
        <v>1.8763058202250767E-2</v>
      </c>
      <c r="S935" s="17">
        <f t="shared" si="63"/>
        <v>9.3333333333333343E-4</v>
      </c>
      <c r="T935" s="18">
        <v>-4.0955999999999996E-3</v>
      </c>
      <c r="U935" s="8">
        <v>6.9999999999999999E-4</v>
      </c>
      <c r="V935" s="8">
        <v>2.3999999999999998E-3</v>
      </c>
      <c r="W935" s="13">
        <v>8.2627596000000008E-4</v>
      </c>
      <c r="X935" s="13">
        <v>2.1893158000000001E-3</v>
      </c>
      <c r="Y935" s="26">
        <v>6.9961999999999996E-2</v>
      </c>
      <c r="Z935" s="26">
        <v>6.6946000000000006E-2</v>
      </c>
      <c r="AA935" s="26">
        <f t="shared" si="70"/>
        <v>6.9028666666666669E-2</v>
      </c>
    </row>
    <row r="936" spans="1:27" x14ac:dyDescent="0.3">
      <c r="A936" s="1">
        <v>194811</v>
      </c>
      <c r="B936" s="29">
        <v>14.75</v>
      </c>
      <c r="C936" s="2">
        <v>0.91</v>
      </c>
      <c r="D936" s="2">
        <f t="shared" si="61"/>
        <v>2.8156061073234717</v>
      </c>
      <c r="E936" s="2">
        <f t="shared" si="64"/>
        <v>349.64425143298234</v>
      </c>
      <c r="F936" s="36">
        <f t="shared" si="65"/>
        <v>119</v>
      </c>
      <c r="G936" s="2">
        <f t="shared" si="66"/>
        <v>2.9381869868317843</v>
      </c>
      <c r="H936" s="13">
        <f t="shared" si="67"/>
        <v>0.25392395113378957</v>
      </c>
      <c r="I936" s="2">
        <f t="shared" si="62"/>
        <v>2.2471910112359605E-2</v>
      </c>
      <c r="J936" s="36">
        <f t="shared" si="68"/>
        <v>119</v>
      </c>
      <c r="K936" s="31">
        <f t="shared" si="69"/>
        <v>3.9859199817518336E-3</v>
      </c>
      <c r="L936" s="3">
        <v>2.2166700000000001</v>
      </c>
      <c r="M936" s="13">
        <v>0.87091121495327106</v>
      </c>
      <c r="N936" s="2">
        <v>1.1399999999999999E-2</v>
      </c>
      <c r="O936" s="2">
        <v>2.8399999999999998E-2</v>
      </c>
      <c r="P936" s="2">
        <v>3.5299999999999998E-2</v>
      </c>
      <c r="Q936" s="2">
        <v>2.3900000000000001E-2</v>
      </c>
      <c r="R936" s="15">
        <v>1.853342292472928E-2</v>
      </c>
      <c r="S936" s="17">
        <f t="shared" si="63"/>
        <v>9.4999999999999989E-4</v>
      </c>
      <c r="T936" s="18">
        <v>-6.8634000000000004E-3</v>
      </c>
      <c r="U936" s="8">
        <v>7.6E-3</v>
      </c>
      <c r="V936" s="8">
        <v>8.5000000000000006E-3</v>
      </c>
      <c r="W936" s="13">
        <v>6.151160981000001E-3</v>
      </c>
      <c r="X936" s="13">
        <v>2.3768242000000001E-3</v>
      </c>
      <c r="Y936" s="26">
        <v>-9.8347000000000004E-2</v>
      </c>
      <c r="Z936" s="26">
        <v>-0.109943</v>
      </c>
      <c r="AA936" s="26">
        <f t="shared" si="70"/>
        <v>-9.929700000000001E-2</v>
      </c>
    </row>
    <row r="937" spans="1:27" x14ac:dyDescent="0.3">
      <c r="A937" s="1">
        <v>194812</v>
      </c>
      <c r="B937" s="29">
        <v>15.2</v>
      </c>
      <c r="C937" s="2">
        <v>0.93</v>
      </c>
      <c r="D937" s="2">
        <f t="shared" si="61"/>
        <v>2.7951810452683752</v>
      </c>
      <c r="E937" s="2">
        <f t="shared" si="64"/>
        <v>349.27691372466359</v>
      </c>
      <c r="F937" s="36">
        <f t="shared" si="65"/>
        <v>119</v>
      </c>
      <c r="G937" s="2">
        <f t="shared" si="66"/>
        <v>2.9351001153333076</v>
      </c>
      <c r="H937" s="13">
        <f t="shared" si="67"/>
        <v>0.25412314062949803</v>
      </c>
      <c r="I937" s="2">
        <f t="shared" si="62"/>
        <v>2.19780219780219E-2</v>
      </c>
      <c r="J937" s="36">
        <f t="shared" si="68"/>
        <v>119</v>
      </c>
      <c r="K937" s="31">
        <f t="shared" si="69"/>
        <v>4.9250596825759843E-3</v>
      </c>
      <c r="L937" s="3">
        <v>2.29</v>
      </c>
      <c r="M937" s="13">
        <v>0.84094754653130277</v>
      </c>
      <c r="N937" s="2">
        <v>1.1599999999999999E-2</v>
      </c>
      <c r="O937" s="2">
        <v>2.7900000000000001E-2</v>
      </c>
      <c r="P937" s="2">
        <v>3.5299999999999998E-2</v>
      </c>
      <c r="Q937" s="2">
        <v>2.3699999999999999E-2</v>
      </c>
      <c r="R937" s="15">
        <v>1.4937542965293774E-2</v>
      </c>
      <c r="S937" s="17">
        <f t="shared" si="63"/>
        <v>9.6666666666666656E-4</v>
      </c>
      <c r="T937" s="18">
        <v>-6.9109000000000002E-3</v>
      </c>
      <c r="U937" s="8">
        <v>5.5999999999999999E-3</v>
      </c>
      <c r="V937" s="8">
        <v>1.3100000000000001E-2</v>
      </c>
      <c r="W937" s="13">
        <v>9.66300194E-4</v>
      </c>
      <c r="X937" s="13">
        <v>1.6330102999999999E-3</v>
      </c>
      <c r="Y937" s="26">
        <v>3.5954E-2</v>
      </c>
      <c r="Z937" s="26">
        <v>2.9711000000000001E-2</v>
      </c>
      <c r="AA937" s="26">
        <f t="shared" si="70"/>
        <v>3.4987333333333336E-2</v>
      </c>
    </row>
    <row r="938" spans="1:27" x14ac:dyDescent="0.3">
      <c r="A938" s="1">
        <v>194901</v>
      </c>
      <c r="B938" s="29">
        <v>15.22</v>
      </c>
      <c r="C938" s="2">
        <v>0.94666700000000004</v>
      </c>
      <c r="D938" s="2">
        <f t="shared" si="61"/>
        <v>2.7371983387040135</v>
      </c>
      <c r="E938" s="2">
        <f t="shared" si="64"/>
        <v>348.86366225487404</v>
      </c>
      <c r="F938" s="36">
        <f t="shared" si="65"/>
        <v>119</v>
      </c>
      <c r="G938" s="2">
        <f t="shared" si="66"/>
        <v>2.9316274139065044</v>
      </c>
      <c r="H938" s="13">
        <f t="shared" si="67"/>
        <v>0.25434760080848812</v>
      </c>
      <c r="I938" s="2">
        <f t="shared" si="62"/>
        <v>1.7921505376344182E-2</v>
      </c>
      <c r="J938" s="36">
        <f t="shared" si="68"/>
        <v>119</v>
      </c>
      <c r="K938" s="31">
        <f t="shared" si="69"/>
        <v>5.0548305049320751E-3</v>
      </c>
      <c r="L938" s="3">
        <v>2.3199999999999998</v>
      </c>
      <c r="M938" s="13">
        <v>0.83240285841893702</v>
      </c>
      <c r="N938" s="2">
        <v>1.1699999999999999E-2</v>
      </c>
      <c r="O938" s="2">
        <v>2.7099999999999999E-2</v>
      </c>
      <c r="P938" s="2">
        <v>3.4599999999999999E-2</v>
      </c>
      <c r="Q938" s="2">
        <v>2.3300000000000001E-2</v>
      </c>
      <c r="R938" s="15">
        <v>1.3212009008985091E-2</v>
      </c>
      <c r="S938" s="17">
        <f t="shared" si="63"/>
        <v>9.7499999999999985E-4</v>
      </c>
      <c r="T938" s="18">
        <v>-1.3879000000000001E-3</v>
      </c>
      <c r="U938" s="8">
        <v>8.2000000000000007E-3</v>
      </c>
      <c r="V938" s="8">
        <v>3.8E-3</v>
      </c>
      <c r="W938" s="13">
        <v>1.312949736E-3</v>
      </c>
      <c r="X938" s="13">
        <v>1.7767353999999999E-3</v>
      </c>
      <c r="Y938" s="26">
        <v>2.6749999999999999E-3</v>
      </c>
      <c r="Z938" s="26">
        <v>1.3760000000000001E-3</v>
      </c>
      <c r="AA938" s="26">
        <f t="shared" si="70"/>
        <v>1.7000000000000001E-3</v>
      </c>
    </row>
    <row r="939" spans="1:27" x14ac:dyDescent="0.3">
      <c r="A939" s="1">
        <v>194902</v>
      </c>
      <c r="B939" s="29">
        <v>14.62</v>
      </c>
      <c r="C939" s="2">
        <v>0.96333299999999999</v>
      </c>
      <c r="D939" s="2">
        <f t="shared" si="61"/>
        <v>2.7493983549363374</v>
      </c>
      <c r="E939" s="2">
        <f t="shared" si="64"/>
        <v>348.54442844492075</v>
      </c>
      <c r="F939" s="36">
        <f t="shared" si="65"/>
        <v>119</v>
      </c>
      <c r="G939" s="2">
        <f t="shared" si="66"/>
        <v>2.9289447768480734</v>
      </c>
      <c r="H939" s="13">
        <f t="shared" si="67"/>
        <v>0.25452126634425043</v>
      </c>
      <c r="I939" s="2">
        <f t="shared" si="62"/>
        <v>1.7604923378548021E-2</v>
      </c>
      <c r="J939" s="36">
        <f t="shared" si="68"/>
        <v>119</v>
      </c>
      <c r="K939" s="31">
        <f t="shared" si="69"/>
        <v>5.1508531600928352E-3</v>
      </c>
      <c r="L939" s="3">
        <v>2.35</v>
      </c>
      <c r="M939" s="13">
        <v>0.86155090719981509</v>
      </c>
      <c r="N939" s="2">
        <v>1.1699999999999999E-2</v>
      </c>
      <c r="O939" s="2">
        <v>2.7099999999999999E-2</v>
      </c>
      <c r="P939" s="2">
        <v>3.4500000000000003E-2</v>
      </c>
      <c r="Q939" s="2">
        <v>2.3099999999999999E-2</v>
      </c>
      <c r="R939" s="15">
        <v>1.7097597890129726E-2</v>
      </c>
      <c r="S939" s="17">
        <f t="shared" si="63"/>
        <v>9.7499999999999985E-4</v>
      </c>
      <c r="T939" s="18">
        <v>-1.1173300000000001E-2</v>
      </c>
      <c r="U939" s="8">
        <v>4.8999999999999998E-3</v>
      </c>
      <c r="V939" s="8">
        <v>3.8E-3</v>
      </c>
      <c r="W939" s="13">
        <v>1.4096662560000002E-3</v>
      </c>
      <c r="X939" s="13">
        <v>2.1699988000000001E-3</v>
      </c>
      <c r="Y939" s="26">
        <v>-3.1640000000000001E-2</v>
      </c>
      <c r="Z939" s="26">
        <v>-4.1472000000000002E-2</v>
      </c>
      <c r="AA939" s="26">
        <f t="shared" si="70"/>
        <v>-3.2614999999999998E-2</v>
      </c>
    </row>
    <row r="940" spans="1:27" x14ac:dyDescent="0.3">
      <c r="A940" s="1">
        <v>194903</v>
      </c>
      <c r="B940" s="29">
        <v>15.06</v>
      </c>
      <c r="C940" s="2">
        <v>0.98</v>
      </c>
      <c r="D940" s="2">
        <f t="shared" si="61"/>
        <v>2.7107675940787099</v>
      </c>
      <c r="E940" s="2">
        <f t="shared" si="64"/>
        <v>348.24930436213373</v>
      </c>
      <c r="F940" s="36">
        <f t="shared" si="65"/>
        <v>119</v>
      </c>
      <c r="G940" s="2">
        <f t="shared" si="66"/>
        <v>2.926464742538939</v>
      </c>
      <c r="H940" s="13">
        <f t="shared" si="67"/>
        <v>0.25468202710853272</v>
      </c>
      <c r="I940" s="2">
        <f t="shared" si="62"/>
        <v>1.730139006968523E-2</v>
      </c>
      <c r="J940" s="36">
        <f t="shared" si="68"/>
        <v>119</v>
      </c>
      <c r="K940" s="31">
        <f t="shared" si="69"/>
        <v>5.2445839147022841E-3</v>
      </c>
      <c r="L940" s="3">
        <v>2.38</v>
      </c>
      <c r="M940" s="13">
        <v>0.90175042348955392</v>
      </c>
      <c r="N940" s="2">
        <v>1.1699999999999999E-2</v>
      </c>
      <c r="O940" s="2">
        <v>2.7000000000000003E-2</v>
      </c>
      <c r="P940" s="2">
        <v>3.4700000000000002E-2</v>
      </c>
      <c r="Q940" s="2">
        <v>2.2700000000000001E-2</v>
      </c>
      <c r="R940" s="15">
        <v>1.4610619424144766E-2</v>
      </c>
      <c r="S940" s="17">
        <f t="shared" si="63"/>
        <v>9.7499999999999985E-4</v>
      </c>
      <c r="T940" s="18">
        <v>2.8051E-3</v>
      </c>
      <c r="U940" s="8">
        <v>7.4000000000000003E-3</v>
      </c>
      <c r="V940" s="8">
        <v>6.9999999999999999E-4</v>
      </c>
      <c r="W940" s="13">
        <v>1.1209293319999999E-3</v>
      </c>
      <c r="X940" s="13">
        <v>2.7170669000000001E-3</v>
      </c>
      <c r="Y940" s="26">
        <v>3.3981999999999998E-2</v>
      </c>
      <c r="Z940" s="26">
        <v>2.9349E-2</v>
      </c>
      <c r="AA940" s="26">
        <f t="shared" si="70"/>
        <v>3.3007000000000002E-2</v>
      </c>
    </row>
    <row r="941" spans="1:27" x14ac:dyDescent="0.3">
      <c r="A941" s="1">
        <v>194904</v>
      </c>
      <c r="B941" s="29">
        <v>14.74</v>
      </c>
      <c r="C941" s="2">
        <v>0.99333300000000002</v>
      </c>
      <c r="D941" s="2">
        <f t="shared" si="61"/>
        <v>2.6592268148932741</v>
      </c>
      <c r="E941" s="2">
        <f t="shared" si="64"/>
        <v>347.8615295518494</v>
      </c>
      <c r="F941" s="36">
        <f t="shared" si="65"/>
        <v>119</v>
      </c>
      <c r="G941" s="2">
        <f t="shared" si="66"/>
        <v>2.9232061306878099</v>
      </c>
      <c r="H941" s="13">
        <f t="shared" si="67"/>
        <v>0.25489356579504574</v>
      </c>
      <c r="I941" s="2">
        <f t="shared" si="62"/>
        <v>1.360510204081633E-2</v>
      </c>
      <c r="J941" s="36">
        <f t="shared" si="68"/>
        <v>119</v>
      </c>
      <c r="K941" s="31">
        <f t="shared" si="69"/>
        <v>5.3361114330642157E-3</v>
      </c>
      <c r="L941" s="3">
        <v>2.3866700000000001</v>
      </c>
      <c r="M941" s="13">
        <v>0.91749971274273234</v>
      </c>
      <c r="N941" s="2">
        <v>1.1699999999999999E-2</v>
      </c>
      <c r="O941" s="2">
        <v>2.7000000000000003E-2</v>
      </c>
      <c r="P941" s="2">
        <v>3.4500000000000003E-2</v>
      </c>
      <c r="Q941" s="2">
        <v>2.2700000000000001E-2</v>
      </c>
      <c r="R941" s="15">
        <v>1.5231788892769146E-2</v>
      </c>
      <c r="S941" s="17">
        <f t="shared" si="63"/>
        <v>9.7499999999999985E-4</v>
      </c>
      <c r="T941" s="18">
        <v>1.3996E-3</v>
      </c>
      <c r="U941" s="8">
        <v>1.1000000000000001E-3</v>
      </c>
      <c r="V941" s="8">
        <v>2.3E-3</v>
      </c>
      <c r="W941" s="13">
        <v>4.9923926299999999E-4</v>
      </c>
      <c r="X941" s="13">
        <v>3.6580641E-3</v>
      </c>
      <c r="Y941" s="26">
        <v>-1.8690999999999999E-2</v>
      </c>
      <c r="Z941" s="26">
        <v>-2.1717E-2</v>
      </c>
      <c r="AA941" s="26">
        <f t="shared" si="70"/>
        <v>-1.9665999999999999E-2</v>
      </c>
    </row>
    <row r="942" spans="1:27" x14ac:dyDescent="0.3">
      <c r="A942" s="1">
        <v>194905</v>
      </c>
      <c r="B942" s="29">
        <v>14.19</v>
      </c>
      <c r="C942" s="2">
        <v>1.00667</v>
      </c>
      <c r="D942" s="2">
        <f t="shared" si="61"/>
        <v>2.6437732342941094</v>
      </c>
      <c r="E942" s="2">
        <f t="shared" si="64"/>
        <v>347.4944832435188</v>
      </c>
      <c r="F942" s="36">
        <f t="shared" si="65"/>
        <v>119</v>
      </c>
      <c r="G942" s="2">
        <f t="shared" si="66"/>
        <v>2.9201217079287294</v>
      </c>
      <c r="H942" s="13">
        <f t="shared" si="67"/>
        <v>0.25509412066911796</v>
      </c>
      <c r="I942" s="2">
        <f t="shared" si="62"/>
        <v>1.3426514572655757E-2</v>
      </c>
      <c r="J942" s="36">
        <f t="shared" si="68"/>
        <v>119</v>
      </c>
      <c r="K942" s="31">
        <f t="shared" si="69"/>
        <v>5.3969046880734594E-3</v>
      </c>
      <c r="L942" s="3">
        <v>2.3933300000000002</v>
      </c>
      <c r="M942" s="13">
        <v>0.94856260394392955</v>
      </c>
      <c r="N942" s="2">
        <v>1.1699999999999999E-2</v>
      </c>
      <c r="O942" s="2">
        <v>2.7099999999999999E-2</v>
      </c>
      <c r="P942" s="2">
        <v>3.4500000000000003E-2</v>
      </c>
      <c r="Q942" s="2">
        <v>2.2700000000000001E-2</v>
      </c>
      <c r="R942" s="15">
        <v>1.6843982742801258E-2</v>
      </c>
      <c r="S942" s="17">
        <f t="shared" si="63"/>
        <v>9.7499999999999985E-4</v>
      </c>
      <c r="T942" s="18">
        <v>-1.3996E-3</v>
      </c>
      <c r="U942" s="8">
        <v>1.9E-3</v>
      </c>
      <c r="V942" s="8">
        <v>3.8E-3</v>
      </c>
      <c r="W942" s="13">
        <v>1.007633968E-3</v>
      </c>
      <c r="X942" s="13">
        <v>3.4218573E-3</v>
      </c>
      <c r="Y942" s="26">
        <v>-2.9423999999999999E-2</v>
      </c>
      <c r="Z942" s="26">
        <v>-3.7791999999999999E-2</v>
      </c>
      <c r="AA942" s="26">
        <f t="shared" si="70"/>
        <v>-3.0398999999999999E-2</v>
      </c>
    </row>
    <row r="943" spans="1:27" x14ac:dyDescent="0.3">
      <c r="A943" s="1">
        <v>194906</v>
      </c>
      <c r="B943" s="29">
        <v>14.16</v>
      </c>
      <c r="C943" s="2">
        <v>1.02</v>
      </c>
      <c r="D943" s="2">
        <f t="shared" si="61"/>
        <v>2.6909106912255139</v>
      </c>
      <c r="E943" s="2">
        <f t="shared" si="64"/>
        <v>347.01514376549625</v>
      </c>
      <c r="F943" s="36">
        <f t="shared" si="65"/>
        <v>119</v>
      </c>
      <c r="G943" s="2">
        <f t="shared" si="66"/>
        <v>2.9160936450882038</v>
      </c>
      <c r="H943" s="13">
        <f t="shared" si="67"/>
        <v>0.25535650845690555</v>
      </c>
      <c r="I943" s="2">
        <f t="shared" si="62"/>
        <v>1.3241678007688717E-2</v>
      </c>
      <c r="J943" s="36">
        <f t="shared" si="68"/>
        <v>119</v>
      </c>
      <c r="K943" s="31">
        <f t="shared" si="69"/>
        <v>5.4565520625723049E-3</v>
      </c>
      <c r="L943" s="3">
        <v>2.4</v>
      </c>
      <c r="M943" s="13">
        <v>0.95388842432206422</v>
      </c>
      <c r="N943" s="2">
        <v>1.1699999999999999E-2</v>
      </c>
      <c r="O943" s="2">
        <v>2.7099999999999999E-2</v>
      </c>
      <c r="P943" s="2">
        <v>3.4700000000000002E-2</v>
      </c>
      <c r="Q943" s="2">
        <v>2.1700000000000001E-2</v>
      </c>
      <c r="R943" s="15">
        <v>1.6245541308302087E-2</v>
      </c>
      <c r="S943" s="17">
        <f t="shared" si="63"/>
        <v>9.7499999999999985E-4</v>
      </c>
      <c r="T943" s="18">
        <v>1.3996E-3</v>
      </c>
      <c r="U943" s="8">
        <v>1.67E-2</v>
      </c>
      <c r="V943" s="8">
        <v>8.3999999999999995E-3</v>
      </c>
      <c r="W943" s="13">
        <v>1.6977392319999999E-3</v>
      </c>
      <c r="X943" s="13">
        <v>4.0919143E-3</v>
      </c>
      <c r="Y943" s="26">
        <v>1.7440000000000001E-3</v>
      </c>
      <c r="Z943" s="26">
        <v>-3.2690000000000002E-3</v>
      </c>
      <c r="AA943" s="26">
        <f t="shared" si="70"/>
        <v>7.6900000000000026E-4</v>
      </c>
    </row>
    <row r="944" spans="1:27" x14ac:dyDescent="0.3">
      <c r="A944" s="1">
        <v>194907</v>
      </c>
      <c r="B944" s="29">
        <v>15.04</v>
      </c>
      <c r="C944" s="2">
        <v>1.02667</v>
      </c>
      <c r="D944" s="2">
        <f t="shared" si="61"/>
        <v>2.6962897973681903</v>
      </c>
      <c r="E944" s="2">
        <f t="shared" si="64"/>
        <v>346.67574184957095</v>
      </c>
      <c r="F944" s="36">
        <f t="shared" si="65"/>
        <v>119</v>
      </c>
      <c r="G944" s="2">
        <f t="shared" si="66"/>
        <v>2.9132415281476551</v>
      </c>
      <c r="H944" s="13">
        <f t="shared" si="67"/>
        <v>0.25554262184101706</v>
      </c>
      <c r="I944" s="2">
        <f t="shared" si="62"/>
        <v>6.5392156862744688E-3</v>
      </c>
      <c r="J944" s="36">
        <f t="shared" si="68"/>
        <v>119</v>
      </c>
      <c r="K944" s="31">
        <f t="shared" si="69"/>
        <v>5.4092726800461441E-3</v>
      </c>
      <c r="L944" s="3">
        <v>2.3966699999999999</v>
      </c>
      <c r="M944" s="13">
        <v>0.90779899954524779</v>
      </c>
      <c r="N944" s="2">
        <v>1.0200000000000001E-2</v>
      </c>
      <c r="O944" s="2">
        <v>2.6699999999999998E-2</v>
      </c>
      <c r="P944" s="2">
        <v>3.4599999999999999E-2</v>
      </c>
      <c r="Q944" s="2">
        <v>2.1600000000000001E-2</v>
      </c>
      <c r="R944" s="15">
        <v>1.8964448837439821E-2</v>
      </c>
      <c r="S944" s="17">
        <f t="shared" si="63"/>
        <v>8.5000000000000006E-4</v>
      </c>
      <c r="T944" s="18">
        <v>-7.0175999999999997E-3</v>
      </c>
      <c r="U944" s="8">
        <v>3.3E-3</v>
      </c>
      <c r="V944" s="8">
        <v>9.9000000000000008E-3</v>
      </c>
      <c r="W944" s="13">
        <v>6.4088089400000004E-4</v>
      </c>
      <c r="X944" s="13">
        <v>3.6228094E-3</v>
      </c>
      <c r="Y944" s="26">
        <v>6.2731999999999996E-2</v>
      </c>
      <c r="Z944" s="26">
        <v>6.1657000000000003E-2</v>
      </c>
      <c r="AA944" s="26">
        <f t="shared" si="70"/>
        <v>6.1881999999999993E-2</v>
      </c>
    </row>
    <row r="945" spans="1:27" x14ac:dyDescent="0.3">
      <c r="A945" s="1">
        <v>194908</v>
      </c>
      <c r="B945" s="29">
        <v>15.22</v>
      </c>
      <c r="C945" s="2">
        <v>1.0333300000000001</v>
      </c>
      <c r="D945" s="2">
        <f t="shared" si="61"/>
        <v>2.7132014434312657</v>
      </c>
      <c r="E945" s="2">
        <f t="shared" si="64"/>
        <v>346.20770800940312</v>
      </c>
      <c r="F945" s="36">
        <f t="shared" si="65"/>
        <v>119</v>
      </c>
      <c r="G945" s="2">
        <f t="shared" si="66"/>
        <v>2.909308470667253</v>
      </c>
      <c r="H945" s="13">
        <f t="shared" si="67"/>
        <v>0.25579971688172176</v>
      </c>
      <c r="I945" s="2">
        <f t="shared" si="62"/>
        <v>6.48699192535096E-3</v>
      </c>
      <c r="J945" s="36">
        <f t="shared" si="68"/>
        <v>119</v>
      </c>
      <c r="K945" s="31">
        <f t="shared" si="69"/>
        <v>5.3086062696911509E-3</v>
      </c>
      <c r="L945" s="3">
        <v>2.3933300000000002</v>
      </c>
      <c r="M945" s="13">
        <v>0.89387663718795474</v>
      </c>
      <c r="N945" s="2">
        <v>1.04E-2</v>
      </c>
      <c r="O945" s="2">
        <v>2.6200000000000001E-2</v>
      </c>
      <c r="P945" s="2">
        <v>3.4000000000000002E-2</v>
      </c>
      <c r="Q945" s="2">
        <v>2.1000000000000001E-2</v>
      </c>
      <c r="R945" s="15">
        <v>1.8880429381070717E-2</v>
      </c>
      <c r="S945" s="17">
        <f t="shared" si="63"/>
        <v>8.6666666666666663E-4</v>
      </c>
      <c r="T945" s="18">
        <v>2.8129000000000001E-3</v>
      </c>
      <c r="U945" s="8">
        <v>1.11E-2</v>
      </c>
      <c r="V945" s="8">
        <v>3.7000000000000002E-3</v>
      </c>
      <c r="W945" s="13">
        <v>1.073501785E-3</v>
      </c>
      <c r="X945" s="13">
        <v>3.7216875000000002E-3</v>
      </c>
      <c r="Y945" s="26">
        <v>2.1798999999999999E-2</v>
      </c>
      <c r="Z945" s="26">
        <v>1.1738E-2</v>
      </c>
      <c r="AA945" s="26">
        <f t="shared" si="70"/>
        <v>2.0932333333333331E-2</v>
      </c>
    </row>
    <row r="946" spans="1:27" x14ac:dyDescent="0.3">
      <c r="A946" s="1">
        <v>194909</v>
      </c>
      <c r="B946" s="29">
        <v>15.58</v>
      </c>
      <c r="C946" s="2">
        <v>1.04</v>
      </c>
      <c r="D946" s="2">
        <f t="shared" si="61"/>
        <v>2.7358648892850872</v>
      </c>
      <c r="E946" s="2">
        <f t="shared" si="64"/>
        <v>345.78930477895386</v>
      </c>
      <c r="F946" s="36">
        <f t="shared" si="65"/>
        <v>119</v>
      </c>
      <c r="G946" s="2">
        <f t="shared" si="66"/>
        <v>2.905792477134066</v>
      </c>
      <c r="H946" s="13">
        <f t="shared" si="67"/>
        <v>0.25602998773088043</v>
      </c>
      <c r="I946" s="2">
        <f t="shared" si="62"/>
        <v>6.4548595318048019E-3</v>
      </c>
      <c r="J946" s="36">
        <f t="shared" si="68"/>
        <v>119</v>
      </c>
      <c r="K946" s="31">
        <f t="shared" si="69"/>
        <v>5.210330418796468E-3</v>
      </c>
      <c r="L946" s="3">
        <v>2.39</v>
      </c>
      <c r="M946" s="13">
        <v>0.87502054681935237</v>
      </c>
      <c r="N946" s="2">
        <v>1.0700000000000001E-2</v>
      </c>
      <c r="O946" s="2">
        <v>2.6000000000000002E-2</v>
      </c>
      <c r="P946" s="2">
        <v>3.3700000000000001E-2</v>
      </c>
      <c r="Q946" s="2">
        <v>2.12E-2</v>
      </c>
      <c r="R946" s="15">
        <v>2.2753647411539464E-2</v>
      </c>
      <c r="S946" s="17">
        <f t="shared" si="63"/>
        <v>8.916666666666668E-4</v>
      </c>
      <c r="T946" s="18">
        <v>4.2046000000000002E-3</v>
      </c>
      <c r="U946" s="8">
        <v>-1.1000000000000001E-3</v>
      </c>
      <c r="V946" s="8">
        <v>2.0999999999999999E-3</v>
      </c>
      <c r="W946" s="13">
        <v>1.5475457630000002E-3</v>
      </c>
      <c r="X946" s="13">
        <v>2.6298133E-3</v>
      </c>
      <c r="Y946" s="26">
        <v>2.7414000000000001E-2</v>
      </c>
      <c r="Z946" s="26">
        <v>2.4292000000000001E-2</v>
      </c>
      <c r="AA946" s="26">
        <f t="shared" si="70"/>
        <v>2.6522333333333335E-2</v>
      </c>
    </row>
    <row r="947" spans="1:27" x14ac:dyDescent="0.3">
      <c r="A947" s="1">
        <v>194910</v>
      </c>
      <c r="B947" s="29">
        <v>16.04</v>
      </c>
      <c r="C947" s="2">
        <v>1.0733299999999999</v>
      </c>
      <c r="D947" s="2">
        <f t="shared" si="61"/>
        <v>2.7055657432252929</v>
      </c>
      <c r="E947" s="2">
        <f t="shared" si="64"/>
        <v>345.47900654105808</v>
      </c>
      <c r="F947" s="36">
        <f t="shared" si="65"/>
        <v>119</v>
      </c>
      <c r="G947" s="2">
        <f t="shared" si="66"/>
        <v>2.9031849289164544</v>
      </c>
      <c r="H947" s="13">
        <f t="shared" si="67"/>
        <v>0.25620103023855584</v>
      </c>
      <c r="I947" s="2">
        <f t="shared" si="62"/>
        <v>3.2048076923076874E-2</v>
      </c>
      <c r="J947" s="36">
        <f t="shared" si="68"/>
        <v>119</v>
      </c>
      <c r="K947" s="31">
        <f t="shared" si="69"/>
        <v>4.9644528878512511E-3</v>
      </c>
      <c r="L947" s="3">
        <v>2.3666700000000001</v>
      </c>
      <c r="M947" s="13">
        <v>0.84256621293658329</v>
      </c>
      <c r="N947" s="2">
        <v>1.0500000000000001E-2</v>
      </c>
      <c r="O947" s="2">
        <v>2.6099999999999998E-2</v>
      </c>
      <c r="P947" s="2">
        <v>3.3599999999999998E-2</v>
      </c>
      <c r="Q947" s="2">
        <v>2.12E-2</v>
      </c>
      <c r="R947" s="15">
        <v>2.1648735783602109E-2</v>
      </c>
      <c r="S947" s="17">
        <f t="shared" si="63"/>
        <v>8.7500000000000002E-4</v>
      </c>
      <c r="T947" s="18">
        <v>-5.6100999999999998E-3</v>
      </c>
      <c r="U947" s="8">
        <v>1.9E-3</v>
      </c>
      <c r="V947" s="8">
        <v>6.7000000000000002E-3</v>
      </c>
      <c r="W947" s="13">
        <v>6.1349344599999996E-4</v>
      </c>
      <c r="X947" s="13">
        <v>2.9968918000000001E-3</v>
      </c>
      <c r="Y947" s="26">
        <v>2.9780000000000001E-2</v>
      </c>
      <c r="Z947" s="26">
        <v>2.8437E-2</v>
      </c>
      <c r="AA947" s="26">
        <f t="shared" si="70"/>
        <v>2.8905E-2</v>
      </c>
    </row>
    <row r="948" spans="1:27" x14ac:dyDescent="0.3">
      <c r="A948" s="1">
        <v>194911</v>
      </c>
      <c r="B948" s="29">
        <v>16.059999999999999</v>
      </c>
      <c r="C948" s="2">
        <v>1.10667</v>
      </c>
      <c r="D948" s="2">
        <f t="shared" si="61"/>
        <v>2.7176395887499929</v>
      </c>
      <c r="E948" s="2">
        <f t="shared" si="64"/>
        <v>345.14881833637986</v>
      </c>
      <c r="F948" s="36">
        <f t="shared" si="65"/>
        <v>119</v>
      </c>
      <c r="G948" s="2">
        <f t="shared" si="66"/>
        <v>2.900410238120839</v>
      </c>
      <c r="H948" s="13">
        <f t="shared" si="67"/>
        <v>0.25638328764150342</v>
      </c>
      <c r="I948" s="2">
        <f t="shared" si="62"/>
        <v>3.1062208267727653E-2</v>
      </c>
      <c r="J948" s="36">
        <f t="shared" si="68"/>
        <v>119</v>
      </c>
      <c r="K948" s="31">
        <f t="shared" si="69"/>
        <v>4.9439933777872778E-3</v>
      </c>
      <c r="L948" s="3">
        <v>2.3433299999999999</v>
      </c>
      <c r="M948" s="13">
        <v>0.83372487601148515</v>
      </c>
      <c r="N948" s="2">
        <v>1.0800000000000001E-2</v>
      </c>
      <c r="O948" s="2">
        <v>2.6000000000000002E-2</v>
      </c>
      <c r="P948" s="2">
        <v>3.3500000000000002E-2</v>
      </c>
      <c r="Q948" s="2">
        <v>2.12E-2</v>
      </c>
      <c r="R948" s="15">
        <v>2.3034026323160935E-2</v>
      </c>
      <c r="S948" s="17">
        <f t="shared" si="63"/>
        <v>9.0000000000000008E-4</v>
      </c>
      <c r="T948" s="18">
        <v>1.4055000000000001E-3</v>
      </c>
      <c r="U948" s="8">
        <v>2.0999999999999999E-3</v>
      </c>
      <c r="V948" s="8">
        <v>2.0999999999999999E-3</v>
      </c>
      <c r="W948" s="13">
        <v>9.0889407800000017E-4</v>
      </c>
      <c r="X948" s="13">
        <v>4.0043923000000004E-3</v>
      </c>
      <c r="Y948" s="26">
        <v>2.0740000000000001E-2</v>
      </c>
      <c r="Z948" s="26">
        <v>4.84E-4</v>
      </c>
      <c r="AA948" s="26">
        <f t="shared" si="70"/>
        <v>1.984E-2</v>
      </c>
    </row>
    <row r="949" spans="1:27" x14ac:dyDescent="0.3">
      <c r="A949" s="1">
        <v>194912</v>
      </c>
      <c r="B949" s="29">
        <v>16.760000000000002</v>
      </c>
      <c r="C949" s="2">
        <v>1.1399999999999999</v>
      </c>
      <c r="D949" s="2">
        <f t="shared" si="61"/>
        <v>2.7051219413231218</v>
      </c>
      <c r="E949" s="2">
        <f t="shared" si="64"/>
        <v>344.89935746425022</v>
      </c>
      <c r="F949" s="36">
        <f t="shared" si="65"/>
        <v>119</v>
      </c>
      <c r="G949" s="2">
        <f t="shared" si="66"/>
        <v>2.8983139282710102</v>
      </c>
      <c r="H949" s="13">
        <f t="shared" si="67"/>
        <v>0.25652115719770224</v>
      </c>
      <c r="I949" s="2">
        <f t="shared" si="62"/>
        <v>3.0117379164520397E-2</v>
      </c>
      <c r="J949" s="36">
        <f t="shared" si="68"/>
        <v>119</v>
      </c>
      <c r="K949" s="31">
        <f t="shared" si="69"/>
        <v>4.9249082932023552E-3</v>
      </c>
      <c r="L949" s="3">
        <v>2.3199999999999998</v>
      </c>
      <c r="M949" s="13">
        <v>0.79642928386195877</v>
      </c>
      <c r="N949" s="2">
        <v>1.1000000000000001E-2</v>
      </c>
      <c r="O949" s="2">
        <v>2.58E-2</v>
      </c>
      <c r="P949" s="2">
        <v>3.3099999999999997E-2</v>
      </c>
      <c r="Q949" s="2">
        <v>2.0899999999999998E-2</v>
      </c>
      <c r="R949" s="15">
        <v>2.6820494057490988E-2</v>
      </c>
      <c r="S949" s="17">
        <f t="shared" si="63"/>
        <v>9.1666666666666676E-4</v>
      </c>
      <c r="T949" s="18">
        <v>-5.6337999999999996E-3</v>
      </c>
      <c r="U949" s="8">
        <v>5.1999999999999998E-3</v>
      </c>
      <c r="V949" s="8">
        <v>-1.4500000000000001E-2</v>
      </c>
      <c r="W949" s="13">
        <v>4.7322807900000003E-4</v>
      </c>
      <c r="X949" s="13">
        <v>4.2520179999999998E-3</v>
      </c>
      <c r="Y949" s="26">
        <v>5.0985000000000003E-2</v>
      </c>
      <c r="Z949" s="26">
        <v>4.6033999999999999E-2</v>
      </c>
      <c r="AA949" s="26">
        <f t="shared" si="70"/>
        <v>5.0068333333333333E-2</v>
      </c>
    </row>
    <row r="950" spans="1:27" x14ac:dyDescent="0.3">
      <c r="A950" s="1">
        <v>195001</v>
      </c>
      <c r="B950" s="29">
        <v>17.05</v>
      </c>
      <c r="C950" s="2">
        <v>1.1499999999999999</v>
      </c>
      <c r="D950" s="2">
        <f t="shared" si="61"/>
        <v>2.7063095566244262</v>
      </c>
      <c r="E950" s="2">
        <f t="shared" si="64"/>
        <v>344.63612329005628</v>
      </c>
      <c r="F950" s="36">
        <f t="shared" si="65"/>
        <v>119</v>
      </c>
      <c r="G950" s="2">
        <f t="shared" si="66"/>
        <v>2.8961018763870277</v>
      </c>
      <c r="H950" s="13">
        <f t="shared" si="67"/>
        <v>0.25666679972119466</v>
      </c>
      <c r="I950" s="2">
        <f t="shared" si="62"/>
        <v>8.7719298245614308E-3</v>
      </c>
      <c r="J950" s="36">
        <f t="shared" si="68"/>
        <v>119</v>
      </c>
      <c r="K950" s="31">
        <f t="shared" si="69"/>
        <v>5.1328206689410733E-3</v>
      </c>
      <c r="L950" s="3">
        <v>2.3366699999999998</v>
      </c>
      <c r="M950" s="13">
        <v>0.79141681946578124</v>
      </c>
      <c r="N950" s="2">
        <v>1.0700000000000001E-2</v>
      </c>
      <c r="O950" s="2">
        <v>2.5699999999999997E-2</v>
      </c>
      <c r="P950" s="2">
        <v>3.2400000000000005E-2</v>
      </c>
      <c r="Q950" s="2">
        <v>2.1499999999999998E-2</v>
      </c>
      <c r="R950" s="15">
        <v>2.6807233672464618E-2</v>
      </c>
      <c r="S950" s="17">
        <f t="shared" si="63"/>
        <v>8.916666666666668E-4</v>
      </c>
      <c r="T950" s="18">
        <v>-4.2462999999999997E-3</v>
      </c>
      <c r="U950" s="8">
        <v>-6.1000000000000004E-3</v>
      </c>
      <c r="V950" s="8">
        <v>3.7000000000000002E-3</v>
      </c>
      <c r="W950" s="13">
        <v>9.8916226799999982E-4</v>
      </c>
      <c r="X950" s="13">
        <v>4.4582231000000003E-3</v>
      </c>
      <c r="Y950" s="26">
        <v>1.9702999999999998E-2</v>
      </c>
      <c r="Z950" s="26">
        <v>1.8245999999999998E-2</v>
      </c>
      <c r="AA950" s="26">
        <f t="shared" si="70"/>
        <v>1.8811333333333333E-2</v>
      </c>
    </row>
    <row r="951" spans="1:27" x14ac:dyDescent="0.3">
      <c r="A951" s="1">
        <v>195002</v>
      </c>
      <c r="B951" s="29">
        <v>17.22</v>
      </c>
      <c r="C951" s="2">
        <v>1.1599999999999999</v>
      </c>
      <c r="D951" s="2">
        <f t="shared" si="61"/>
        <v>2.701708294576926</v>
      </c>
      <c r="E951" s="2">
        <f t="shared" si="64"/>
        <v>344.3695669297785</v>
      </c>
      <c r="F951" s="36">
        <f t="shared" si="65"/>
        <v>119</v>
      </c>
      <c r="G951" s="2">
        <f t="shared" si="66"/>
        <v>2.8938619069729286</v>
      </c>
      <c r="H951" s="13">
        <f t="shared" si="67"/>
        <v>0.25681444896883765</v>
      </c>
      <c r="I951" s="2">
        <f t="shared" si="62"/>
        <v>8.6956521739129933E-3</v>
      </c>
      <c r="J951" s="36">
        <f t="shared" si="68"/>
        <v>119</v>
      </c>
      <c r="K951" s="31">
        <f t="shared" si="69"/>
        <v>5.1615875921571077E-3</v>
      </c>
      <c r="L951" s="3">
        <v>2.3533300000000001</v>
      </c>
      <c r="M951" s="13">
        <v>0.78499803381832478</v>
      </c>
      <c r="N951" s="2">
        <v>1.1200000000000002E-2</v>
      </c>
      <c r="O951" s="2">
        <v>2.58E-2</v>
      </c>
      <c r="P951" s="2">
        <v>3.2400000000000005E-2</v>
      </c>
      <c r="Q951" s="2">
        <v>2.1399999999999999E-2</v>
      </c>
      <c r="R951" s="15">
        <v>2.523158682655734E-2</v>
      </c>
      <c r="S951" s="17">
        <f t="shared" si="63"/>
        <v>9.3333333333333343E-4</v>
      </c>
      <c r="T951" s="18">
        <v>-2.8408999999999999E-3</v>
      </c>
      <c r="U951" s="8">
        <v>2.0999999999999999E-3</v>
      </c>
      <c r="V951" s="8">
        <v>6.9999999999999999E-4</v>
      </c>
      <c r="W951" s="13">
        <v>4.2602590400000003E-4</v>
      </c>
      <c r="X951" s="13">
        <v>4.2464942E-3</v>
      </c>
      <c r="Y951" s="26">
        <v>1.9604E-2</v>
      </c>
      <c r="Z951" s="26">
        <v>9.9760000000000005E-3</v>
      </c>
      <c r="AA951" s="26">
        <f t="shared" si="70"/>
        <v>1.8670666666666665E-2</v>
      </c>
    </row>
    <row r="952" spans="1:27" x14ac:dyDescent="0.3">
      <c r="A952" s="1">
        <v>195003</v>
      </c>
      <c r="B952" s="29">
        <v>17.29</v>
      </c>
      <c r="C952" s="2">
        <v>1.17</v>
      </c>
      <c r="D952" s="2">
        <f t="shared" si="61"/>
        <v>2.7372493557944724</v>
      </c>
      <c r="E952" s="2">
        <f t="shared" si="64"/>
        <v>344.10862382126555</v>
      </c>
      <c r="F952" s="36">
        <f t="shared" si="65"/>
        <v>119</v>
      </c>
      <c r="G952" s="2">
        <f t="shared" si="66"/>
        <v>2.8916691077417274</v>
      </c>
      <c r="H952" s="13">
        <f t="shared" si="67"/>
        <v>0.25695915359573923</v>
      </c>
      <c r="I952" s="2">
        <f t="shared" si="62"/>
        <v>8.6206896551723755E-3</v>
      </c>
      <c r="J952" s="36">
        <f t="shared" si="68"/>
        <v>119</v>
      </c>
      <c r="K952" s="31">
        <f t="shared" si="69"/>
        <v>5.1899660625914475E-3</v>
      </c>
      <c r="L952" s="3">
        <v>2.37</v>
      </c>
      <c r="M952" s="13">
        <v>0.82552778451832076</v>
      </c>
      <c r="N952" s="2">
        <v>1.1200000000000002E-2</v>
      </c>
      <c r="O952" s="2">
        <v>2.58E-2</v>
      </c>
      <c r="P952" s="2">
        <v>3.2400000000000005E-2</v>
      </c>
      <c r="Q952" s="2">
        <v>2.1499999999999998E-2</v>
      </c>
      <c r="R952" s="15">
        <v>2.8962402917829751E-2</v>
      </c>
      <c r="S952" s="17">
        <f t="shared" si="63"/>
        <v>9.3333333333333343E-4</v>
      </c>
      <c r="T952" s="18">
        <v>4.2582999999999996E-3</v>
      </c>
      <c r="U952" s="8">
        <v>8.0000000000000004E-4</v>
      </c>
      <c r="V952" s="8">
        <v>2.2000000000000001E-3</v>
      </c>
      <c r="W952" s="13">
        <v>6.2432647999999984E-4</v>
      </c>
      <c r="X952" s="13">
        <v>4.5526400000000002E-3</v>
      </c>
      <c r="Y952" s="26">
        <v>8.1849999999999996E-3</v>
      </c>
      <c r="Z952" s="26">
        <v>3.542E-3</v>
      </c>
      <c r="AA952" s="26">
        <f t="shared" si="70"/>
        <v>7.2516666666666658E-3</v>
      </c>
    </row>
    <row r="953" spans="1:27" x14ac:dyDescent="0.3">
      <c r="A953" s="1">
        <v>195004</v>
      </c>
      <c r="B953" s="29">
        <v>18.07</v>
      </c>
      <c r="C953" s="2">
        <v>1.18</v>
      </c>
      <c r="D953" s="2">
        <f t="shared" si="61"/>
        <v>2.7672780353025437</v>
      </c>
      <c r="E953" s="2">
        <f t="shared" si="64"/>
        <v>344.16758127443273</v>
      </c>
      <c r="F953" s="36">
        <f t="shared" si="65"/>
        <v>119</v>
      </c>
      <c r="G953" s="2">
        <f t="shared" si="66"/>
        <v>2.892164548524645</v>
      </c>
      <c r="H953" s="13">
        <f t="shared" si="67"/>
        <v>0.25692644479254034</v>
      </c>
      <c r="I953" s="2">
        <f t="shared" si="62"/>
        <v>8.5470085470085166E-3</v>
      </c>
      <c r="J953" s="36">
        <f t="shared" si="68"/>
        <v>119</v>
      </c>
      <c r="K953" s="31">
        <f t="shared" si="69"/>
        <v>5.173479927907689E-3</v>
      </c>
      <c r="L953" s="3">
        <v>2.4266700000000001</v>
      </c>
      <c r="M953" s="13">
        <v>0.79649747143659855</v>
      </c>
      <c r="N953" s="2">
        <v>1.15E-2</v>
      </c>
      <c r="O953" s="2">
        <v>2.6000000000000002E-2</v>
      </c>
      <c r="P953" s="2">
        <v>3.2300000000000002E-2</v>
      </c>
      <c r="Q953" s="2">
        <v>2.1399999999999999E-2</v>
      </c>
      <c r="R953" s="15">
        <v>2.6130295868950985E-2</v>
      </c>
      <c r="S953" s="17">
        <f t="shared" si="63"/>
        <v>9.5833333333333328E-4</v>
      </c>
      <c r="T953" s="18">
        <v>1.4154E-3</v>
      </c>
      <c r="U953" s="8">
        <v>3.0000000000000001E-3</v>
      </c>
      <c r="V953" s="8">
        <v>-8.0000000000000004E-4</v>
      </c>
      <c r="W953" s="13">
        <v>7.1403159199999997E-4</v>
      </c>
      <c r="X953" s="13">
        <v>4.0222115000000001E-3</v>
      </c>
      <c r="Y953" s="26">
        <v>4.5886999999999997E-2</v>
      </c>
      <c r="Z953" s="26">
        <v>4.4492999999999998E-2</v>
      </c>
      <c r="AA953" s="26">
        <f t="shared" si="70"/>
        <v>4.4928666666666665E-2</v>
      </c>
    </row>
    <row r="954" spans="1:27" x14ac:dyDescent="0.3">
      <c r="A954" s="1">
        <v>195005</v>
      </c>
      <c r="B954" s="29">
        <v>18.78</v>
      </c>
      <c r="C954" s="2">
        <v>1.19</v>
      </c>
      <c r="D954" s="2">
        <f t="shared" si="61"/>
        <v>2.6990462010482559</v>
      </c>
      <c r="E954" s="2">
        <f t="shared" si="64"/>
        <v>344.19318341552577</v>
      </c>
      <c r="F954" s="36">
        <f t="shared" si="65"/>
        <v>119</v>
      </c>
      <c r="G954" s="2">
        <f t="shared" si="66"/>
        <v>2.8923796925674434</v>
      </c>
      <c r="H954" s="13">
        <f t="shared" si="67"/>
        <v>0.25691224366150989</v>
      </c>
      <c r="I954" s="2">
        <f t="shared" si="62"/>
        <v>8.4745762711864181E-3</v>
      </c>
      <c r="J954" s="36">
        <f t="shared" si="68"/>
        <v>119</v>
      </c>
      <c r="K954" s="31">
        <f t="shared" si="69"/>
        <v>5.1573190620312209E-3</v>
      </c>
      <c r="L954" s="3">
        <v>2.48333</v>
      </c>
      <c r="M954" s="13">
        <v>0.76134634321009764</v>
      </c>
      <c r="N954" s="2">
        <v>1.1599999999999999E-2</v>
      </c>
      <c r="O954" s="2">
        <v>2.6099999999999998E-2</v>
      </c>
      <c r="P954" s="2">
        <v>3.2500000000000001E-2</v>
      </c>
      <c r="Q954" s="2">
        <v>2.1299999999999999E-2</v>
      </c>
      <c r="R954" s="15">
        <v>2.8272987537660107E-2</v>
      </c>
      <c r="S954" s="17">
        <f t="shared" si="63"/>
        <v>9.6666666666666656E-4</v>
      </c>
      <c r="T954" s="18">
        <v>4.2342999999999999E-3</v>
      </c>
      <c r="U954" s="8">
        <v>3.3E-3</v>
      </c>
      <c r="V954" s="8">
        <v>-8.0000000000000004E-4</v>
      </c>
      <c r="W954" s="13">
        <v>6.4124939600000003E-4</v>
      </c>
      <c r="X954" s="13">
        <v>3.8032121999999999E-3</v>
      </c>
      <c r="Y954" s="26">
        <v>4.6900999999999998E-2</v>
      </c>
      <c r="Z954" s="26">
        <v>3.7589999999999998E-2</v>
      </c>
      <c r="AA954" s="26">
        <f t="shared" si="70"/>
        <v>4.5934333333333334E-2</v>
      </c>
    </row>
    <row r="955" spans="1:27" x14ac:dyDescent="0.3">
      <c r="A955" s="1">
        <v>195006</v>
      </c>
      <c r="B955" s="29">
        <v>17.690000000000001</v>
      </c>
      <c r="C955" s="2">
        <v>1.2</v>
      </c>
      <c r="D955" s="2">
        <f t="shared" si="61"/>
        <v>2.6991215703579088</v>
      </c>
      <c r="E955" s="2">
        <f t="shared" si="64"/>
        <v>344.13027415063556</v>
      </c>
      <c r="F955" s="36">
        <f t="shared" si="65"/>
        <v>119</v>
      </c>
      <c r="G955" s="2">
        <f t="shared" si="66"/>
        <v>2.8918510432826516</v>
      </c>
      <c r="H955" s="13">
        <f t="shared" si="67"/>
        <v>0.25694714131621338</v>
      </c>
      <c r="I955" s="2">
        <f t="shared" si="62"/>
        <v>8.4033613445377853E-3</v>
      </c>
      <c r="J955" s="36">
        <f t="shared" si="68"/>
        <v>119</v>
      </c>
      <c r="K955" s="31">
        <f t="shared" si="69"/>
        <v>5.1414481247741648E-3</v>
      </c>
      <c r="L955" s="3">
        <v>2.54</v>
      </c>
      <c r="M955" s="13">
        <v>0.81344746783989275</v>
      </c>
      <c r="N955" s="2">
        <v>1.15E-2</v>
      </c>
      <c r="O955" s="2">
        <v>2.6200000000000001E-2</v>
      </c>
      <c r="P955" s="2">
        <v>3.2799999999999996E-2</v>
      </c>
      <c r="Q955" s="2">
        <v>2.1600000000000001E-2</v>
      </c>
      <c r="R955" s="15">
        <v>3.0098050586033525E-2</v>
      </c>
      <c r="S955" s="17">
        <f t="shared" si="63"/>
        <v>9.5833333333333328E-4</v>
      </c>
      <c r="T955" s="18">
        <v>5.6179999999999997E-3</v>
      </c>
      <c r="U955" s="8">
        <v>-2.5000000000000001E-3</v>
      </c>
      <c r="V955" s="8">
        <v>2.3E-3</v>
      </c>
      <c r="W955" s="13">
        <v>5.8557167540000008E-3</v>
      </c>
      <c r="X955" s="13">
        <v>4.1153743000000003E-3</v>
      </c>
      <c r="Y955" s="26">
        <v>-5.4224000000000001E-2</v>
      </c>
      <c r="Z955" s="26">
        <v>-5.7849999999999999E-2</v>
      </c>
      <c r="AA955" s="26">
        <f t="shared" si="70"/>
        <v>-5.5182333333333333E-2</v>
      </c>
    </row>
    <row r="956" spans="1:27" x14ac:dyDescent="0.3">
      <c r="A956" s="1">
        <v>195007</v>
      </c>
      <c r="B956" s="29">
        <v>17.84</v>
      </c>
      <c r="C956" s="2">
        <v>1.24333</v>
      </c>
      <c r="D956" s="2">
        <f t="shared" si="61"/>
        <v>2.6956437668082875</v>
      </c>
      <c r="E956" s="2">
        <f t="shared" si="64"/>
        <v>344.05174420441131</v>
      </c>
      <c r="F956" s="36">
        <f t="shared" si="65"/>
        <v>119</v>
      </c>
      <c r="G956" s="2">
        <f t="shared" si="66"/>
        <v>2.8911911277681623</v>
      </c>
      <c r="H956" s="13">
        <f t="shared" si="67"/>
        <v>0.25699071753732167</v>
      </c>
      <c r="I956" s="2">
        <f t="shared" si="62"/>
        <v>3.6108333333333409E-2</v>
      </c>
      <c r="J956" s="36">
        <f t="shared" si="68"/>
        <v>119</v>
      </c>
      <c r="K956" s="31">
        <f t="shared" si="69"/>
        <v>5.1258719757625252E-3</v>
      </c>
      <c r="L956" s="3">
        <v>2.6</v>
      </c>
      <c r="M956" s="13">
        <v>0.81232091690544406</v>
      </c>
      <c r="N956" s="2">
        <v>1.1599999999999999E-2</v>
      </c>
      <c r="O956" s="2">
        <v>2.6499999999999999E-2</v>
      </c>
      <c r="P956" s="2">
        <v>3.32E-2</v>
      </c>
      <c r="Q956" s="2">
        <v>2.1399999999999999E-2</v>
      </c>
      <c r="R956" s="15">
        <v>2.9821085938721469E-2</v>
      </c>
      <c r="S956" s="17">
        <f t="shared" si="63"/>
        <v>9.6666666666666656E-4</v>
      </c>
      <c r="T956" s="18">
        <v>9.7561999999999996E-3</v>
      </c>
      <c r="U956" s="8">
        <v>5.4999999999999997E-3</v>
      </c>
      <c r="V956" s="8">
        <v>6.8999999999999999E-3</v>
      </c>
      <c r="W956" s="13">
        <v>3.1102199170000002E-3</v>
      </c>
      <c r="X956" s="13">
        <v>4.3203314000000003E-3</v>
      </c>
      <c r="Y956" s="26">
        <v>1.6981E-2</v>
      </c>
      <c r="Z956" s="26">
        <v>1.5875E-2</v>
      </c>
      <c r="AA956" s="26">
        <f t="shared" si="70"/>
        <v>1.6014333333333332E-2</v>
      </c>
    </row>
    <row r="957" spans="1:27" x14ac:dyDescent="0.3">
      <c r="A957" s="1">
        <v>195008</v>
      </c>
      <c r="B957" s="29">
        <v>18.420000000000002</v>
      </c>
      <c r="C957" s="2">
        <v>1.28667</v>
      </c>
      <c r="D957" s="2">
        <f t="shared" si="61"/>
        <v>2.7157895845856062</v>
      </c>
      <c r="E957" s="2">
        <f t="shared" si="64"/>
        <v>343.97041140003745</v>
      </c>
      <c r="F957" s="36">
        <f t="shared" si="65"/>
        <v>119</v>
      </c>
      <c r="G957" s="2">
        <f t="shared" si="66"/>
        <v>2.8905076588238443</v>
      </c>
      <c r="H957" s="13">
        <f t="shared" si="67"/>
        <v>0.25703586464659839</v>
      </c>
      <c r="I957" s="2">
        <f t="shared" si="62"/>
        <v>3.4858002300274249E-2</v>
      </c>
      <c r="J957" s="36">
        <f t="shared" si="68"/>
        <v>119</v>
      </c>
      <c r="K957" s="31">
        <f t="shared" si="69"/>
        <v>5.3439986098022417E-3</v>
      </c>
      <c r="L957" s="3">
        <v>2.66</v>
      </c>
      <c r="M957" s="13">
        <v>0.78434084935675741</v>
      </c>
      <c r="N957" s="2">
        <v>1.2E-2</v>
      </c>
      <c r="O957" s="2">
        <v>2.6099999999999998E-2</v>
      </c>
      <c r="P957" s="2">
        <v>3.2300000000000002E-2</v>
      </c>
      <c r="Q957" s="2">
        <v>2.1399999999999999E-2</v>
      </c>
      <c r="R957" s="15">
        <v>2.9245556467676449E-2</v>
      </c>
      <c r="S957" s="17">
        <f t="shared" si="63"/>
        <v>1E-3</v>
      </c>
      <c r="T957" s="18">
        <v>8.2872999999999992E-3</v>
      </c>
      <c r="U957" s="8">
        <v>1.4E-3</v>
      </c>
      <c r="V957" s="8">
        <v>3.8E-3</v>
      </c>
      <c r="W957" s="13">
        <v>1.0755835749999998E-3</v>
      </c>
      <c r="X957" s="13">
        <v>4.4526781000000003E-3</v>
      </c>
      <c r="Y957" s="26">
        <v>4.8063000000000002E-2</v>
      </c>
      <c r="Z957" s="26">
        <v>3.1525999999999998E-2</v>
      </c>
      <c r="AA957" s="26">
        <f t="shared" si="70"/>
        <v>4.7063000000000001E-2</v>
      </c>
    </row>
    <row r="958" spans="1:27" x14ac:dyDescent="0.3">
      <c r="A958" s="1">
        <v>195009</v>
      </c>
      <c r="B958" s="29">
        <v>19.45</v>
      </c>
      <c r="C958" s="2">
        <v>1.33</v>
      </c>
      <c r="D958" s="2">
        <f t="shared" si="61"/>
        <v>2.6867728026549251</v>
      </c>
      <c r="E958" s="2">
        <f t="shared" si="64"/>
        <v>343.8805817367068</v>
      </c>
      <c r="F958" s="36">
        <f t="shared" si="65"/>
        <v>119</v>
      </c>
      <c r="G958" s="2">
        <f t="shared" si="66"/>
        <v>2.8897527877034186</v>
      </c>
      <c r="H958" s="13">
        <f t="shared" si="67"/>
        <v>0.25708574672438717</v>
      </c>
      <c r="I958" s="2">
        <f t="shared" si="62"/>
        <v>3.367607855938215E-2</v>
      </c>
      <c r="J958" s="36">
        <f t="shared" si="68"/>
        <v>119</v>
      </c>
      <c r="K958" s="31">
        <f t="shared" si="69"/>
        <v>5.5524628407333113E-3</v>
      </c>
      <c r="L958" s="3">
        <v>2.72</v>
      </c>
      <c r="M958" s="13">
        <v>0.75145785474465443</v>
      </c>
      <c r="N958" s="2">
        <v>1.3000000000000001E-2</v>
      </c>
      <c r="O958" s="2">
        <v>2.64E-2</v>
      </c>
      <c r="P958" s="2">
        <v>3.2099999999999997E-2</v>
      </c>
      <c r="Q958" s="2">
        <v>2.1999999999999999E-2</v>
      </c>
      <c r="R958" s="15">
        <v>2.5672542573613611E-2</v>
      </c>
      <c r="S958" s="17">
        <f t="shared" si="63"/>
        <v>1.0833333333333335E-3</v>
      </c>
      <c r="T958" s="18">
        <v>6.8539999999999998E-3</v>
      </c>
      <c r="U958" s="8">
        <v>-7.1999999999999998E-3</v>
      </c>
      <c r="V958" s="8">
        <v>-3.8999999999999998E-3</v>
      </c>
      <c r="W958" s="13">
        <v>1.3183729690000002E-3</v>
      </c>
      <c r="X958" s="13">
        <v>4.0318334000000004E-3</v>
      </c>
      <c r="Y958" s="26">
        <v>5.9465999999999998E-2</v>
      </c>
      <c r="Z958" s="26">
        <v>5.6509999999999998E-2</v>
      </c>
      <c r="AA958" s="26">
        <f t="shared" si="70"/>
        <v>5.8382666666666666E-2</v>
      </c>
    </row>
    <row r="959" spans="1:27" x14ac:dyDescent="0.3">
      <c r="A959" s="1">
        <v>195010</v>
      </c>
      <c r="B959" s="29">
        <v>19.53</v>
      </c>
      <c r="C959" s="2">
        <v>1.3766700000000001</v>
      </c>
      <c r="D959" s="2">
        <f t="shared" si="61"/>
        <v>2.6512596150256136</v>
      </c>
      <c r="E959" s="2">
        <f t="shared" si="64"/>
        <v>343.80508002013869</v>
      </c>
      <c r="F959" s="36">
        <f t="shared" si="65"/>
        <v>119</v>
      </c>
      <c r="G959" s="2">
        <f t="shared" si="66"/>
        <v>2.8891183194969638</v>
      </c>
      <c r="H959" s="13">
        <f t="shared" si="67"/>
        <v>0.2571276875241339</v>
      </c>
      <c r="I959" s="2">
        <f t="shared" si="62"/>
        <v>3.5090225563909838E-2</v>
      </c>
      <c r="J959" s="36">
        <f t="shared" si="68"/>
        <v>119</v>
      </c>
      <c r="K959" s="31">
        <f t="shared" si="69"/>
        <v>5.835455097534842E-3</v>
      </c>
      <c r="L959" s="3">
        <v>2.76</v>
      </c>
      <c r="M959" s="13">
        <v>0.75596640149326699</v>
      </c>
      <c r="N959" s="2">
        <v>1.3100000000000001E-2</v>
      </c>
      <c r="O959" s="2">
        <v>2.6699999999999998E-2</v>
      </c>
      <c r="P959" s="2">
        <v>3.2199999999999999E-2</v>
      </c>
      <c r="Q959" s="2">
        <v>2.2499999999999999E-2</v>
      </c>
      <c r="R959" s="15">
        <v>2.7123769419640353E-2</v>
      </c>
      <c r="S959" s="17">
        <f t="shared" si="63"/>
        <v>1.0916666666666668E-3</v>
      </c>
      <c r="T959" s="18">
        <v>5.4495999999999998E-3</v>
      </c>
      <c r="U959" s="8">
        <v>-4.7999999999999996E-3</v>
      </c>
      <c r="V959" s="8">
        <v>-8.0000000000000004E-4</v>
      </c>
      <c r="W959" s="13">
        <v>1.7594065179999999E-3</v>
      </c>
      <c r="X959" s="13">
        <v>3.9751910000000003E-3</v>
      </c>
      <c r="Y959" s="26">
        <v>5.084E-3</v>
      </c>
      <c r="Z959" s="26">
        <v>3.4250000000000001E-3</v>
      </c>
      <c r="AA959" s="26">
        <f t="shared" si="70"/>
        <v>3.992333333333333E-3</v>
      </c>
    </row>
    <row r="960" spans="1:27" x14ac:dyDescent="0.3">
      <c r="A960" s="1">
        <v>195011</v>
      </c>
      <c r="B960" s="29">
        <v>19.510000000000002</v>
      </c>
      <c r="C960" s="2">
        <v>1.42333</v>
      </c>
      <c r="D960" s="2">
        <f t="shared" si="61"/>
        <v>2.6630257801724468</v>
      </c>
      <c r="E960" s="2">
        <f t="shared" si="64"/>
        <v>343.69689664213701</v>
      </c>
      <c r="F960" s="36">
        <f t="shared" si="65"/>
        <v>119</v>
      </c>
      <c r="G960" s="2">
        <f t="shared" si="66"/>
        <v>2.8882092154801429</v>
      </c>
      <c r="H960" s="13">
        <f t="shared" si="67"/>
        <v>0.25718780666912061</v>
      </c>
      <c r="I960" s="2">
        <f t="shared" si="62"/>
        <v>3.3893380403437146E-2</v>
      </c>
      <c r="J960" s="36">
        <f t="shared" si="68"/>
        <v>119</v>
      </c>
      <c r="K960" s="31">
        <f t="shared" si="69"/>
        <v>6.1303309426097149E-3</v>
      </c>
      <c r="L960" s="3">
        <v>2.8</v>
      </c>
      <c r="M960" s="13">
        <v>0.74736379613356763</v>
      </c>
      <c r="N960" s="2">
        <v>1.3600000000000001E-2</v>
      </c>
      <c r="O960" s="2">
        <v>2.6699999999999998E-2</v>
      </c>
      <c r="P960" s="2">
        <v>3.2199999999999999E-2</v>
      </c>
      <c r="Q960" s="2">
        <v>2.24E-2</v>
      </c>
      <c r="R960" s="15">
        <v>2.5304517898473832E-2</v>
      </c>
      <c r="S960" s="17">
        <f t="shared" si="63"/>
        <v>1.1333333333333334E-3</v>
      </c>
      <c r="T960" s="18">
        <v>4.0677999999999999E-3</v>
      </c>
      <c r="U960" s="8">
        <v>3.5000000000000001E-3</v>
      </c>
      <c r="V960" s="8">
        <v>5.4000000000000003E-3</v>
      </c>
      <c r="W960" s="13">
        <v>2.4576730459999999E-3</v>
      </c>
      <c r="X960" s="13">
        <v>4.8867653E-3</v>
      </c>
      <c r="Y960" s="26">
        <v>2.2429999999999999E-2</v>
      </c>
      <c r="Z960" s="26">
        <v>-7.2999999999999999E-5</v>
      </c>
      <c r="AA960" s="26">
        <f t="shared" si="70"/>
        <v>2.1296666666666665E-2</v>
      </c>
    </row>
    <row r="961" spans="1:27" x14ac:dyDescent="0.3">
      <c r="A961" s="1">
        <v>195012</v>
      </c>
      <c r="B961" s="29">
        <v>20.41</v>
      </c>
      <c r="C961" s="2">
        <v>1.47</v>
      </c>
      <c r="D961" s="2">
        <f t="shared" si="61"/>
        <v>2.6902048407821995</v>
      </c>
      <c r="E961" s="2">
        <f t="shared" si="64"/>
        <v>343.64988414898187</v>
      </c>
      <c r="F961" s="36">
        <f t="shared" si="65"/>
        <v>119</v>
      </c>
      <c r="G961" s="2">
        <f t="shared" si="66"/>
        <v>2.8878141525124525</v>
      </c>
      <c r="H961" s="13">
        <f t="shared" si="67"/>
        <v>0.25721394098886186</v>
      </c>
      <c r="I961" s="2">
        <f t="shared" si="62"/>
        <v>3.2789303956215266E-2</v>
      </c>
      <c r="J961" s="36">
        <f t="shared" si="68"/>
        <v>119</v>
      </c>
      <c r="K961" s="31">
        <f t="shared" si="69"/>
        <v>6.4151492653276741E-3</v>
      </c>
      <c r="L961" s="3">
        <v>2.84</v>
      </c>
      <c r="M961" s="13">
        <v>0.72253844193356553</v>
      </c>
      <c r="N961" s="2">
        <v>1.34E-2</v>
      </c>
      <c r="O961" s="2">
        <v>2.6699999999999998E-2</v>
      </c>
      <c r="P961" s="2">
        <v>3.2000000000000001E-2</v>
      </c>
      <c r="Q961" s="2">
        <v>2.24E-2</v>
      </c>
      <c r="R961" s="15">
        <v>3.1082833376219397E-2</v>
      </c>
      <c r="S961" s="17">
        <f t="shared" si="63"/>
        <v>1.1166666666666666E-3</v>
      </c>
      <c r="T961" s="18">
        <v>1.3441099999999999E-2</v>
      </c>
      <c r="U961" s="8">
        <v>1.6000000000000001E-3</v>
      </c>
      <c r="V961" s="8">
        <v>2.3E-3</v>
      </c>
      <c r="W961" s="13">
        <v>2.4895409429999999E-3</v>
      </c>
      <c r="X961" s="13">
        <v>5.6625152999999996E-3</v>
      </c>
      <c r="Y961" s="26">
        <v>5.5425000000000002E-2</v>
      </c>
      <c r="Z961" s="26">
        <v>5.1025000000000001E-2</v>
      </c>
      <c r="AA961" s="26">
        <f t="shared" si="70"/>
        <v>5.4308333333333333E-2</v>
      </c>
    </row>
    <row r="962" spans="1:27" x14ac:dyDescent="0.3">
      <c r="A962" s="1">
        <v>195101</v>
      </c>
      <c r="B962" s="29">
        <v>21.66</v>
      </c>
      <c r="C962" s="2">
        <v>1.4866699999999999</v>
      </c>
      <c r="D962" s="2">
        <f t="shared" si="61"/>
        <v>2.6853712502812277</v>
      </c>
      <c r="E962" s="2">
        <f t="shared" si="64"/>
        <v>343.65002079616266</v>
      </c>
      <c r="F962" s="36">
        <f t="shared" si="65"/>
        <v>119</v>
      </c>
      <c r="G962" s="2">
        <f t="shared" si="66"/>
        <v>2.8878153008080898</v>
      </c>
      <c r="H962" s="13">
        <f t="shared" si="67"/>
        <v>0.25721386501878013</v>
      </c>
      <c r="I962" s="2">
        <f t="shared" si="62"/>
        <v>1.1340136054421635E-2</v>
      </c>
      <c r="J962" s="36">
        <f t="shared" si="68"/>
        <v>119</v>
      </c>
      <c r="K962" s="31">
        <f t="shared" si="69"/>
        <v>6.6488860476011501E-3</v>
      </c>
      <c r="L962" s="3">
        <v>2.8366699999999998</v>
      </c>
      <c r="M962" s="13">
        <v>0.68359924446409193</v>
      </c>
      <c r="N962" s="2">
        <v>1.34E-2</v>
      </c>
      <c r="O962" s="2">
        <v>2.6600000000000002E-2</v>
      </c>
      <c r="P962" s="2">
        <v>3.1699999999999999E-2</v>
      </c>
      <c r="Q962" s="2">
        <v>2.2100000000000002E-2</v>
      </c>
      <c r="R962" s="15">
        <v>2.9776144565670418E-2</v>
      </c>
      <c r="S962" s="17">
        <f t="shared" si="63"/>
        <v>1.1166666666666666E-3</v>
      </c>
      <c r="T962" s="18">
        <v>1.58944E-2</v>
      </c>
      <c r="U962" s="8">
        <v>5.7999999999999996E-3</v>
      </c>
      <c r="V962" s="8">
        <v>1.9E-3</v>
      </c>
      <c r="W962" s="13">
        <v>1.704679759E-3</v>
      </c>
      <c r="X962" s="13">
        <v>5.6360732999999998E-3</v>
      </c>
      <c r="Y962" s="26">
        <v>6.5104999999999996E-2</v>
      </c>
      <c r="Z962" s="26">
        <v>6.3309000000000004E-2</v>
      </c>
      <c r="AA962" s="26">
        <f t="shared" si="70"/>
        <v>6.3988333333333328E-2</v>
      </c>
    </row>
    <row r="963" spans="1:27" x14ac:dyDescent="0.3">
      <c r="A963" s="1">
        <v>195102</v>
      </c>
      <c r="B963" s="29">
        <v>21.8</v>
      </c>
      <c r="C963" s="2">
        <v>1.5033300000000001</v>
      </c>
      <c r="D963" s="2">
        <f t="shared" ref="D963:D1026" si="71">-LN(C963/B964)</f>
        <v>2.6557082744786871</v>
      </c>
      <c r="E963" s="2">
        <f t="shared" si="64"/>
        <v>343.64623897184367</v>
      </c>
      <c r="F963" s="36">
        <f t="shared" si="65"/>
        <v>119</v>
      </c>
      <c r="G963" s="2">
        <f t="shared" si="66"/>
        <v>2.8877835207717957</v>
      </c>
      <c r="H963" s="13">
        <f t="shared" si="67"/>
        <v>0.25721596757050963</v>
      </c>
      <c r="I963" s="2">
        <f t="shared" si="62"/>
        <v>1.1206252900778368E-2</v>
      </c>
      <c r="J963" s="36">
        <f t="shared" si="68"/>
        <v>119</v>
      </c>
      <c r="K963" s="31">
        <f t="shared" si="69"/>
        <v>6.7025721690690083E-3</v>
      </c>
      <c r="L963" s="3">
        <v>2.8333300000000001</v>
      </c>
      <c r="M963" s="13">
        <v>0.67486609799642927</v>
      </c>
      <c r="N963" s="2">
        <v>1.3600000000000001E-2</v>
      </c>
      <c r="O963" s="2">
        <v>2.6600000000000002E-2</v>
      </c>
      <c r="P963" s="2">
        <v>3.1600000000000003E-2</v>
      </c>
      <c r="Q963" s="2">
        <v>2.2800000000000001E-2</v>
      </c>
      <c r="R963" s="15">
        <v>3.0877380945439271E-2</v>
      </c>
      <c r="S963" s="17">
        <f t="shared" si="63"/>
        <v>1.1333333333333334E-3</v>
      </c>
      <c r="T963" s="18">
        <v>1.1757200000000001E-2</v>
      </c>
      <c r="U963" s="8">
        <v>-7.4000000000000003E-3</v>
      </c>
      <c r="V963" s="8">
        <v>-4.4000000000000003E-3</v>
      </c>
      <c r="W963" s="13">
        <v>6.5064396300000007E-4</v>
      </c>
      <c r="X963" s="13">
        <v>5.5102498999999999E-3</v>
      </c>
      <c r="Y963" s="26">
        <v>1.4546E-2</v>
      </c>
      <c r="Z963" s="26">
        <v>4.1850000000000004E-3</v>
      </c>
      <c r="AA963" s="26">
        <f t="shared" si="70"/>
        <v>1.3412666666666666E-2</v>
      </c>
    </row>
    <row r="964" spans="1:27" x14ac:dyDescent="0.3">
      <c r="A964" s="1">
        <v>195103</v>
      </c>
      <c r="B964" s="29">
        <v>21.4</v>
      </c>
      <c r="C964" s="2">
        <v>1.52</v>
      </c>
      <c r="D964" s="2">
        <f t="shared" si="71"/>
        <v>2.691689013673932</v>
      </c>
      <c r="E964" s="2">
        <f t="shared" si="64"/>
        <v>343.6851956742214</v>
      </c>
      <c r="F964" s="36">
        <f t="shared" si="65"/>
        <v>119</v>
      </c>
      <c r="G964" s="2">
        <f t="shared" si="66"/>
        <v>2.8881108880186672</v>
      </c>
      <c r="H964" s="13">
        <f t="shared" si="67"/>
        <v>0.25719431075937949</v>
      </c>
      <c r="I964" s="2">
        <f t="shared" ref="I964:I1027" si="72">C964/C963-1</f>
        <v>1.108871638296316E-2</v>
      </c>
      <c r="J964" s="36">
        <f t="shared" si="68"/>
        <v>119</v>
      </c>
      <c r="K964" s="31">
        <f t="shared" si="69"/>
        <v>6.7553506527970927E-3</v>
      </c>
      <c r="L964" s="3">
        <v>2.83</v>
      </c>
      <c r="M964" s="13">
        <v>0.78139460024946683</v>
      </c>
      <c r="N964" s="2">
        <v>1.3999999999999999E-2</v>
      </c>
      <c r="O964" s="2">
        <v>2.7799999999999998E-2</v>
      </c>
      <c r="P964" s="2">
        <v>3.2300000000000002E-2</v>
      </c>
      <c r="Q964" s="2">
        <v>2.41E-2</v>
      </c>
      <c r="R964" s="15">
        <v>3.2441929328324799E-2</v>
      </c>
      <c r="S964" s="17">
        <f t="shared" si="63"/>
        <v>1.1666666666666665E-3</v>
      </c>
      <c r="T964" s="18">
        <v>3.8885E-3</v>
      </c>
      <c r="U964" s="8">
        <v>-1.5699999999999999E-2</v>
      </c>
      <c r="V964" s="8">
        <v>-2.3699999999999999E-2</v>
      </c>
      <c r="W964" s="13">
        <v>1.2276649489999999E-3</v>
      </c>
      <c r="X964" s="13">
        <v>5.7490292999999998E-3</v>
      </c>
      <c r="Y964" s="26">
        <v>-1.7484E-2</v>
      </c>
      <c r="Z964" s="26">
        <v>-1.9706000000000001E-2</v>
      </c>
      <c r="AA964" s="26">
        <f t="shared" si="70"/>
        <v>-1.8650666666666666E-2</v>
      </c>
    </row>
    <row r="965" spans="1:27" x14ac:dyDescent="0.3">
      <c r="A965" s="1">
        <v>195104</v>
      </c>
      <c r="B965" s="29">
        <v>22.43</v>
      </c>
      <c r="C965" s="2">
        <v>1.5333300000000001</v>
      </c>
      <c r="D965" s="2">
        <f t="shared" si="71"/>
        <v>2.6415408943820502</v>
      </c>
      <c r="E965" s="2">
        <f t="shared" si="64"/>
        <v>343.76073536127194</v>
      </c>
      <c r="F965" s="36">
        <f t="shared" si="65"/>
        <v>119</v>
      </c>
      <c r="G965" s="2">
        <f t="shared" si="66"/>
        <v>2.8887456753048064</v>
      </c>
      <c r="H965" s="13">
        <f t="shared" si="67"/>
        <v>0.2571523271245087</v>
      </c>
      <c r="I965" s="2">
        <f t="shared" si="72"/>
        <v>8.7697368421053579E-3</v>
      </c>
      <c r="J965" s="36">
        <f t="shared" si="68"/>
        <v>119</v>
      </c>
      <c r="K965" s="31">
        <f t="shared" si="69"/>
        <v>6.8073443149376653E-3</v>
      </c>
      <c r="L965" s="3">
        <v>2.7933300000000001</v>
      </c>
      <c r="M965" s="13">
        <v>0.74943078763554971</v>
      </c>
      <c r="N965" s="2">
        <v>1.47E-2</v>
      </c>
      <c r="O965" s="2">
        <v>2.87E-2</v>
      </c>
      <c r="P965" s="2">
        <v>3.3500000000000002E-2</v>
      </c>
      <c r="Q965" s="2">
        <v>2.4799999999999999E-2</v>
      </c>
      <c r="R965" s="15">
        <v>3.1849005675439329E-2</v>
      </c>
      <c r="S965" s="17">
        <f t="shared" si="63"/>
        <v>1.225E-3</v>
      </c>
      <c r="T965" s="18">
        <v>1.2928E-3</v>
      </c>
      <c r="U965" s="8">
        <v>-6.3E-3</v>
      </c>
      <c r="V965" s="8">
        <v>-8.9999999999999998E-4</v>
      </c>
      <c r="W965" s="13">
        <v>8.4819813699999998E-4</v>
      </c>
      <c r="X965" s="13">
        <v>4.4062336999999997E-3</v>
      </c>
      <c r="Y965" s="26">
        <v>4.9107999999999999E-2</v>
      </c>
      <c r="Z965" s="26">
        <v>4.7903000000000001E-2</v>
      </c>
      <c r="AA965" s="26">
        <f t="shared" si="70"/>
        <v>4.7883000000000002E-2</v>
      </c>
    </row>
    <row r="966" spans="1:27" x14ac:dyDescent="0.3">
      <c r="A966" s="1">
        <v>195105</v>
      </c>
      <c r="B966" s="29">
        <v>21.52</v>
      </c>
      <c r="C966" s="2">
        <v>1.54667</v>
      </c>
      <c r="D966" s="2">
        <f t="shared" si="71"/>
        <v>2.6065116267126958</v>
      </c>
      <c r="E966" s="2">
        <f t="shared" si="64"/>
        <v>343.73889898004012</v>
      </c>
      <c r="F966" s="36">
        <f t="shared" si="65"/>
        <v>119</v>
      </c>
      <c r="G966" s="2">
        <f t="shared" si="66"/>
        <v>2.8885621763028579</v>
      </c>
      <c r="H966" s="13">
        <f t="shared" si="67"/>
        <v>0.25716446199422061</v>
      </c>
      <c r="I966" s="2">
        <f t="shared" si="72"/>
        <v>8.700018913084584E-3</v>
      </c>
      <c r="J966" s="36">
        <f t="shared" si="68"/>
        <v>119</v>
      </c>
      <c r="K966" s="31">
        <f t="shared" si="69"/>
        <v>6.84003935755824E-3</v>
      </c>
      <c r="L966" s="3">
        <v>2.7566700000000002</v>
      </c>
      <c r="M966" s="13">
        <v>0.77788904466252751</v>
      </c>
      <c r="N966" s="2">
        <v>1.55E-2</v>
      </c>
      <c r="O966" s="2">
        <v>2.8900000000000002E-2</v>
      </c>
      <c r="P966" s="2">
        <v>3.4000000000000002E-2</v>
      </c>
      <c r="Q966" s="2">
        <v>2.5399999999999999E-2</v>
      </c>
      <c r="R966" s="15">
        <v>3.0471266824751344E-2</v>
      </c>
      <c r="S966" s="17">
        <f t="shared" si="63"/>
        <v>1.2916666666666667E-3</v>
      </c>
      <c r="T966" s="18">
        <v>3.8685E-3</v>
      </c>
      <c r="U966" s="8">
        <v>-6.8999999999999999E-3</v>
      </c>
      <c r="V966" s="8">
        <v>-1.5E-3</v>
      </c>
      <c r="W966" s="13">
        <v>1.4074200069999999E-3</v>
      </c>
      <c r="X966" s="13">
        <v>3.9686671999999996E-3</v>
      </c>
      <c r="Y966" s="26">
        <v>-2.9978999999999999E-2</v>
      </c>
      <c r="Z966" s="26">
        <v>-4.0917000000000002E-2</v>
      </c>
      <c r="AA966" s="26">
        <f t="shared" si="70"/>
        <v>-3.1270666666666669E-2</v>
      </c>
    </row>
    <row r="967" spans="1:27" x14ac:dyDescent="0.3">
      <c r="A967" s="1">
        <v>195106</v>
      </c>
      <c r="B967" s="29">
        <v>20.96</v>
      </c>
      <c r="C967" s="2">
        <v>1.56</v>
      </c>
      <c r="D967" s="2">
        <f t="shared" si="71"/>
        <v>2.6643751375995484</v>
      </c>
      <c r="E967" s="2">
        <f t="shared" si="64"/>
        <v>343.63350312025085</v>
      </c>
      <c r="F967" s="36">
        <f t="shared" si="65"/>
        <v>119</v>
      </c>
      <c r="G967" s="2">
        <f t="shared" si="66"/>
        <v>2.8876764968088309</v>
      </c>
      <c r="H967" s="13">
        <f t="shared" si="67"/>
        <v>0.25722304847660094</v>
      </c>
      <c r="I967" s="2">
        <f t="shared" si="72"/>
        <v>8.6185159083709273E-3</v>
      </c>
      <c r="J967" s="36">
        <f t="shared" si="68"/>
        <v>119</v>
      </c>
      <c r="K967" s="31">
        <f t="shared" si="69"/>
        <v>6.872359843055652E-3</v>
      </c>
      <c r="L967" s="3">
        <v>2.72</v>
      </c>
      <c r="M967" s="13">
        <v>0.80036267721727661</v>
      </c>
      <c r="N967" s="2">
        <v>1.4499999999999999E-2</v>
      </c>
      <c r="O967" s="2">
        <v>2.9399999999999999E-2</v>
      </c>
      <c r="P967" s="2">
        <v>3.49E-2</v>
      </c>
      <c r="Q967" s="2">
        <v>2.5899999999999999E-2</v>
      </c>
      <c r="R967" s="15">
        <v>3.602663527199295E-2</v>
      </c>
      <c r="S967" s="17">
        <f t="shared" si="63"/>
        <v>1.2083333333333332E-3</v>
      </c>
      <c r="T967" s="18">
        <v>-1.2878E-3</v>
      </c>
      <c r="U967" s="8">
        <v>-6.1999999999999998E-3</v>
      </c>
      <c r="V967" s="8">
        <v>-9.2999999999999992E-3</v>
      </c>
      <c r="W967" s="13">
        <v>1.136773276E-3</v>
      </c>
      <c r="X967" s="13">
        <v>4.0645157999999997E-3</v>
      </c>
      <c r="Y967" s="26">
        <v>-2.5847999999999999E-2</v>
      </c>
      <c r="Z967" s="26">
        <v>-2.8185999999999999E-2</v>
      </c>
      <c r="AA967" s="26">
        <f t="shared" si="70"/>
        <v>-2.7056333333333332E-2</v>
      </c>
    </row>
    <row r="968" spans="1:27" x14ac:dyDescent="0.3">
      <c r="A968" s="1">
        <v>195107</v>
      </c>
      <c r="B968" s="29">
        <v>22.4</v>
      </c>
      <c r="C968" s="2">
        <v>1.54667</v>
      </c>
      <c r="D968" s="2">
        <f t="shared" si="71"/>
        <v>2.7114903901230916</v>
      </c>
      <c r="E968" s="2">
        <f t="shared" si="64"/>
        <v>343.5994894868906</v>
      </c>
      <c r="F968" s="36">
        <f t="shared" si="65"/>
        <v>119</v>
      </c>
      <c r="G968" s="2">
        <f t="shared" si="66"/>
        <v>2.8873906679570638</v>
      </c>
      <c r="H968" s="13">
        <f t="shared" si="67"/>
        <v>0.25724196136055677</v>
      </c>
      <c r="I968" s="2">
        <f t="shared" si="72"/>
        <v>-8.5448717948718445E-3</v>
      </c>
      <c r="J968" s="36">
        <f t="shared" si="68"/>
        <v>119</v>
      </c>
      <c r="K968" s="31">
        <f t="shared" si="69"/>
        <v>6.9041924575578553E-3</v>
      </c>
      <c r="L968" s="3">
        <v>2.65</v>
      </c>
      <c r="M968" s="13">
        <v>0.75312184906538426</v>
      </c>
      <c r="N968" s="2">
        <v>1.5600000000000001E-2</v>
      </c>
      <c r="O968" s="2">
        <v>2.9399999999999999E-2</v>
      </c>
      <c r="P968" s="2">
        <v>3.5299999999999998E-2</v>
      </c>
      <c r="Q968" s="2">
        <v>2.52E-2</v>
      </c>
      <c r="R968" s="15">
        <v>3.2368847667506556E-2</v>
      </c>
      <c r="S968" s="17">
        <f t="shared" si="63"/>
        <v>1.3000000000000002E-3</v>
      </c>
      <c r="T968" s="18">
        <v>1.2878E-3</v>
      </c>
      <c r="U968" s="8">
        <v>1.38E-2</v>
      </c>
      <c r="V968" s="8">
        <v>2.0500000000000001E-2</v>
      </c>
      <c r="W968" s="13">
        <v>1.4082078629999999E-3</v>
      </c>
      <c r="X968" s="13">
        <v>3.7154163000000001E-3</v>
      </c>
      <c r="Y968" s="26">
        <v>7.0933999999999997E-2</v>
      </c>
      <c r="Z968" s="26">
        <v>7.0014000000000007E-2</v>
      </c>
      <c r="AA968" s="26">
        <f t="shared" si="70"/>
        <v>6.9634000000000001E-2</v>
      </c>
    </row>
    <row r="969" spans="1:27" x14ac:dyDescent="0.3">
      <c r="A969" s="1">
        <v>195108</v>
      </c>
      <c r="B969" s="29">
        <v>23.28</v>
      </c>
      <c r="C969" s="2">
        <v>1.5333300000000001</v>
      </c>
      <c r="D969" s="2">
        <f t="shared" si="71"/>
        <v>2.7192933061789852</v>
      </c>
      <c r="E969" s="2">
        <f t="shared" si="64"/>
        <v>343.62714441250097</v>
      </c>
      <c r="F969" s="36">
        <f t="shared" si="65"/>
        <v>119</v>
      </c>
      <c r="G969" s="2">
        <f t="shared" si="66"/>
        <v>2.8876230622899239</v>
      </c>
      <c r="H969" s="13">
        <f t="shared" si="67"/>
        <v>0.25722658395049514</v>
      </c>
      <c r="I969" s="2">
        <f t="shared" si="72"/>
        <v>-8.62498141167789E-3</v>
      </c>
      <c r="J969" s="36">
        <f t="shared" si="68"/>
        <v>119</v>
      </c>
      <c r="K969" s="31">
        <f t="shared" si="69"/>
        <v>6.7919779369454217E-3</v>
      </c>
      <c r="L969" s="3">
        <v>2.58</v>
      </c>
      <c r="M969" s="13">
        <v>0.71859389454209066</v>
      </c>
      <c r="N969" s="2">
        <v>1.6200000000000003E-2</v>
      </c>
      <c r="O969" s="2">
        <v>2.8799999999999999E-2</v>
      </c>
      <c r="P969" s="2">
        <v>3.5000000000000003E-2</v>
      </c>
      <c r="Q969" s="2">
        <v>2.46E-2</v>
      </c>
      <c r="R969" s="15">
        <v>3.0122490744739886E-2</v>
      </c>
      <c r="S969" s="17">
        <f t="shared" si="63"/>
        <v>1.3500000000000003E-3</v>
      </c>
      <c r="T969" s="18">
        <v>0</v>
      </c>
      <c r="U969" s="8">
        <v>9.9000000000000008E-3</v>
      </c>
      <c r="V969" s="8">
        <v>1.14E-2</v>
      </c>
      <c r="W969" s="13">
        <v>5.8177942599999997E-4</v>
      </c>
      <c r="X969" s="13">
        <v>3.9216119000000001E-3</v>
      </c>
      <c r="Y969" s="26">
        <v>5.0220000000000001E-2</v>
      </c>
      <c r="Z969" s="26">
        <v>3.8396E-2</v>
      </c>
      <c r="AA969" s="26">
        <f t="shared" si="70"/>
        <v>4.8870000000000004E-2</v>
      </c>
    </row>
    <row r="970" spans="1:27" x14ac:dyDescent="0.3">
      <c r="A970" s="1">
        <v>195109</v>
      </c>
      <c r="B970" s="29">
        <v>23.26</v>
      </c>
      <c r="C970" s="2">
        <v>1.52</v>
      </c>
      <c r="D970" s="2">
        <f t="shared" si="71"/>
        <v>2.7141717768430396</v>
      </c>
      <c r="E970" s="2">
        <f t="shared" si="64"/>
        <v>343.73847097613469</v>
      </c>
      <c r="F970" s="36">
        <f t="shared" si="65"/>
        <v>119</v>
      </c>
      <c r="G970" s="2">
        <f t="shared" si="66"/>
        <v>2.888558579631384</v>
      </c>
      <c r="H970" s="13">
        <f t="shared" si="67"/>
        <v>0.25716469985513118</v>
      </c>
      <c r="I970" s="2">
        <f t="shared" si="72"/>
        <v>-8.6934971597765198E-3</v>
      </c>
      <c r="J970" s="36">
        <f t="shared" si="68"/>
        <v>119</v>
      </c>
      <c r="K970" s="31">
        <f t="shared" si="69"/>
        <v>6.6792956709882884E-3</v>
      </c>
      <c r="L970" s="3">
        <v>2.5099999999999998</v>
      </c>
      <c r="M970" s="13">
        <v>0.71618232777695812</v>
      </c>
      <c r="N970" s="2">
        <v>1.6299999999999999E-2</v>
      </c>
      <c r="O970" s="2">
        <v>2.8399999999999998E-2</v>
      </c>
      <c r="P970" s="2">
        <v>3.4599999999999999E-2</v>
      </c>
      <c r="Q970" s="2">
        <v>2.53E-2</v>
      </c>
      <c r="R970" s="15">
        <v>2.8608904513045541E-2</v>
      </c>
      <c r="S970" s="17">
        <f t="shared" si="63"/>
        <v>1.3583333333333331E-3</v>
      </c>
      <c r="T970" s="18">
        <v>6.4143999999999998E-3</v>
      </c>
      <c r="U970" s="8">
        <v>-8.0000000000000002E-3</v>
      </c>
      <c r="V970" s="8">
        <v>-5.7000000000000002E-3</v>
      </c>
      <c r="W970" s="13">
        <v>2.5476904200000006E-4</v>
      </c>
      <c r="X970" s="13">
        <v>3.9337102999999997E-3</v>
      </c>
      <c r="Y970" s="26">
        <v>2.8679999999999999E-3</v>
      </c>
      <c r="Z970" s="26">
        <v>1.1950000000000001E-3</v>
      </c>
      <c r="AA970" s="26">
        <f t="shared" si="70"/>
        <v>1.5096666666666668E-3</v>
      </c>
    </row>
    <row r="971" spans="1:27" x14ac:dyDescent="0.3">
      <c r="A971" s="1">
        <v>195110</v>
      </c>
      <c r="B971" s="29">
        <v>22.94</v>
      </c>
      <c r="C971" s="2">
        <v>1.48333</v>
      </c>
      <c r="D971" s="2">
        <f t="shared" si="71"/>
        <v>2.7359736061950941</v>
      </c>
      <c r="E971" s="2">
        <f t="shared" si="64"/>
        <v>343.8924435243411</v>
      </c>
      <c r="F971" s="36">
        <f t="shared" si="65"/>
        <v>119</v>
      </c>
      <c r="G971" s="2">
        <f t="shared" si="66"/>
        <v>2.8898524665911016</v>
      </c>
      <c r="H971" s="13">
        <f t="shared" si="67"/>
        <v>0.25707915880839477</v>
      </c>
      <c r="I971" s="2">
        <f t="shared" si="72"/>
        <v>-2.4124999999999952E-2</v>
      </c>
      <c r="J971" s="36">
        <f t="shared" si="68"/>
        <v>119</v>
      </c>
      <c r="K971" s="31">
        <f t="shared" si="69"/>
        <v>6.5662290682050525E-3</v>
      </c>
      <c r="L971" s="3">
        <v>2.4866700000000002</v>
      </c>
      <c r="M971" s="13">
        <v>0.74023251381741939</v>
      </c>
      <c r="N971" s="2">
        <v>1.54E-2</v>
      </c>
      <c r="O971" s="2">
        <v>2.8900000000000002E-2</v>
      </c>
      <c r="P971" s="2">
        <v>3.5000000000000003E-2</v>
      </c>
      <c r="Q971" s="2">
        <v>2.5399999999999999E-2</v>
      </c>
      <c r="R971" s="15">
        <v>2.8911355544050537E-2</v>
      </c>
      <c r="S971" s="17">
        <f t="shared" si="63"/>
        <v>1.2833333333333334E-3</v>
      </c>
      <c r="T971" s="18">
        <v>5.1021E-3</v>
      </c>
      <c r="U971" s="8">
        <v>1E-3</v>
      </c>
      <c r="V971" s="8">
        <v>-1.4500000000000001E-2</v>
      </c>
      <c r="W971" s="13">
        <v>1.5110762550000002E-3</v>
      </c>
      <c r="X971" s="13">
        <v>3.8418978999999998E-3</v>
      </c>
      <c r="Y971" s="26">
        <v>-1.3321E-2</v>
      </c>
      <c r="Z971" s="26">
        <v>-1.5087E-2</v>
      </c>
      <c r="AA971" s="26">
        <f t="shared" si="70"/>
        <v>-1.4604333333333334E-2</v>
      </c>
    </row>
    <row r="972" spans="1:27" x14ac:dyDescent="0.3">
      <c r="A972" s="1">
        <v>195111</v>
      </c>
      <c r="B972" s="29">
        <v>22.88</v>
      </c>
      <c r="C972" s="2">
        <v>1.4466699999999999</v>
      </c>
      <c r="D972" s="2">
        <f t="shared" si="71"/>
        <v>2.7991599177830881</v>
      </c>
      <c r="E972" s="2">
        <f t="shared" si="64"/>
        <v>344.11904846297273</v>
      </c>
      <c r="F972" s="36">
        <f t="shared" si="65"/>
        <v>119</v>
      </c>
      <c r="G972" s="2">
        <f t="shared" si="66"/>
        <v>2.89175670977288</v>
      </c>
      <c r="H972" s="13">
        <f t="shared" si="67"/>
        <v>0.25695336953844661</v>
      </c>
      <c r="I972" s="2">
        <f t="shared" si="72"/>
        <v>-2.4714662280140076E-2</v>
      </c>
      <c r="J972" s="36">
        <f t="shared" si="68"/>
        <v>119</v>
      </c>
      <c r="K972" s="31">
        <f t="shared" si="69"/>
        <v>6.3236636345347088E-3</v>
      </c>
      <c r="L972" s="3">
        <v>2.46333</v>
      </c>
      <c r="M972" s="13">
        <v>0.74329237953075367</v>
      </c>
      <c r="N972" s="2">
        <v>1.5600000000000001E-2</v>
      </c>
      <c r="O972" s="2">
        <v>2.9600000000000001E-2</v>
      </c>
      <c r="P972" s="2">
        <v>3.56E-2</v>
      </c>
      <c r="Q972" s="2">
        <v>2.64E-2</v>
      </c>
      <c r="R972" s="15">
        <v>3.1416975501484139E-2</v>
      </c>
      <c r="S972" s="17">
        <f t="shared" si="63"/>
        <v>1.3000000000000002E-3</v>
      </c>
      <c r="T972" s="18">
        <v>5.0762000000000003E-3</v>
      </c>
      <c r="U972" s="8">
        <v>-1.3599999999999999E-2</v>
      </c>
      <c r="V972" s="8">
        <v>-6.1000000000000004E-3</v>
      </c>
      <c r="W972" s="13">
        <v>1.0239816519999998E-3</v>
      </c>
      <c r="X972" s="13">
        <v>4.0174210000000002E-3</v>
      </c>
      <c r="Y972" s="26">
        <v>1.1388000000000001E-2</v>
      </c>
      <c r="Z972" s="26">
        <v>-2.5739999999999999E-3</v>
      </c>
      <c r="AA972" s="26">
        <f t="shared" si="70"/>
        <v>1.0088E-2</v>
      </c>
    </row>
    <row r="973" spans="1:27" x14ac:dyDescent="0.3">
      <c r="A973" s="1">
        <v>195112</v>
      </c>
      <c r="B973" s="29">
        <v>23.77</v>
      </c>
      <c r="C973" s="2">
        <v>1.41</v>
      </c>
      <c r="D973" s="2">
        <f t="shared" si="71"/>
        <v>2.8402805112793086</v>
      </c>
      <c r="E973" s="2">
        <f t="shared" si="64"/>
        <v>344.39983063186094</v>
      </c>
      <c r="F973" s="36">
        <f t="shared" si="65"/>
        <v>119</v>
      </c>
      <c r="G973" s="2">
        <f t="shared" si="66"/>
        <v>2.8941162237971509</v>
      </c>
      <c r="H973" s="13">
        <f t="shared" si="67"/>
        <v>0.2567976769385944</v>
      </c>
      <c r="I973" s="2">
        <f t="shared" si="72"/>
        <v>-2.5347867862055562E-2</v>
      </c>
      <c r="J973" s="36">
        <f t="shared" si="68"/>
        <v>119</v>
      </c>
      <c r="K973" s="31">
        <f t="shared" si="69"/>
        <v>6.0763428825234929E-3</v>
      </c>
      <c r="L973" s="3">
        <v>2.44</v>
      </c>
      <c r="M973" s="13">
        <v>0.72131634661813315</v>
      </c>
      <c r="N973" s="2">
        <v>1.7299999999999999E-2</v>
      </c>
      <c r="O973" s="2">
        <v>3.0099999999999998E-2</v>
      </c>
      <c r="P973" s="2">
        <v>3.61E-2</v>
      </c>
      <c r="Q973" s="2">
        <v>2.69E-2</v>
      </c>
      <c r="R973" s="15">
        <v>3.5920954714562928E-2</v>
      </c>
      <c r="S973" s="17">
        <f t="shared" si="63"/>
        <v>1.4416666666666666E-3</v>
      </c>
      <c r="T973" s="18">
        <v>3.7902999999999999E-3</v>
      </c>
      <c r="U973" s="8">
        <v>-6.1000000000000004E-3</v>
      </c>
      <c r="V973" s="8">
        <v>5.7999999999999996E-3</v>
      </c>
      <c r="W973" s="13">
        <v>4.2703636799999999E-4</v>
      </c>
      <c r="X973" s="13">
        <v>4.1468933000000001E-3</v>
      </c>
      <c r="Y973" s="26">
        <v>4.1814999999999998E-2</v>
      </c>
      <c r="Z973" s="26">
        <v>3.8467000000000001E-2</v>
      </c>
      <c r="AA973" s="26">
        <f t="shared" si="70"/>
        <v>4.0373333333333331E-2</v>
      </c>
    </row>
    <row r="974" spans="1:27" x14ac:dyDescent="0.3">
      <c r="A974" s="1">
        <v>195201</v>
      </c>
      <c r="B974" s="29">
        <v>24.14</v>
      </c>
      <c r="C974" s="2">
        <v>1.41333</v>
      </c>
      <c r="D974" s="2">
        <f t="shared" si="71"/>
        <v>2.800786525008109</v>
      </c>
      <c r="E974" s="2">
        <f t="shared" si="64"/>
        <v>344.7375875920302</v>
      </c>
      <c r="F974" s="36">
        <f t="shared" si="65"/>
        <v>119</v>
      </c>
      <c r="G974" s="2">
        <f t="shared" si="66"/>
        <v>2.8969545175800855</v>
      </c>
      <c r="H974" s="13">
        <f t="shared" si="67"/>
        <v>0.25661064184577032</v>
      </c>
      <c r="I974" s="2">
        <f t="shared" si="72"/>
        <v>2.3617021276596262E-3</v>
      </c>
      <c r="J974" s="36">
        <f t="shared" si="68"/>
        <v>119</v>
      </c>
      <c r="K974" s="31">
        <f t="shared" si="69"/>
        <v>5.9422443361622727E-3</v>
      </c>
      <c r="L974" s="3">
        <v>2.4266700000000001</v>
      </c>
      <c r="M974" s="13">
        <v>0.71742583767409207</v>
      </c>
      <c r="N974" s="2">
        <v>1.5700000000000002E-2</v>
      </c>
      <c r="O974" s="2">
        <v>2.98E-2</v>
      </c>
      <c r="P974" s="2">
        <v>3.5900000000000001E-2</v>
      </c>
      <c r="Q974" s="2">
        <v>2.6800000000000001E-2</v>
      </c>
      <c r="R974" s="15">
        <v>3.4933215004117439E-2</v>
      </c>
      <c r="S974" s="17">
        <f t="shared" si="63"/>
        <v>1.3083333333333334E-3</v>
      </c>
      <c r="T974" s="18">
        <v>0</v>
      </c>
      <c r="U974" s="8">
        <v>2.8E-3</v>
      </c>
      <c r="V974" s="8">
        <v>1.9900000000000001E-2</v>
      </c>
      <c r="W974" s="13">
        <v>5.3842108100000008E-4</v>
      </c>
      <c r="X974" s="13">
        <v>3.5154761000000001E-3</v>
      </c>
      <c r="Y974" s="26">
        <v>1.7767999999999999E-2</v>
      </c>
      <c r="Z974" s="26">
        <v>1.6303000000000002E-2</v>
      </c>
      <c r="AA974" s="26">
        <f t="shared" si="70"/>
        <v>1.6459666666666664E-2</v>
      </c>
    </row>
    <row r="975" spans="1:27" x14ac:dyDescent="0.3">
      <c r="A975" s="1">
        <v>195202</v>
      </c>
      <c r="B975" s="29">
        <v>23.26</v>
      </c>
      <c r="C975" s="2">
        <v>1.4166700000000001</v>
      </c>
      <c r="D975" s="2">
        <f t="shared" si="71"/>
        <v>2.8450438204304906</v>
      </c>
      <c r="E975" s="2">
        <f t="shared" si="64"/>
        <v>345.09623561173549</v>
      </c>
      <c r="F975" s="36">
        <f t="shared" si="65"/>
        <v>119</v>
      </c>
      <c r="G975" s="2">
        <f t="shared" si="66"/>
        <v>2.8999683664851723</v>
      </c>
      <c r="H975" s="13">
        <f t="shared" si="67"/>
        <v>0.25641233621113835</v>
      </c>
      <c r="I975" s="2">
        <f t="shared" si="72"/>
        <v>2.3632131207858009E-3</v>
      </c>
      <c r="J975" s="36">
        <f t="shared" si="68"/>
        <v>119</v>
      </c>
      <c r="K975" s="31">
        <f t="shared" si="69"/>
        <v>6.0417353591703232E-3</v>
      </c>
      <c r="L975" s="3">
        <v>2.4133300000000002</v>
      </c>
      <c r="M975" s="13">
        <v>0.74669332513072906</v>
      </c>
      <c r="N975" s="2">
        <v>1.54E-2</v>
      </c>
      <c r="O975" s="2">
        <v>2.9300000000000003E-2</v>
      </c>
      <c r="P975" s="2">
        <v>3.5299999999999998E-2</v>
      </c>
      <c r="Q975" s="2">
        <v>2.69E-2</v>
      </c>
      <c r="R975" s="15">
        <v>3.4581581940829671E-2</v>
      </c>
      <c r="S975" s="17">
        <f t="shared" si="63"/>
        <v>1.2833333333333334E-3</v>
      </c>
      <c r="T975" s="18">
        <v>-6.3251000000000002E-3</v>
      </c>
      <c r="U975" s="8">
        <v>1.4E-3</v>
      </c>
      <c r="V975" s="8">
        <v>-8.5000000000000006E-3</v>
      </c>
      <c r="W975" s="13">
        <v>9.3160098400000006E-4</v>
      </c>
      <c r="X975" s="13">
        <v>3.6388712999999998E-3</v>
      </c>
      <c r="Y975" s="26">
        <v>-2.5241E-2</v>
      </c>
      <c r="Z975" s="26">
        <v>-3.5742999999999997E-2</v>
      </c>
      <c r="AA975" s="26">
        <f t="shared" si="70"/>
        <v>-2.6524333333333334E-2</v>
      </c>
    </row>
    <row r="976" spans="1:27" x14ac:dyDescent="0.3">
      <c r="A976" s="1">
        <v>195203</v>
      </c>
      <c r="B976" s="29">
        <v>24.37</v>
      </c>
      <c r="C976" s="2">
        <v>1.42</v>
      </c>
      <c r="D976" s="2">
        <f t="shared" si="71"/>
        <v>2.7986544898691226</v>
      </c>
      <c r="E976" s="2">
        <f t="shared" si="64"/>
        <v>345.53420376702263</v>
      </c>
      <c r="F976" s="36">
        <f t="shared" si="65"/>
        <v>119</v>
      </c>
      <c r="G976" s="2">
        <f t="shared" si="66"/>
        <v>2.9036487711514507</v>
      </c>
      <c r="H976" s="13">
        <f t="shared" si="67"/>
        <v>0.25617058773067647</v>
      </c>
      <c r="I976" s="2">
        <f t="shared" si="72"/>
        <v>2.3505827045111616E-3</v>
      </c>
      <c r="J976" s="36">
        <f t="shared" si="68"/>
        <v>119</v>
      </c>
      <c r="K976" s="31">
        <f t="shared" si="69"/>
        <v>6.142013216323597E-3</v>
      </c>
      <c r="L976" s="3">
        <v>2.4</v>
      </c>
      <c r="M976" s="13">
        <v>0.75187411860758557</v>
      </c>
      <c r="N976" s="2">
        <v>1.5900000000000001E-2</v>
      </c>
      <c r="O976" s="2">
        <v>2.9600000000000001E-2</v>
      </c>
      <c r="P976" s="2">
        <v>3.5099999999999999E-2</v>
      </c>
      <c r="Q976" s="2">
        <v>2.63E-2</v>
      </c>
      <c r="R976" s="15">
        <v>3.1864956625405116E-2</v>
      </c>
      <c r="S976" s="17">
        <f t="shared" ref="S976:S1039" si="73">N976/12</f>
        <v>1.325E-3</v>
      </c>
      <c r="T976" s="18">
        <v>0</v>
      </c>
      <c r="U976" s="8">
        <v>1.11E-2</v>
      </c>
      <c r="V976" s="8">
        <v>7.6E-3</v>
      </c>
      <c r="W976" s="13">
        <v>6.3181516899999996E-4</v>
      </c>
      <c r="X976" s="13">
        <v>3.3227298999999998E-3</v>
      </c>
      <c r="Y976" s="26">
        <v>5.2804999999999998E-2</v>
      </c>
      <c r="Z976" s="26">
        <v>5.0654999999999999E-2</v>
      </c>
      <c r="AA976" s="26">
        <f t="shared" si="70"/>
        <v>5.1479999999999998E-2</v>
      </c>
    </row>
    <row r="977" spans="1:27" x14ac:dyDescent="0.3">
      <c r="A977" s="1">
        <v>195204</v>
      </c>
      <c r="B977" s="29">
        <v>23.32</v>
      </c>
      <c r="C977" s="2">
        <v>1.43</v>
      </c>
      <c r="D977" s="2">
        <f t="shared" si="71"/>
        <v>2.8145289723979543</v>
      </c>
      <c r="E977" s="2">
        <f t="shared" si="64"/>
        <v>345.84917784882703</v>
      </c>
      <c r="F977" s="36">
        <f t="shared" si="65"/>
        <v>119</v>
      </c>
      <c r="G977" s="2">
        <f t="shared" si="66"/>
        <v>2.906295612175017</v>
      </c>
      <c r="H977" s="13">
        <f t="shared" si="67"/>
        <v>0.25599701079540216</v>
      </c>
      <c r="I977" s="2">
        <f t="shared" si="72"/>
        <v>7.0422535211267512E-3</v>
      </c>
      <c r="J977" s="36">
        <f t="shared" si="68"/>
        <v>119</v>
      </c>
      <c r="K977" s="31">
        <f t="shared" si="69"/>
        <v>6.283553857732836E-3</v>
      </c>
      <c r="L977" s="3">
        <v>2.38</v>
      </c>
      <c r="M977" s="13">
        <v>0.78639909948375575</v>
      </c>
      <c r="N977" s="2">
        <v>1.5700000000000002E-2</v>
      </c>
      <c r="O977" s="2">
        <v>2.9300000000000003E-2</v>
      </c>
      <c r="P977" s="2">
        <v>3.5000000000000003E-2</v>
      </c>
      <c r="Q977" s="2">
        <v>2.5399999999999999E-2</v>
      </c>
      <c r="R977" s="15">
        <v>3.2985708346113723E-2</v>
      </c>
      <c r="S977" s="17">
        <f t="shared" si="73"/>
        <v>1.3083333333333334E-3</v>
      </c>
      <c r="T977" s="18">
        <v>3.7999000000000002E-3</v>
      </c>
      <c r="U977" s="8">
        <v>1.7100000000000001E-2</v>
      </c>
      <c r="V977" s="8">
        <v>-4.0000000000000002E-4</v>
      </c>
      <c r="W977" s="13">
        <v>8.0783527899999988E-4</v>
      </c>
      <c r="X977" s="13">
        <v>3.8390161999999999E-3</v>
      </c>
      <c r="Y977" s="26">
        <v>-4.1423000000000001E-2</v>
      </c>
      <c r="Z977" s="26">
        <v>-4.3268000000000001E-2</v>
      </c>
      <c r="AA977" s="26">
        <f t="shared" si="70"/>
        <v>-4.2731333333333336E-2</v>
      </c>
    </row>
    <row r="978" spans="1:27" x14ac:dyDescent="0.3">
      <c r="A978" s="1">
        <v>195205</v>
      </c>
      <c r="B978" s="29">
        <v>23.86</v>
      </c>
      <c r="C978" s="2">
        <v>1.44</v>
      </c>
      <c r="D978" s="2">
        <f t="shared" si="71"/>
        <v>2.8526314299133175</v>
      </c>
      <c r="E978" s="2">
        <f t="shared" si="64"/>
        <v>346.14697373982534</v>
      </c>
      <c r="F978" s="36">
        <f t="shared" si="65"/>
        <v>119</v>
      </c>
      <c r="G978" s="2">
        <f t="shared" si="66"/>
        <v>2.9087980986539943</v>
      </c>
      <c r="H978" s="13">
        <f t="shared" si="67"/>
        <v>0.25583311666682218</v>
      </c>
      <c r="I978" s="2">
        <f t="shared" si="72"/>
        <v>6.9930069930070893E-3</v>
      </c>
      <c r="J978" s="36">
        <f t="shared" si="68"/>
        <v>119</v>
      </c>
      <c r="K978" s="31">
        <f t="shared" si="69"/>
        <v>6.466311302052735E-3</v>
      </c>
      <c r="L978" s="3">
        <v>2.36</v>
      </c>
      <c r="M978" s="13">
        <v>0.77051798889480483</v>
      </c>
      <c r="N978" s="2">
        <v>1.67E-2</v>
      </c>
      <c r="O978" s="2">
        <v>2.9300000000000003E-2</v>
      </c>
      <c r="P978" s="2">
        <v>3.49E-2</v>
      </c>
      <c r="Q978" s="2">
        <v>2.5700000000000001E-2</v>
      </c>
      <c r="R978" s="15">
        <v>3.1885579322100885E-2</v>
      </c>
      <c r="S978" s="17">
        <f t="shared" si="73"/>
        <v>1.3916666666666667E-3</v>
      </c>
      <c r="T978" s="18">
        <v>1.2634E-3</v>
      </c>
      <c r="U978" s="8">
        <v>-3.3E-3</v>
      </c>
      <c r="V978" s="8">
        <v>3.0999999999999999E-3</v>
      </c>
      <c r="W978" s="13">
        <v>5.2645261100000011E-4</v>
      </c>
      <c r="X978" s="13">
        <v>4.5110250000000001E-3</v>
      </c>
      <c r="Y978" s="26">
        <v>3.3697999999999999E-2</v>
      </c>
      <c r="Z978" s="26">
        <v>2.3274E-2</v>
      </c>
      <c r="AA978" s="26">
        <f t="shared" si="70"/>
        <v>3.2306333333333333E-2</v>
      </c>
    </row>
    <row r="979" spans="1:27" x14ac:dyDescent="0.3">
      <c r="A979" s="1">
        <v>195206</v>
      </c>
      <c r="B979" s="29">
        <v>24.96</v>
      </c>
      <c r="C979" s="2">
        <v>1.45</v>
      </c>
      <c r="D979" s="2">
        <f t="shared" si="71"/>
        <v>2.8631856175920078</v>
      </c>
      <c r="E979" s="2">
        <f t="shared" si="64"/>
        <v>346.43698953562335</v>
      </c>
      <c r="F979" s="36">
        <f t="shared" si="65"/>
        <v>119</v>
      </c>
      <c r="G979" s="2">
        <f t="shared" si="66"/>
        <v>2.9112352061817091</v>
      </c>
      <c r="H979" s="13">
        <f t="shared" si="67"/>
        <v>0.25567370594831512</v>
      </c>
      <c r="I979" s="2">
        <f t="shared" si="72"/>
        <v>6.9444444444444198E-3</v>
      </c>
      <c r="J979" s="36">
        <f t="shared" si="68"/>
        <v>119</v>
      </c>
      <c r="K979" s="31">
        <f t="shared" si="69"/>
        <v>6.6504993703496718E-3</v>
      </c>
      <c r="L979" s="3">
        <v>2.34</v>
      </c>
      <c r="M979" s="13">
        <v>0.73871508787282136</v>
      </c>
      <c r="N979" s="2">
        <v>1.7000000000000001E-2</v>
      </c>
      <c r="O979" s="2">
        <v>2.9399999999999999E-2</v>
      </c>
      <c r="P979" s="2">
        <v>3.5000000000000003E-2</v>
      </c>
      <c r="Q979" s="2">
        <v>2.5899999999999999E-2</v>
      </c>
      <c r="R979" s="15">
        <v>2.7570636338451915E-2</v>
      </c>
      <c r="S979" s="17">
        <f t="shared" si="73"/>
        <v>1.4166666666666668E-3</v>
      </c>
      <c r="T979" s="18">
        <v>2.5221000000000002E-3</v>
      </c>
      <c r="U979" s="8">
        <v>2.9999999999999997E-4</v>
      </c>
      <c r="V979" s="8">
        <v>1.6000000000000001E-3</v>
      </c>
      <c r="W979" s="13">
        <v>3.2527064899999996E-4</v>
      </c>
      <c r="X979" s="13">
        <v>4.4307208000000002E-3</v>
      </c>
      <c r="Y979" s="26">
        <v>4.7832E-2</v>
      </c>
      <c r="Z979" s="26">
        <v>4.5795000000000002E-2</v>
      </c>
      <c r="AA979" s="26">
        <f t="shared" si="70"/>
        <v>4.6415333333333336E-2</v>
      </c>
    </row>
    <row r="980" spans="1:27" x14ac:dyDescent="0.3">
      <c r="A980" s="1">
        <v>195207</v>
      </c>
      <c r="B980" s="29">
        <v>25.4</v>
      </c>
      <c r="C980" s="2">
        <v>1.45</v>
      </c>
      <c r="D980" s="2">
        <f t="shared" si="71"/>
        <v>2.8485115490111999</v>
      </c>
      <c r="E980" s="2">
        <f t="shared" si="64"/>
        <v>346.71016626841066</v>
      </c>
      <c r="F980" s="36">
        <f t="shared" si="65"/>
        <v>119</v>
      </c>
      <c r="G980" s="2">
        <f t="shared" si="66"/>
        <v>2.913530808978241</v>
      </c>
      <c r="H980" s="13">
        <f t="shared" si="67"/>
        <v>0.25552373261144296</v>
      </c>
      <c r="I980" s="2">
        <f t="shared" si="72"/>
        <v>0</v>
      </c>
      <c r="J980" s="36">
        <f t="shared" si="68"/>
        <v>119</v>
      </c>
      <c r="K980" s="31">
        <f t="shared" si="69"/>
        <v>6.8786166778787442E-3</v>
      </c>
      <c r="L980" s="3">
        <v>2.34667</v>
      </c>
      <c r="M980" s="13">
        <v>0.72471025897839458</v>
      </c>
      <c r="N980" s="2">
        <v>1.8100000000000002E-2</v>
      </c>
      <c r="O980" s="2">
        <v>2.9500000000000002E-2</v>
      </c>
      <c r="P980" s="2">
        <v>3.5000000000000003E-2</v>
      </c>
      <c r="Q980" s="2">
        <v>2.6100000000000002E-2</v>
      </c>
      <c r="R980" s="15">
        <v>2.77209871189022E-2</v>
      </c>
      <c r="S980" s="17">
        <f t="shared" si="73"/>
        <v>1.5083333333333335E-3</v>
      </c>
      <c r="T980" s="18">
        <v>7.5282999999999999E-3</v>
      </c>
      <c r="U980" s="8">
        <v>-2E-3</v>
      </c>
      <c r="V980" s="8">
        <v>1.6000000000000001E-3</v>
      </c>
      <c r="W980" s="13">
        <v>3.4488178100000003E-4</v>
      </c>
      <c r="X980" s="13">
        <v>4.1125603999999996E-3</v>
      </c>
      <c r="Y980" s="26">
        <v>1.9129E-2</v>
      </c>
      <c r="Z980" s="26">
        <v>1.7659000000000001E-2</v>
      </c>
      <c r="AA980" s="26">
        <f t="shared" si="70"/>
        <v>1.7620666666666666E-2</v>
      </c>
    </row>
    <row r="981" spans="1:27" x14ac:dyDescent="0.3">
      <c r="A981" s="1">
        <v>195208</v>
      </c>
      <c r="B981" s="29">
        <v>25.03</v>
      </c>
      <c r="C981" s="2">
        <v>1.45</v>
      </c>
      <c r="D981" s="2">
        <f t="shared" si="71"/>
        <v>2.8287408828502825</v>
      </c>
      <c r="E981" s="2">
        <f t="shared" si="64"/>
        <v>346.92150142959042</v>
      </c>
      <c r="F981" s="36">
        <f t="shared" si="65"/>
        <v>119</v>
      </c>
      <c r="G981" s="2">
        <f t="shared" si="66"/>
        <v>2.9153067347024404</v>
      </c>
      <c r="H981" s="13">
        <f t="shared" si="67"/>
        <v>0.25540783079310875</v>
      </c>
      <c r="I981" s="2">
        <f t="shared" si="72"/>
        <v>0</v>
      </c>
      <c r="J981" s="36">
        <f t="shared" si="68"/>
        <v>119</v>
      </c>
      <c r="K981" s="31">
        <f t="shared" si="69"/>
        <v>7.0518904341830974E-3</v>
      </c>
      <c r="L981" s="3">
        <v>2.3533300000000001</v>
      </c>
      <c r="M981" s="13">
        <v>0.73662012798138443</v>
      </c>
      <c r="N981" s="2">
        <v>1.83E-2</v>
      </c>
      <c r="O981" s="2">
        <v>2.9399999999999999E-2</v>
      </c>
      <c r="P981" s="2">
        <v>3.5099999999999999E-2</v>
      </c>
      <c r="Q981" s="2">
        <v>2.6700000000000002E-2</v>
      </c>
      <c r="R981" s="15">
        <v>2.7836429724305826E-2</v>
      </c>
      <c r="S981" s="17">
        <f t="shared" si="73"/>
        <v>1.5250000000000001E-3</v>
      </c>
      <c r="T981" s="18">
        <v>1.2492E-3</v>
      </c>
      <c r="U981" s="8">
        <v>-7.0000000000000001E-3</v>
      </c>
      <c r="V981" s="8">
        <v>6.3E-3</v>
      </c>
      <c r="W981" s="13">
        <v>2.8953667400000003E-4</v>
      </c>
      <c r="X981" s="13">
        <v>3.7615769999999999E-3</v>
      </c>
      <c r="Y981" s="26">
        <v>-5.6740000000000002E-3</v>
      </c>
      <c r="Z981" s="26">
        <v>-1.5007E-2</v>
      </c>
      <c r="AA981" s="26">
        <f t="shared" si="70"/>
        <v>-7.1990000000000005E-3</v>
      </c>
    </row>
    <row r="982" spans="1:27" x14ac:dyDescent="0.3">
      <c r="A982" s="1">
        <v>195209</v>
      </c>
      <c r="B982" s="29">
        <v>24.54</v>
      </c>
      <c r="C982" s="2">
        <v>1.45</v>
      </c>
      <c r="D982" s="2">
        <f t="shared" si="71"/>
        <v>2.8279255546355277</v>
      </c>
      <c r="E982" s="2">
        <f t="shared" si="64"/>
        <v>347.02937142290949</v>
      </c>
      <c r="F982" s="36">
        <f t="shared" si="65"/>
        <v>119</v>
      </c>
      <c r="G982" s="2">
        <f t="shared" si="66"/>
        <v>2.9162132052345338</v>
      </c>
      <c r="H982" s="13">
        <f t="shared" si="67"/>
        <v>0.25534871254286373</v>
      </c>
      <c r="I982" s="2">
        <f t="shared" si="72"/>
        <v>0</v>
      </c>
      <c r="J982" s="36">
        <f t="shared" si="68"/>
        <v>119</v>
      </c>
      <c r="K982" s="31">
        <f t="shared" si="69"/>
        <v>7.2287989748824185E-3</v>
      </c>
      <c r="L982" s="3">
        <v>2.36</v>
      </c>
      <c r="M982" s="13">
        <v>0.74867891060936398</v>
      </c>
      <c r="N982" s="2">
        <v>1.7100000000000001E-2</v>
      </c>
      <c r="O982" s="2">
        <v>2.9500000000000002E-2</v>
      </c>
      <c r="P982" s="2">
        <v>3.5200000000000002E-2</v>
      </c>
      <c r="Q982" s="2">
        <v>2.7699999999999999E-2</v>
      </c>
      <c r="R982" s="15">
        <v>3.0804397525773977E-2</v>
      </c>
      <c r="S982" s="17">
        <f t="shared" si="73"/>
        <v>1.4250000000000001E-3</v>
      </c>
      <c r="T982" s="18">
        <v>-1.2492E-3</v>
      </c>
      <c r="U982" s="8">
        <v>-1.2999999999999999E-2</v>
      </c>
      <c r="V982" s="8">
        <v>-1.8E-3</v>
      </c>
      <c r="W982" s="13">
        <v>4.4117257299999997E-4</v>
      </c>
      <c r="X982" s="13">
        <v>3.5043688000000002E-3</v>
      </c>
      <c r="Y982" s="26">
        <v>-1.8085E-2</v>
      </c>
      <c r="Z982" s="26">
        <v>-2.0098000000000001E-2</v>
      </c>
      <c r="AA982" s="26">
        <f t="shared" si="70"/>
        <v>-1.951E-2</v>
      </c>
    </row>
    <row r="983" spans="1:27" x14ac:dyDescent="0.3">
      <c r="A983" s="1">
        <v>195210</v>
      </c>
      <c r="B983" s="29">
        <v>24.52</v>
      </c>
      <c r="C983" s="2">
        <v>1.4366699999999999</v>
      </c>
      <c r="D983" s="2">
        <f t="shared" si="71"/>
        <v>2.8826054235570204</v>
      </c>
      <c r="E983" s="2">
        <f t="shared" ref="E983:E1046" si="74">SUM(D864:D982)</f>
        <v>347.13406210290447</v>
      </c>
      <c r="F983" s="36">
        <f t="shared" ref="F983:F1046" si="75">COUNT(D864:D982)</f>
        <v>119</v>
      </c>
      <c r="G983" s="2">
        <f t="shared" ref="G983:G1046" si="76">E983/F983</f>
        <v>2.9170929588479368</v>
      </c>
      <c r="H983" s="13">
        <f t="shared" ref="H983:H1046" si="77">1/(1+G983)</f>
        <v>0.25529136288205723</v>
      </c>
      <c r="I983" s="2">
        <f t="shared" si="72"/>
        <v>-9.1931034482759522E-3</v>
      </c>
      <c r="J983" s="36">
        <f t="shared" ref="J983:J1046" si="78">COUNT(I864:I982)</f>
        <v>119</v>
      </c>
      <c r="K983" s="31">
        <f t="shared" ref="K983:K1046" si="79">SUM(I864:I982)/J983</f>
        <v>7.3643370610846411E-3</v>
      </c>
      <c r="L983" s="3">
        <v>2.3733300000000002</v>
      </c>
      <c r="M983" s="13">
        <v>0.75251643576124494</v>
      </c>
      <c r="N983" s="2">
        <v>1.7399999999999999E-2</v>
      </c>
      <c r="O983" s="2">
        <v>3.0099999999999998E-2</v>
      </c>
      <c r="P983" s="2">
        <v>3.5400000000000001E-2</v>
      </c>
      <c r="Q983" s="2">
        <v>2.69E-2</v>
      </c>
      <c r="R983" s="15">
        <v>2.9705842021533726E-2</v>
      </c>
      <c r="S983" s="17">
        <f t="shared" si="73"/>
        <v>1.4499999999999999E-3</v>
      </c>
      <c r="T983" s="18">
        <v>1.2492E-3</v>
      </c>
      <c r="U983" s="8">
        <v>1.4800000000000001E-2</v>
      </c>
      <c r="V983" s="8">
        <v>3.8999999999999998E-3</v>
      </c>
      <c r="W983" s="13">
        <v>1.0262106329999997E-3</v>
      </c>
      <c r="X983" s="13">
        <v>3.5754811000000002E-3</v>
      </c>
      <c r="Y983" s="26">
        <v>3.2000000000000003E-4</v>
      </c>
      <c r="Z983" s="26">
        <v>-1.2440000000000001E-3</v>
      </c>
      <c r="AA983" s="26">
        <f t="shared" ref="AA983:AA1046" si="80">Y983-S983</f>
        <v>-1.1299999999999999E-3</v>
      </c>
    </row>
    <row r="984" spans="1:27" x14ac:dyDescent="0.3">
      <c r="A984" s="1">
        <v>195211</v>
      </c>
      <c r="B984" s="29">
        <v>25.66</v>
      </c>
      <c r="C984" s="2">
        <v>1.42333</v>
      </c>
      <c r="D984" s="2">
        <f t="shared" si="71"/>
        <v>2.9267835631224157</v>
      </c>
      <c r="E984" s="2">
        <f t="shared" si="74"/>
        <v>347.22652543664077</v>
      </c>
      <c r="F984" s="36">
        <f t="shared" si="75"/>
        <v>119</v>
      </c>
      <c r="G984" s="2">
        <f t="shared" si="76"/>
        <v>2.9178699616524435</v>
      </c>
      <c r="H984" s="13">
        <f t="shared" si="77"/>
        <v>0.25524073279303766</v>
      </c>
      <c r="I984" s="2">
        <f t="shared" si="72"/>
        <v>-9.2853612868647462E-3</v>
      </c>
      <c r="J984" s="36">
        <f t="shared" si="78"/>
        <v>119</v>
      </c>
      <c r="K984" s="31">
        <f t="shared" si="79"/>
        <v>7.4248441129726658E-3</v>
      </c>
      <c r="L984" s="3">
        <v>2.3866700000000001</v>
      </c>
      <c r="M984" s="13">
        <v>0.71423535218218981</v>
      </c>
      <c r="N984" s="2">
        <v>1.8500000000000003E-2</v>
      </c>
      <c r="O984" s="2">
        <v>2.98E-2</v>
      </c>
      <c r="P984" s="2">
        <v>3.5299999999999998E-2</v>
      </c>
      <c r="Q984" s="2">
        <v>2.7199999999999998E-2</v>
      </c>
      <c r="R984" s="15">
        <v>2.6368378467508294E-2</v>
      </c>
      <c r="S984" s="17">
        <f t="shared" si="73"/>
        <v>1.5416666666666669E-3</v>
      </c>
      <c r="T984" s="18">
        <v>0</v>
      </c>
      <c r="U984" s="8">
        <v>-1.5E-3</v>
      </c>
      <c r="V984" s="8">
        <v>1.0800000000000001E-2</v>
      </c>
      <c r="W984" s="13">
        <v>4.5908912499999992E-4</v>
      </c>
      <c r="X984" s="13">
        <v>3.5423516000000002E-3</v>
      </c>
      <c r="Y984" s="26">
        <v>6.1381999999999999E-2</v>
      </c>
      <c r="Z984" s="26">
        <v>4.8273000000000003E-2</v>
      </c>
      <c r="AA984" s="26">
        <f t="shared" si="80"/>
        <v>5.9840333333333329E-2</v>
      </c>
    </row>
    <row r="985" spans="1:27" x14ac:dyDescent="0.3">
      <c r="A985" s="1">
        <v>195212</v>
      </c>
      <c r="B985" s="29">
        <v>26.57</v>
      </c>
      <c r="C985" s="2">
        <v>1.41</v>
      </c>
      <c r="D985" s="2">
        <f t="shared" si="71"/>
        <v>2.9290164428990919</v>
      </c>
      <c r="E985" s="2">
        <f t="shared" si="74"/>
        <v>347.27716223279839</v>
      </c>
      <c r="F985" s="36">
        <f t="shared" si="75"/>
        <v>119</v>
      </c>
      <c r="G985" s="2">
        <f t="shared" si="76"/>
        <v>2.9182954809478856</v>
      </c>
      <c r="H985" s="13">
        <f t="shared" si="77"/>
        <v>0.25521301414412145</v>
      </c>
      <c r="I985" s="2">
        <f t="shared" si="72"/>
        <v>-9.3653615113853395E-3</v>
      </c>
      <c r="J985" s="36">
        <f t="shared" si="78"/>
        <v>119</v>
      </c>
      <c r="K985" s="31">
        <f t="shared" si="79"/>
        <v>7.4868718892735229E-3</v>
      </c>
      <c r="L985" s="3">
        <v>2.4</v>
      </c>
      <c r="M985" s="13">
        <v>0.69407331277834883</v>
      </c>
      <c r="N985" s="2">
        <v>2.0899999999999998E-2</v>
      </c>
      <c r="O985" s="2">
        <v>2.9700000000000001E-2</v>
      </c>
      <c r="P985" s="2">
        <v>3.5099999999999999E-2</v>
      </c>
      <c r="Q985" s="2">
        <v>2.7900000000000001E-2</v>
      </c>
      <c r="R985" s="15">
        <v>2.6328328416462134E-2</v>
      </c>
      <c r="S985" s="17">
        <f t="shared" si="73"/>
        <v>1.7416666666666665E-3</v>
      </c>
      <c r="T985" s="18">
        <v>-1.2492E-3</v>
      </c>
      <c r="U985" s="8">
        <v>-8.6E-3</v>
      </c>
      <c r="V985" s="8">
        <v>-9.1000000000000004E-3</v>
      </c>
      <c r="W985" s="13">
        <v>2.6771746700000003E-4</v>
      </c>
      <c r="X985" s="13">
        <v>3.4459186999999999E-3</v>
      </c>
      <c r="Y985" s="26">
        <v>3.8214999999999999E-2</v>
      </c>
      <c r="Z985" s="26">
        <v>3.5725E-2</v>
      </c>
      <c r="AA985" s="26">
        <f t="shared" si="80"/>
        <v>3.647333333333333E-2</v>
      </c>
    </row>
    <row r="986" spans="1:27" x14ac:dyDescent="0.3">
      <c r="A986" s="1">
        <v>195301</v>
      </c>
      <c r="B986" s="29">
        <v>26.38</v>
      </c>
      <c r="C986" s="2">
        <v>1.41</v>
      </c>
      <c r="D986" s="2">
        <f t="shared" si="71"/>
        <v>2.9106532643154153</v>
      </c>
      <c r="E986" s="2">
        <f t="shared" si="74"/>
        <v>347.28065066081672</v>
      </c>
      <c r="F986" s="36">
        <f t="shared" si="75"/>
        <v>119</v>
      </c>
      <c r="G986" s="2">
        <f t="shared" si="76"/>
        <v>2.9183247954690481</v>
      </c>
      <c r="H986" s="13">
        <f t="shared" si="77"/>
        <v>0.25521110479568954</v>
      </c>
      <c r="I986" s="2">
        <f t="shared" si="72"/>
        <v>0</v>
      </c>
      <c r="J986" s="36">
        <f t="shared" si="78"/>
        <v>119</v>
      </c>
      <c r="K986" s="31">
        <f t="shared" si="79"/>
        <v>7.4081713723711251E-3</v>
      </c>
      <c r="L986" s="3">
        <v>2.41</v>
      </c>
      <c r="M986" s="13">
        <v>0.69917520792352561</v>
      </c>
      <c r="N986" s="2">
        <v>1.9599999999999999E-2</v>
      </c>
      <c r="O986" s="2">
        <v>3.0200000000000001E-2</v>
      </c>
      <c r="P986" s="2">
        <v>3.5099999999999999E-2</v>
      </c>
      <c r="Q986" s="2">
        <v>2.7900000000000001E-2</v>
      </c>
      <c r="R986" s="15">
        <v>2.5747578609402261E-2</v>
      </c>
      <c r="S986" s="17">
        <f t="shared" si="73"/>
        <v>1.6333333333333332E-3</v>
      </c>
      <c r="T986" s="18">
        <v>-2.5030999999999999E-3</v>
      </c>
      <c r="U986" s="8">
        <v>1.1999999999999999E-3</v>
      </c>
      <c r="V986" s="8">
        <v>-8.0000000000000002E-3</v>
      </c>
      <c r="W986" s="13">
        <v>4.0095887699999994E-4</v>
      </c>
      <c r="X986" s="13">
        <v>3.3213634000000001E-3</v>
      </c>
      <c r="Y986" s="26">
        <v>-6.2069999999999998E-3</v>
      </c>
      <c r="Z986" s="26">
        <v>-6.7949999999999998E-3</v>
      </c>
      <c r="AA986" s="26">
        <f t="shared" si="80"/>
        <v>-7.8403333333333328E-3</v>
      </c>
    </row>
    <row r="987" spans="1:27" x14ac:dyDescent="0.3">
      <c r="A987" s="1">
        <v>195302</v>
      </c>
      <c r="B987" s="29">
        <v>25.9</v>
      </c>
      <c r="C987" s="2">
        <v>1.41</v>
      </c>
      <c r="D987" s="2">
        <f t="shared" si="71"/>
        <v>2.886819356291797</v>
      </c>
      <c r="E987" s="2">
        <f t="shared" si="74"/>
        <v>347.21439171090492</v>
      </c>
      <c r="F987" s="36">
        <f t="shared" si="75"/>
        <v>119</v>
      </c>
      <c r="G987" s="2">
        <f t="shared" si="76"/>
        <v>2.9177679975706297</v>
      </c>
      <c r="H987" s="13">
        <f t="shared" si="77"/>
        <v>0.25524737570476108</v>
      </c>
      <c r="I987" s="2">
        <f t="shared" si="72"/>
        <v>0</v>
      </c>
      <c r="J987" s="36">
        <f t="shared" si="78"/>
        <v>119</v>
      </c>
      <c r="K987" s="31">
        <f t="shared" si="79"/>
        <v>7.4081713723711251E-3</v>
      </c>
      <c r="L987" s="3">
        <v>2.42</v>
      </c>
      <c r="M987" s="13">
        <v>0.71270271221022274</v>
      </c>
      <c r="N987" s="2">
        <v>1.9699999999999999E-2</v>
      </c>
      <c r="O987" s="2">
        <v>3.0699999999999998E-2</v>
      </c>
      <c r="P987" s="2">
        <v>3.5299999999999998E-2</v>
      </c>
      <c r="Q987" s="2">
        <v>2.87E-2</v>
      </c>
      <c r="R987" s="15">
        <v>2.6331157995452097E-2</v>
      </c>
      <c r="S987" s="17">
        <f t="shared" si="73"/>
        <v>1.6416666666666665E-3</v>
      </c>
      <c r="T987" s="18">
        <v>-5.0251000000000002E-3</v>
      </c>
      <c r="U987" s="8">
        <v>-8.6999999999999994E-3</v>
      </c>
      <c r="V987" s="8">
        <v>-4.0000000000000001E-3</v>
      </c>
      <c r="W987" s="13">
        <v>4.9066373500000001E-4</v>
      </c>
      <c r="X987" s="13">
        <v>3.1140907000000002E-3</v>
      </c>
      <c r="Y987" s="26">
        <v>-7.5399999999999998E-3</v>
      </c>
      <c r="Z987" s="26">
        <v>-1.7804E-2</v>
      </c>
      <c r="AA987" s="26">
        <f t="shared" si="80"/>
        <v>-9.1816666666666661E-3</v>
      </c>
    </row>
    <row r="988" spans="1:27" x14ac:dyDescent="0.3">
      <c r="A988" s="1">
        <v>195303</v>
      </c>
      <c r="B988" s="29">
        <v>25.29</v>
      </c>
      <c r="C988" s="2">
        <v>1.41</v>
      </c>
      <c r="D988" s="2">
        <f t="shared" si="71"/>
        <v>2.8599694163662308</v>
      </c>
      <c r="E988" s="2">
        <f t="shared" si="74"/>
        <v>347.12343566776275</v>
      </c>
      <c r="F988" s="36">
        <f t="shared" si="75"/>
        <v>119</v>
      </c>
      <c r="G988" s="2">
        <f t="shared" si="76"/>
        <v>2.9170036610736365</v>
      </c>
      <c r="H988" s="13">
        <f t="shared" si="77"/>
        <v>0.25529718287929903</v>
      </c>
      <c r="I988" s="2">
        <f t="shared" si="72"/>
        <v>0</v>
      </c>
      <c r="J988" s="36">
        <f t="shared" si="78"/>
        <v>119</v>
      </c>
      <c r="K988" s="31">
        <f t="shared" si="79"/>
        <v>7.4081713723711251E-3</v>
      </c>
      <c r="L988" s="3">
        <v>2.4300000000000002</v>
      </c>
      <c r="M988" s="13">
        <v>0.76249687354843321</v>
      </c>
      <c r="N988" s="2">
        <v>2.0099999999999996E-2</v>
      </c>
      <c r="O988" s="2">
        <v>3.1200000000000002E-2</v>
      </c>
      <c r="P988" s="2">
        <v>3.5699999999999996E-2</v>
      </c>
      <c r="Q988" s="2">
        <v>2.9399999999999999E-2</v>
      </c>
      <c r="R988" s="15">
        <v>2.3830495012500744E-2</v>
      </c>
      <c r="S988" s="17">
        <f t="shared" si="73"/>
        <v>1.6749999999999996E-3</v>
      </c>
      <c r="T988" s="18">
        <v>2.5157000000000001E-3</v>
      </c>
      <c r="U988" s="8">
        <v>-8.8000000000000005E-3</v>
      </c>
      <c r="V988" s="8">
        <v>-3.3E-3</v>
      </c>
      <c r="W988" s="13">
        <v>6.8265246599999994E-4</v>
      </c>
      <c r="X988" s="13">
        <v>2.8973121E-3</v>
      </c>
      <c r="Y988" s="26">
        <v>-2.2287999999999999E-2</v>
      </c>
      <c r="Z988" s="26">
        <v>-2.4368000000000001E-2</v>
      </c>
      <c r="AA988" s="26">
        <f t="shared" si="80"/>
        <v>-2.3962999999999998E-2</v>
      </c>
    </row>
    <row r="989" spans="1:27" x14ac:dyDescent="0.3">
      <c r="A989" s="1">
        <v>195304</v>
      </c>
      <c r="B989" s="29">
        <v>24.62</v>
      </c>
      <c r="C989" s="2">
        <v>1.41333</v>
      </c>
      <c r="D989" s="2">
        <f t="shared" si="71"/>
        <v>2.8543558172003558</v>
      </c>
      <c r="E989" s="2">
        <f t="shared" si="74"/>
        <v>346.96174078448155</v>
      </c>
      <c r="F989" s="36">
        <f t="shared" si="75"/>
        <v>119</v>
      </c>
      <c r="G989" s="2">
        <f t="shared" si="76"/>
        <v>2.9156448805418615</v>
      </c>
      <c r="H989" s="13">
        <f t="shared" si="77"/>
        <v>0.25538577437635668</v>
      </c>
      <c r="I989" s="2">
        <f t="shared" si="72"/>
        <v>2.3617021276596262E-3</v>
      </c>
      <c r="J989" s="36">
        <f t="shared" si="78"/>
        <v>119</v>
      </c>
      <c r="K989" s="31">
        <f t="shared" si="79"/>
        <v>7.4081713723711251E-3</v>
      </c>
      <c r="L989" s="3">
        <v>2.4566699999999999</v>
      </c>
      <c r="M989" s="13">
        <v>0.77670609645131938</v>
      </c>
      <c r="N989" s="2">
        <v>2.1899999999999999E-2</v>
      </c>
      <c r="O989" s="2">
        <v>3.2300000000000002E-2</v>
      </c>
      <c r="P989" s="2">
        <v>3.6499999999999998E-2</v>
      </c>
      <c r="Q989" s="2">
        <v>3.0300000000000001E-2</v>
      </c>
      <c r="R989" s="15">
        <v>2.6086952919336326E-2</v>
      </c>
      <c r="S989" s="17">
        <f t="shared" si="73"/>
        <v>1.825E-3</v>
      </c>
      <c r="T989" s="18">
        <v>1.2555000000000001E-3</v>
      </c>
      <c r="U989" s="8">
        <v>-1.0500000000000001E-2</v>
      </c>
      <c r="V989" s="8">
        <v>-2.4799999999999999E-2</v>
      </c>
      <c r="W989" s="13">
        <v>1.271594922E-3</v>
      </c>
      <c r="X989" s="13">
        <v>3.3969102E-3</v>
      </c>
      <c r="Y989" s="26">
        <v>-2.5308000000000001E-2</v>
      </c>
      <c r="Z989" s="26">
        <v>-2.6832000000000002E-2</v>
      </c>
      <c r="AA989" s="26">
        <f t="shared" si="80"/>
        <v>-2.7133000000000001E-2</v>
      </c>
    </row>
    <row r="990" spans="1:27" x14ac:dyDescent="0.3">
      <c r="A990" s="1">
        <v>195305</v>
      </c>
      <c r="B990" s="29">
        <v>24.54</v>
      </c>
      <c r="C990" s="2">
        <v>1.4166700000000001</v>
      </c>
      <c r="D990" s="2">
        <f t="shared" si="71"/>
        <v>2.8355611684627613</v>
      </c>
      <c r="E990" s="2">
        <f t="shared" si="74"/>
        <v>346.77480779652558</v>
      </c>
      <c r="F990" s="36">
        <f t="shared" si="75"/>
        <v>119</v>
      </c>
      <c r="G990" s="2">
        <f t="shared" si="76"/>
        <v>2.9140740150968538</v>
      </c>
      <c r="H990" s="13">
        <f t="shared" si="77"/>
        <v>0.2554882703144935</v>
      </c>
      <c r="I990" s="2">
        <f t="shared" si="72"/>
        <v>2.3632131207858009E-3</v>
      </c>
      <c r="J990" s="36">
        <f t="shared" si="78"/>
        <v>119</v>
      </c>
      <c r="K990" s="31">
        <f t="shared" si="79"/>
        <v>7.4280176087380126E-3</v>
      </c>
      <c r="L990" s="3">
        <v>2.48333</v>
      </c>
      <c r="M990" s="13">
        <v>0.783752019979433</v>
      </c>
      <c r="N990" s="2">
        <v>2.1600000000000001E-2</v>
      </c>
      <c r="O990" s="2">
        <v>3.3399999999999999E-2</v>
      </c>
      <c r="P990" s="2">
        <v>3.78E-2</v>
      </c>
      <c r="Q990" s="2">
        <v>3.1399999999999997E-2</v>
      </c>
      <c r="R990" s="15">
        <v>2.7065075094703496E-2</v>
      </c>
      <c r="S990" s="17">
        <f t="shared" si="73"/>
        <v>1.8000000000000002E-3</v>
      </c>
      <c r="T990" s="18">
        <v>2.5062999999999999E-3</v>
      </c>
      <c r="U990" s="8">
        <v>-1.4800000000000001E-2</v>
      </c>
      <c r="V990" s="8">
        <v>-3.0000000000000001E-3</v>
      </c>
      <c r="W990" s="13">
        <v>5.9316660500000008E-4</v>
      </c>
      <c r="X990" s="13">
        <v>2.8534772000000002E-3</v>
      </c>
      <c r="Y990" s="26">
        <v>7.4009999999999996E-3</v>
      </c>
      <c r="Z990" s="26">
        <v>-2.7299999999999998E-3</v>
      </c>
      <c r="AA990" s="26">
        <f t="shared" si="80"/>
        <v>5.6009999999999992E-3</v>
      </c>
    </row>
    <row r="991" spans="1:27" x14ac:dyDescent="0.3">
      <c r="A991" s="1">
        <v>195306</v>
      </c>
      <c r="B991" s="29">
        <v>24.14</v>
      </c>
      <c r="C991" s="2">
        <v>1.42</v>
      </c>
      <c r="D991" s="2">
        <f t="shared" si="71"/>
        <v>2.8581686174015299</v>
      </c>
      <c r="E991" s="2">
        <f t="shared" si="74"/>
        <v>346.62485824550595</v>
      </c>
      <c r="F991" s="36">
        <f t="shared" si="75"/>
        <v>119</v>
      </c>
      <c r="G991" s="2">
        <f t="shared" si="76"/>
        <v>2.9128139348361843</v>
      </c>
      <c r="H991" s="13">
        <f t="shared" si="77"/>
        <v>0.25557054760434617</v>
      </c>
      <c r="I991" s="2">
        <f t="shared" si="72"/>
        <v>2.3505827045111616E-3</v>
      </c>
      <c r="J991" s="36">
        <f t="shared" si="78"/>
        <v>119</v>
      </c>
      <c r="K991" s="31">
        <f t="shared" si="79"/>
        <v>7.4478765425261282E-3</v>
      </c>
      <c r="L991" s="3">
        <v>2.5099999999999998</v>
      </c>
      <c r="M991" s="13">
        <v>0.79549690598672929</v>
      </c>
      <c r="N991" s="2">
        <v>2.1099999999999997E-2</v>
      </c>
      <c r="O991" s="2">
        <v>3.4000000000000002E-2</v>
      </c>
      <c r="P991" s="2">
        <v>3.8599999999999995E-2</v>
      </c>
      <c r="Q991" s="2">
        <v>3.0099999999999998E-2</v>
      </c>
      <c r="R991" s="15">
        <v>2.7279196970071935E-2</v>
      </c>
      <c r="S991" s="17">
        <f t="shared" si="73"/>
        <v>1.7583333333333331E-3</v>
      </c>
      <c r="T991" s="18">
        <v>3.7477000000000001E-3</v>
      </c>
      <c r="U991" s="8">
        <v>2.23E-2</v>
      </c>
      <c r="V991" s="8">
        <v>1.09E-2</v>
      </c>
      <c r="W991" s="13">
        <v>1.1056930639999996E-3</v>
      </c>
      <c r="X991" s="13">
        <v>2.8537844E-3</v>
      </c>
      <c r="Y991" s="26">
        <v>-1.4265999999999999E-2</v>
      </c>
      <c r="Z991" s="26">
        <v>-1.6182999999999999E-2</v>
      </c>
      <c r="AA991" s="26">
        <f t="shared" si="80"/>
        <v>-1.6024333333333331E-2</v>
      </c>
    </row>
    <row r="992" spans="1:27" x14ac:dyDescent="0.3">
      <c r="A992" s="1">
        <v>195307</v>
      </c>
      <c r="B992" s="29">
        <v>24.75</v>
      </c>
      <c r="C992" s="2">
        <v>1.42</v>
      </c>
      <c r="D992" s="2">
        <f t="shared" si="71"/>
        <v>2.7986544898691226</v>
      </c>
      <c r="E992" s="2">
        <f t="shared" si="74"/>
        <v>346.49292784527387</v>
      </c>
      <c r="F992" s="36">
        <f t="shared" si="75"/>
        <v>119</v>
      </c>
      <c r="G992" s="2">
        <f t="shared" si="76"/>
        <v>2.9117052760107049</v>
      </c>
      <c r="H992" s="13">
        <f t="shared" si="77"/>
        <v>0.25564298162560839</v>
      </c>
      <c r="I992" s="2">
        <f t="shared" si="72"/>
        <v>0</v>
      </c>
      <c r="J992" s="36">
        <f t="shared" si="78"/>
        <v>119</v>
      </c>
      <c r="K992" s="31">
        <f t="shared" si="79"/>
        <v>7.4201574682583819E-3</v>
      </c>
      <c r="L992" s="3">
        <v>2.5233300000000001</v>
      </c>
      <c r="M992" s="13">
        <v>0.7749291887573535</v>
      </c>
      <c r="N992" s="2">
        <v>2.0400000000000001E-2</v>
      </c>
      <c r="O992" s="2">
        <v>3.2799999999999996E-2</v>
      </c>
      <c r="P992" s="2">
        <v>3.8599999999999995E-2</v>
      </c>
      <c r="Q992" s="2">
        <v>3.0099999999999998E-2</v>
      </c>
      <c r="R992" s="15">
        <v>2.5941692235156352E-2</v>
      </c>
      <c r="S992" s="17">
        <f t="shared" si="73"/>
        <v>1.7000000000000001E-3</v>
      </c>
      <c r="T992" s="18">
        <v>2.4907000000000002E-3</v>
      </c>
      <c r="U992" s="8">
        <v>3.8999999999999998E-3</v>
      </c>
      <c r="V992" s="8">
        <v>1.77E-2</v>
      </c>
      <c r="W992" s="13">
        <v>5.8101459600000004E-4</v>
      </c>
      <c r="X992" s="13">
        <v>2.5605977999999998E-3</v>
      </c>
      <c r="Y992" s="26">
        <v>2.6314000000000001E-2</v>
      </c>
      <c r="Z992" s="26">
        <v>2.4844000000000001E-2</v>
      </c>
      <c r="AA992" s="26">
        <f t="shared" si="80"/>
        <v>2.4614E-2</v>
      </c>
    </row>
    <row r="993" spans="1:27" x14ac:dyDescent="0.3">
      <c r="A993" s="1">
        <v>195308</v>
      </c>
      <c r="B993" s="29">
        <v>23.32</v>
      </c>
      <c r="C993" s="2">
        <v>1.42</v>
      </c>
      <c r="D993" s="2">
        <f t="shared" si="71"/>
        <v>2.7999401125017371</v>
      </c>
      <c r="E993" s="2">
        <f t="shared" si="74"/>
        <v>346.28363503247999</v>
      </c>
      <c r="F993" s="36">
        <f t="shared" si="75"/>
        <v>119</v>
      </c>
      <c r="G993" s="2">
        <f t="shared" si="76"/>
        <v>2.9099465128779833</v>
      </c>
      <c r="H993" s="13">
        <f t="shared" si="77"/>
        <v>0.25575797436265513</v>
      </c>
      <c r="I993" s="2">
        <f t="shared" si="72"/>
        <v>0</v>
      </c>
      <c r="J993" s="36">
        <f t="shared" si="78"/>
        <v>119</v>
      </c>
      <c r="K993" s="31">
        <f t="shared" si="79"/>
        <v>7.3729381045575795E-3</v>
      </c>
      <c r="L993" s="3">
        <v>2.53667</v>
      </c>
      <c r="M993" s="13">
        <v>0.81693591608605765</v>
      </c>
      <c r="N993" s="2">
        <v>2.0400000000000001E-2</v>
      </c>
      <c r="O993" s="2">
        <v>3.2400000000000005E-2</v>
      </c>
      <c r="P993" s="2">
        <v>3.85E-2</v>
      </c>
      <c r="Q993" s="2">
        <v>3.0300000000000001E-2</v>
      </c>
      <c r="R993" s="15">
        <v>2.7864637182724642E-2</v>
      </c>
      <c r="S993" s="17">
        <f t="shared" si="73"/>
        <v>1.7000000000000001E-3</v>
      </c>
      <c r="T993" s="18">
        <v>2.4845000000000002E-3</v>
      </c>
      <c r="U993" s="8">
        <v>-8.0000000000000004E-4</v>
      </c>
      <c r="V993" s="8">
        <v>-8.5000000000000006E-3</v>
      </c>
      <c r="W993" s="13">
        <v>6.8147383499999996E-4</v>
      </c>
      <c r="X993" s="13">
        <v>2.4851686E-3</v>
      </c>
      <c r="Y993" s="26">
        <v>-5.0101E-2</v>
      </c>
      <c r="Z993" s="26">
        <v>-6.0096999999999998E-2</v>
      </c>
      <c r="AA993" s="26">
        <f t="shared" si="80"/>
        <v>-5.1801E-2</v>
      </c>
    </row>
    <row r="994" spans="1:27" x14ac:dyDescent="0.3">
      <c r="A994" s="1">
        <v>195309</v>
      </c>
      <c r="B994" s="29">
        <v>23.35</v>
      </c>
      <c r="C994" s="2">
        <v>1.42</v>
      </c>
      <c r="D994" s="2">
        <f t="shared" si="71"/>
        <v>2.8496475676695963</v>
      </c>
      <c r="E994" s="2">
        <f t="shared" si="74"/>
        <v>346.09453185957852</v>
      </c>
      <c r="F994" s="36">
        <f t="shared" si="75"/>
        <v>119</v>
      </c>
      <c r="G994" s="2">
        <f t="shared" si="76"/>
        <v>2.9083574105846934</v>
      </c>
      <c r="H994" s="13">
        <f t="shared" si="77"/>
        <v>0.25586196321037058</v>
      </c>
      <c r="I994" s="2">
        <f t="shared" si="72"/>
        <v>0</v>
      </c>
      <c r="J994" s="36">
        <f t="shared" si="78"/>
        <v>119</v>
      </c>
      <c r="K994" s="31">
        <f t="shared" si="79"/>
        <v>7.3259966726343384E-3</v>
      </c>
      <c r="L994" s="3">
        <v>2.5499999999999998</v>
      </c>
      <c r="M994" s="13">
        <v>0.80821087713982731</v>
      </c>
      <c r="N994" s="2">
        <v>1.7899999999999999E-2</v>
      </c>
      <c r="O994" s="2">
        <v>3.2899999999999999E-2</v>
      </c>
      <c r="P994" s="2">
        <v>3.8800000000000001E-2</v>
      </c>
      <c r="Q994" s="2">
        <v>2.8400000000000002E-2</v>
      </c>
      <c r="R994" s="15">
        <v>2.5697974428399779E-2</v>
      </c>
      <c r="S994" s="17">
        <f t="shared" si="73"/>
        <v>1.4916666666666665E-3</v>
      </c>
      <c r="T994" s="18">
        <v>1.2398999999999999E-3</v>
      </c>
      <c r="U994" s="8">
        <v>2.9899999999999999E-2</v>
      </c>
      <c r="V994" s="8">
        <v>2.53E-2</v>
      </c>
      <c r="W994" s="13">
        <v>1.1056425909999998E-3</v>
      </c>
      <c r="X994" s="13">
        <v>2.6094225999999999E-3</v>
      </c>
      <c r="Y994" s="26">
        <v>2.1870000000000001E-3</v>
      </c>
      <c r="Z994" s="26">
        <v>7.2000000000000002E-5</v>
      </c>
      <c r="AA994" s="26">
        <f t="shared" si="80"/>
        <v>6.9533333333333361E-4</v>
      </c>
    </row>
    <row r="995" spans="1:27" x14ac:dyDescent="0.3">
      <c r="A995" s="1">
        <v>195310</v>
      </c>
      <c r="B995" s="29">
        <v>24.54</v>
      </c>
      <c r="C995" s="2">
        <v>1.43</v>
      </c>
      <c r="D995" s="2">
        <f t="shared" si="71"/>
        <v>2.8515550035445796</v>
      </c>
      <c r="E995" s="2">
        <f t="shared" si="74"/>
        <v>346.03918162764666</v>
      </c>
      <c r="F995" s="36">
        <f t="shared" si="75"/>
        <v>119</v>
      </c>
      <c r="G995" s="2">
        <f t="shared" si="76"/>
        <v>2.9078922825852662</v>
      </c>
      <c r="H995" s="13">
        <f t="shared" si="77"/>
        <v>0.2558924165991725</v>
      </c>
      <c r="I995" s="2">
        <f t="shared" si="72"/>
        <v>7.0422535211267512E-3</v>
      </c>
      <c r="J995" s="36">
        <f t="shared" si="78"/>
        <v>119</v>
      </c>
      <c r="K995" s="31">
        <f t="shared" si="79"/>
        <v>7.2793160003654309E-3</v>
      </c>
      <c r="L995" s="3">
        <v>2.53667</v>
      </c>
      <c r="M995" s="13">
        <v>0.77372103984627105</v>
      </c>
      <c r="N995" s="2">
        <v>1.38E-2</v>
      </c>
      <c r="O995" s="2">
        <v>3.1600000000000003E-2</v>
      </c>
      <c r="P995" s="2">
        <v>3.8199999999999998E-2</v>
      </c>
      <c r="Q995" s="2">
        <v>2.81E-2</v>
      </c>
      <c r="R995" s="15">
        <v>2.4500264614494238E-2</v>
      </c>
      <c r="S995" s="17">
        <f t="shared" si="73"/>
        <v>1.15E-3</v>
      </c>
      <c r="T995" s="18">
        <v>2.4751999999999999E-3</v>
      </c>
      <c r="U995" s="8">
        <v>7.4000000000000003E-3</v>
      </c>
      <c r="V995" s="8">
        <v>2.2700000000000001E-2</v>
      </c>
      <c r="W995" s="13">
        <v>5.72851756E-4</v>
      </c>
      <c r="X995" s="13">
        <v>2.6167198999999999E-3</v>
      </c>
      <c r="Y995" s="26">
        <v>5.1046000000000001E-2</v>
      </c>
      <c r="Z995" s="26">
        <v>4.9806000000000003E-2</v>
      </c>
      <c r="AA995" s="26">
        <f t="shared" si="80"/>
        <v>4.9896000000000003E-2</v>
      </c>
    </row>
    <row r="996" spans="1:27" x14ac:dyDescent="0.3">
      <c r="A996" s="1">
        <v>195311</v>
      </c>
      <c r="B996" s="29">
        <v>24.76</v>
      </c>
      <c r="C996" s="2">
        <v>1.44</v>
      </c>
      <c r="D996" s="2">
        <f t="shared" si="71"/>
        <v>2.8466036841158004</v>
      </c>
      <c r="E996" s="2">
        <f t="shared" si="74"/>
        <v>345.93393994676381</v>
      </c>
      <c r="F996" s="36">
        <f t="shared" si="75"/>
        <v>119</v>
      </c>
      <c r="G996" s="2">
        <f t="shared" si="76"/>
        <v>2.9070078987123011</v>
      </c>
      <c r="H996" s="13">
        <f t="shared" si="77"/>
        <v>0.2559503399851295</v>
      </c>
      <c r="I996" s="2">
        <f t="shared" si="72"/>
        <v>6.9930069930070893E-3</v>
      </c>
      <c r="J996" s="36">
        <f t="shared" si="78"/>
        <v>119</v>
      </c>
      <c r="K996" s="31">
        <f t="shared" si="79"/>
        <v>7.2920578795022039E-3</v>
      </c>
      <c r="L996" s="3">
        <v>2.5233300000000001</v>
      </c>
      <c r="M996" s="13">
        <v>0.75843195792017626</v>
      </c>
      <c r="N996" s="2">
        <v>1.44E-2</v>
      </c>
      <c r="O996" s="2">
        <v>3.1099999999999999E-2</v>
      </c>
      <c r="P996" s="2">
        <v>3.7499999999999999E-2</v>
      </c>
      <c r="Q996" s="2">
        <v>2.86E-2</v>
      </c>
      <c r="R996" s="15">
        <v>2.5602917732736742E-2</v>
      </c>
      <c r="S996" s="17">
        <f t="shared" si="73"/>
        <v>1.1999999999999999E-3</v>
      </c>
      <c r="T996" s="18">
        <v>-3.7152000000000001E-3</v>
      </c>
      <c r="U996" s="8">
        <v>-4.8999999999999998E-3</v>
      </c>
      <c r="V996" s="8">
        <v>-7.3000000000000001E-3</v>
      </c>
      <c r="W996" s="13">
        <v>3.7649826299999999E-4</v>
      </c>
      <c r="X996" s="13">
        <v>2.8678281999999999E-3</v>
      </c>
      <c r="Y996" s="26">
        <v>2.3764E-2</v>
      </c>
      <c r="Z996" s="26">
        <v>9.8790000000000006E-3</v>
      </c>
      <c r="AA996" s="26">
        <f t="shared" si="80"/>
        <v>2.2564000000000001E-2</v>
      </c>
    </row>
    <row r="997" spans="1:27" x14ac:dyDescent="0.3">
      <c r="A997" s="1">
        <v>195312</v>
      </c>
      <c r="B997" s="29">
        <v>24.81</v>
      </c>
      <c r="C997" s="2">
        <v>1.45</v>
      </c>
      <c r="D997" s="2">
        <f t="shared" si="71"/>
        <v>2.8896051806259693</v>
      </c>
      <c r="E997" s="2">
        <f t="shared" si="74"/>
        <v>345.81391944148373</v>
      </c>
      <c r="F997" s="36">
        <f t="shared" si="75"/>
        <v>119</v>
      </c>
      <c r="G997" s="2">
        <f t="shared" si="76"/>
        <v>2.9059993230376784</v>
      </c>
      <c r="H997" s="13">
        <f t="shared" si="77"/>
        <v>0.25601642941973285</v>
      </c>
      <c r="I997" s="2">
        <f t="shared" si="72"/>
        <v>6.9444444444444198E-3</v>
      </c>
      <c r="J997" s="36">
        <f t="shared" si="78"/>
        <v>119</v>
      </c>
      <c r="K997" s="31">
        <f t="shared" si="79"/>
        <v>7.3046549716678042E-3</v>
      </c>
      <c r="L997" s="3">
        <v>2.5099999999999998</v>
      </c>
      <c r="M997" s="13">
        <v>0.75970096119615527</v>
      </c>
      <c r="N997" s="2">
        <v>1.6E-2</v>
      </c>
      <c r="O997" s="2">
        <v>3.1300000000000001E-2</v>
      </c>
      <c r="P997" s="2">
        <v>3.7400000000000003E-2</v>
      </c>
      <c r="Q997" s="2">
        <v>2.7400000000000001E-2</v>
      </c>
      <c r="R997" s="15">
        <v>2.4696608968002947E-2</v>
      </c>
      <c r="S997" s="17">
        <f t="shared" si="73"/>
        <v>1.3333333333333333E-3</v>
      </c>
      <c r="T997" s="18">
        <v>-1.2415E-3</v>
      </c>
      <c r="U997" s="8">
        <v>2.06E-2</v>
      </c>
      <c r="V997" s="8">
        <v>1.72E-2</v>
      </c>
      <c r="W997" s="13">
        <v>4.1726887199999992E-4</v>
      </c>
      <c r="X997" s="13">
        <v>2.7933096000000001E-3</v>
      </c>
      <c r="Y997" s="26">
        <v>1.7129999999999999E-3</v>
      </c>
      <c r="Z997" s="26">
        <v>-1.188E-3</v>
      </c>
      <c r="AA997" s="26">
        <f t="shared" si="80"/>
        <v>3.7966666666666661E-4</v>
      </c>
    </row>
    <row r="998" spans="1:27" x14ac:dyDescent="0.3">
      <c r="A998" s="1">
        <v>195401</v>
      </c>
      <c r="B998" s="29">
        <v>26.08</v>
      </c>
      <c r="C998" s="2">
        <v>1.4566699999999999</v>
      </c>
      <c r="D998" s="2">
        <f t="shared" si="71"/>
        <v>2.8876961817446416</v>
      </c>
      <c r="E998" s="2">
        <f t="shared" si="74"/>
        <v>345.74488434960608</v>
      </c>
      <c r="F998" s="36">
        <f t="shared" si="75"/>
        <v>119</v>
      </c>
      <c r="G998" s="2">
        <f t="shared" si="76"/>
        <v>2.9054191962151772</v>
      </c>
      <c r="H998" s="13">
        <f t="shared" si="77"/>
        <v>0.25605445913952612</v>
      </c>
      <c r="I998" s="2">
        <f t="shared" si="72"/>
        <v>4.5999999999999375E-3</v>
      </c>
      <c r="J998" s="36">
        <f t="shared" si="78"/>
        <v>119</v>
      </c>
      <c r="K998" s="31">
        <f t="shared" si="79"/>
        <v>7.3170962323250727E-3</v>
      </c>
      <c r="L998" s="3">
        <v>2.5233300000000001</v>
      </c>
      <c r="M998" s="13">
        <v>0.72984712199459634</v>
      </c>
      <c r="N998" s="2">
        <v>1.18E-2</v>
      </c>
      <c r="O998" s="2">
        <v>3.0600000000000002E-2</v>
      </c>
      <c r="P998" s="2">
        <v>3.7100000000000001E-2</v>
      </c>
      <c r="Q998" s="2">
        <v>2.9100000000000001E-2</v>
      </c>
      <c r="R998" s="15">
        <v>2.3283293529392627E-2</v>
      </c>
      <c r="S998" s="17">
        <f t="shared" si="73"/>
        <v>9.8333333333333324E-4</v>
      </c>
      <c r="T998" s="18">
        <v>2.4813999999999999E-3</v>
      </c>
      <c r="U998" s="8">
        <v>8.8999999999999999E-3</v>
      </c>
      <c r="V998" s="8">
        <v>1.24E-2</v>
      </c>
      <c r="W998" s="13">
        <v>4.9821905999999992E-4</v>
      </c>
      <c r="X998" s="13">
        <v>2.5728273999999999E-3</v>
      </c>
      <c r="Y998" s="26">
        <v>5.3485999999999999E-2</v>
      </c>
      <c r="Z998" s="26">
        <v>5.2586000000000001E-2</v>
      </c>
      <c r="AA998" s="26">
        <f t="shared" si="80"/>
        <v>5.2502666666666663E-2</v>
      </c>
    </row>
    <row r="999" spans="1:27" x14ac:dyDescent="0.3">
      <c r="A999" s="1">
        <v>195402</v>
      </c>
      <c r="B999" s="29">
        <v>26.15</v>
      </c>
      <c r="C999" s="2">
        <v>1.46333</v>
      </c>
      <c r="D999" s="2">
        <f t="shared" si="71"/>
        <v>2.9128975104701702</v>
      </c>
      <c r="E999" s="2">
        <f t="shared" si="74"/>
        <v>345.66258249320612</v>
      </c>
      <c r="F999" s="36">
        <f t="shared" si="75"/>
        <v>119</v>
      </c>
      <c r="G999" s="2">
        <f t="shared" si="76"/>
        <v>2.9047275839765221</v>
      </c>
      <c r="H999" s="13">
        <f t="shared" si="77"/>
        <v>0.25609981195707726</v>
      </c>
      <c r="I999" s="2">
        <f t="shared" si="72"/>
        <v>4.5720719174555668E-3</v>
      </c>
      <c r="J999" s="36">
        <f t="shared" si="78"/>
        <v>119</v>
      </c>
      <c r="K999" s="31">
        <f t="shared" si="79"/>
        <v>7.3100720935057794E-3</v>
      </c>
      <c r="L999" s="3">
        <v>2.53667</v>
      </c>
      <c r="M999" s="13">
        <v>0.72451958986894816</v>
      </c>
      <c r="N999" s="2">
        <v>9.7000000000000003E-3</v>
      </c>
      <c r="O999" s="2">
        <v>2.9500000000000002E-2</v>
      </c>
      <c r="P999" s="2">
        <v>3.61E-2</v>
      </c>
      <c r="Q999" s="2">
        <v>2.7900000000000001E-2</v>
      </c>
      <c r="R999" s="15">
        <v>2.2463284715084377E-2</v>
      </c>
      <c r="S999" s="17">
        <f t="shared" si="73"/>
        <v>8.0833333333333332E-4</v>
      </c>
      <c r="T999" s="18">
        <v>-1.2398999999999999E-3</v>
      </c>
      <c r="U999" s="8">
        <v>2.4E-2</v>
      </c>
      <c r="V999" s="8">
        <v>1.9800000000000002E-2</v>
      </c>
      <c r="W999" s="13">
        <v>3.4071256099999999E-4</v>
      </c>
      <c r="X999" s="13">
        <v>2.59655E-3</v>
      </c>
      <c r="Y999" s="26">
        <v>1.2916E-2</v>
      </c>
      <c r="Z999" s="26">
        <v>2.343E-3</v>
      </c>
      <c r="AA999" s="26">
        <f t="shared" si="80"/>
        <v>1.2107666666666668E-2</v>
      </c>
    </row>
    <row r="1000" spans="1:27" x14ac:dyDescent="0.3">
      <c r="A1000" s="1">
        <v>195403</v>
      </c>
      <c r="B1000" s="29">
        <v>26.94</v>
      </c>
      <c r="C1000" s="2">
        <v>1.47</v>
      </c>
      <c r="D1000" s="2">
        <f t="shared" si="71"/>
        <v>2.9561849764657366</v>
      </c>
      <c r="E1000" s="2">
        <f t="shared" si="74"/>
        <v>345.62342999411163</v>
      </c>
      <c r="F1000" s="36">
        <f t="shared" si="75"/>
        <v>119</v>
      </c>
      <c r="G1000" s="2">
        <f t="shared" si="76"/>
        <v>2.9043985713790894</v>
      </c>
      <c r="H1000" s="13">
        <f t="shared" si="77"/>
        <v>0.25612139276210871</v>
      </c>
      <c r="I1000" s="2">
        <f t="shared" si="72"/>
        <v>4.5580969432732488E-3</v>
      </c>
      <c r="J1000" s="36">
        <f t="shared" si="78"/>
        <v>119</v>
      </c>
      <c r="K1000" s="31">
        <f t="shared" si="79"/>
        <v>7.3030738579943303E-3</v>
      </c>
      <c r="L1000" s="3">
        <v>2.5499999999999998</v>
      </c>
      <c r="M1000" s="13">
        <v>0.80491581825969494</v>
      </c>
      <c r="N1000" s="2">
        <v>1.03E-2</v>
      </c>
      <c r="O1000" s="2">
        <v>2.86E-2</v>
      </c>
      <c r="P1000" s="2">
        <v>3.5099999999999999E-2</v>
      </c>
      <c r="Q1000" s="2">
        <v>2.7799999999999998E-2</v>
      </c>
      <c r="R1000" s="15">
        <v>2.2024268656089609E-2</v>
      </c>
      <c r="S1000" s="17">
        <f t="shared" si="73"/>
        <v>8.5833333333333334E-4</v>
      </c>
      <c r="T1000" s="18">
        <v>-1.2415E-3</v>
      </c>
      <c r="U1000" s="8">
        <v>5.7999999999999996E-3</v>
      </c>
      <c r="V1000" s="8">
        <v>3.8999999999999998E-3</v>
      </c>
      <c r="W1000" s="13">
        <v>3.5654858499999998E-4</v>
      </c>
      <c r="X1000" s="13">
        <v>2.3267380000000001E-3</v>
      </c>
      <c r="Y1000" s="26">
        <v>3.0530000000000002E-2</v>
      </c>
      <c r="Z1000" s="26">
        <v>2.8423E-2</v>
      </c>
      <c r="AA1000" s="26">
        <f t="shared" si="80"/>
        <v>2.9671666666666669E-2</v>
      </c>
    </row>
    <row r="1001" spans="1:27" x14ac:dyDescent="0.3">
      <c r="A1001" s="1">
        <v>195404</v>
      </c>
      <c r="B1001" s="29">
        <v>28.26</v>
      </c>
      <c r="C1001" s="2">
        <v>1.46333</v>
      </c>
      <c r="D1001" s="2">
        <f t="shared" si="71"/>
        <v>2.9931115243539756</v>
      </c>
      <c r="E1001" s="2">
        <f t="shared" si="74"/>
        <v>345.5932845149423</v>
      </c>
      <c r="F1001" s="36">
        <f t="shared" si="75"/>
        <v>119</v>
      </c>
      <c r="G1001" s="2">
        <f t="shared" si="76"/>
        <v>2.9041452480247254</v>
      </c>
      <c r="H1001" s="13">
        <f t="shared" si="77"/>
        <v>0.25613801138826559</v>
      </c>
      <c r="I1001" s="2">
        <f t="shared" si="72"/>
        <v>-4.5374149659863638E-3</v>
      </c>
      <c r="J1001" s="36">
        <f t="shared" si="78"/>
        <v>119</v>
      </c>
      <c r="K1001" s="31">
        <f t="shared" si="79"/>
        <v>7.296202349520887E-3</v>
      </c>
      <c r="L1001" s="3">
        <v>2.5733299999999999</v>
      </c>
      <c r="M1001" s="13">
        <v>0.76503930103654538</v>
      </c>
      <c r="N1001" s="2">
        <v>9.7000000000000003E-3</v>
      </c>
      <c r="O1001" s="2">
        <v>2.8500000000000001E-2</v>
      </c>
      <c r="P1001" s="2">
        <v>3.4700000000000002E-2</v>
      </c>
      <c r="Q1001" s="2">
        <v>2.7300000000000001E-2</v>
      </c>
      <c r="R1001" s="15">
        <v>2.0798033434751454E-2</v>
      </c>
      <c r="S1001" s="17">
        <f t="shared" si="73"/>
        <v>8.0833333333333332E-4</v>
      </c>
      <c r="T1001" s="18">
        <v>-2.4876E-3</v>
      </c>
      <c r="U1001" s="8">
        <v>1.04E-2</v>
      </c>
      <c r="V1001" s="8">
        <v>-3.3999999999999998E-3</v>
      </c>
      <c r="W1001" s="13">
        <v>7.30701935E-4</v>
      </c>
      <c r="X1001" s="13">
        <v>2.5692037000000002E-3</v>
      </c>
      <c r="Y1001" s="26">
        <v>4.8357999999999998E-2</v>
      </c>
      <c r="Z1001" s="26">
        <v>4.7140000000000001E-2</v>
      </c>
      <c r="AA1001" s="26">
        <f t="shared" si="80"/>
        <v>4.7549666666666664E-2</v>
      </c>
    </row>
    <row r="1002" spans="1:27" x14ac:dyDescent="0.3">
      <c r="A1002" s="1">
        <v>195405</v>
      </c>
      <c r="B1002" s="29">
        <v>29.19</v>
      </c>
      <c r="C1002" s="2">
        <v>1.4566699999999999</v>
      </c>
      <c r="D1002" s="2">
        <f t="shared" si="71"/>
        <v>2.9983581076333592</v>
      </c>
      <c r="E1002" s="2">
        <f t="shared" si="74"/>
        <v>345.55564634810884</v>
      </c>
      <c r="F1002" s="36">
        <f t="shared" si="75"/>
        <v>119</v>
      </c>
      <c r="G1002" s="2">
        <f t="shared" si="76"/>
        <v>2.9038289609084775</v>
      </c>
      <c r="H1002" s="13">
        <f t="shared" si="77"/>
        <v>0.25615876361737056</v>
      </c>
      <c r="I1002" s="2">
        <f t="shared" si="72"/>
        <v>-4.5512632147226562E-3</v>
      </c>
      <c r="J1002" s="36">
        <f t="shared" si="78"/>
        <v>119</v>
      </c>
      <c r="K1002" s="31">
        <f t="shared" si="79"/>
        <v>7.2131260392029059E-3</v>
      </c>
      <c r="L1002" s="3">
        <v>2.59667</v>
      </c>
      <c r="M1002" s="13">
        <v>0.74597697639622584</v>
      </c>
      <c r="N1002" s="2">
        <v>7.6E-3</v>
      </c>
      <c r="O1002" s="2">
        <v>2.8799999999999999E-2</v>
      </c>
      <c r="P1002" s="2">
        <v>3.4700000000000002E-2</v>
      </c>
      <c r="Q1002" s="2">
        <v>2.7900000000000001E-2</v>
      </c>
      <c r="R1002" s="15">
        <v>1.8424697169388451E-2</v>
      </c>
      <c r="S1002" s="17">
        <f t="shared" si="73"/>
        <v>6.333333333333333E-4</v>
      </c>
      <c r="T1002" s="18">
        <v>3.7290000000000001E-3</v>
      </c>
      <c r="U1002" s="8">
        <v>-8.6999999999999994E-3</v>
      </c>
      <c r="V1002" s="8">
        <v>-4.1999999999999997E-3</v>
      </c>
      <c r="W1002" s="13">
        <v>4.2985320500000005E-4</v>
      </c>
      <c r="X1002" s="13">
        <v>2.3611897999999999E-3</v>
      </c>
      <c r="Y1002" s="26">
        <v>4.2777000000000003E-2</v>
      </c>
      <c r="Z1002" s="26">
        <v>3.3605999999999997E-2</v>
      </c>
      <c r="AA1002" s="26">
        <f t="shared" si="80"/>
        <v>4.214366666666667E-2</v>
      </c>
    </row>
    <row r="1003" spans="1:27" x14ac:dyDescent="0.3">
      <c r="A1003" s="1">
        <v>195406</v>
      </c>
      <c r="B1003" s="29">
        <v>29.21</v>
      </c>
      <c r="C1003" s="2">
        <v>1.45</v>
      </c>
      <c r="D1003" s="2">
        <f t="shared" si="71"/>
        <v>3.0585451687240925</v>
      </c>
      <c r="E1003" s="2">
        <f t="shared" si="74"/>
        <v>345.54957991094426</v>
      </c>
      <c r="F1003" s="36">
        <f t="shared" si="75"/>
        <v>119</v>
      </c>
      <c r="G1003" s="2">
        <f t="shared" si="76"/>
        <v>2.9037779824449097</v>
      </c>
      <c r="H1003" s="13">
        <f t="shared" si="77"/>
        <v>0.25616210873081124</v>
      </c>
      <c r="I1003" s="2">
        <f t="shared" si="72"/>
        <v>-4.5789368903045302E-3</v>
      </c>
      <c r="J1003" s="36">
        <f t="shared" si="78"/>
        <v>119</v>
      </c>
      <c r="K1003" s="31">
        <f t="shared" si="79"/>
        <v>7.130185892926022E-3</v>
      </c>
      <c r="L1003" s="3">
        <v>2.62</v>
      </c>
      <c r="M1003" s="13">
        <v>0.73246784397205655</v>
      </c>
      <c r="N1003" s="2">
        <v>6.4000000000000003E-3</v>
      </c>
      <c r="O1003" s="2">
        <v>2.8999999999999998E-2</v>
      </c>
      <c r="P1003" s="2">
        <v>3.49E-2</v>
      </c>
      <c r="Q1003" s="2">
        <v>2.7199999999999998E-2</v>
      </c>
      <c r="R1003" s="15">
        <v>1.8265942880209402E-2</v>
      </c>
      <c r="S1003" s="17">
        <f t="shared" si="73"/>
        <v>5.3333333333333336E-4</v>
      </c>
      <c r="T1003" s="18">
        <v>1.2398999999999999E-3</v>
      </c>
      <c r="U1003" s="8">
        <v>1.6299999999999999E-2</v>
      </c>
      <c r="V1003" s="8">
        <v>6.3E-3</v>
      </c>
      <c r="W1003" s="13">
        <v>9.3542851E-4</v>
      </c>
      <c r="X1003" s="13">
        <v>1.8383462999999999E-3</v>
      </c>
      <c r="Y1003" s="26">
        <v>2.467E-3</v>
      </c>
      <c r="Z1003" s="26">
        <v>5.3300000000000005E-4</v>
      </c>
      <c r="AA1003" s="26">
        <f t="shared" si="80"/>
        <v>1.9336666666666666E-3</v>
      </c>
    </row>
    <row r="1004" spans="1:27" x14ac:dyDescent="0.3">
      <c r="A1004" s="1">
        <v>195407</v>
      </c>
      <c r="B1004" s="29">
        <v>30.88</v>
      </c>
      <c r="C1004" s="2">
        <v>1.4566699999999999</v>
      </c>
      <c r="D1004" s="2">
        <f t="shared" si="71"/>
        <v>3.0193615897603667</v>
      </c>
      <c r="E1004" s="2">
        <f t="shared" si="74"/>
        <v>345.60035969936422</v>
      </c>
      <c r="F1004" s="36">
        <f t="shared" si="75"/>
        <v>119</v>
      </c>
      <c r="G1004" s="2">
        <f t="shared" si="76"/>
        <v>2.9042047033560019</v>
      </c>
      <c r="H1004" s="13">
        <f t="shared" si="77"/>
        <v>0.25613411078072146</v>
      </c>
      <c r="I1004" s="2">
        <f t="shared" si="72"/>
        <v>4.5999999999999375E-3</v>
      </c>
      <c r="J1004" s="36">
        <f t="shared" si="78"/>
        <v>119</v>
      </c>
      <c r="K1004" s="31">
        <f t="shared" si="79"/>
        <v>7.0472496485497133E-3</v>
      </c>
      <c r="L1004" s="3">
        <v>2.6233300000000002</v>
      </c>
      <c r="M1004" s="13">
        <v>0.70217291331340537</v>
      </c>
      <c r="N1004" s="2">
        <v>7.1999999999999998E-3</v>
      </c>
      <c r="O1004" s="2">
        <v>2.8900000000000002E-2</v>
      </c>
      <c r="P1004" s="2">
        <v>3.5000000000000003E-2</v>
      </c>
      <c r="Q1004" s="2">
        <v>2.6599999999999999E-2</v>
      </c>
      <c r="R1004" s="15">
        <v>1.7674291800335726E-2</v>
      </c>
      <c r="S1004" s="17">
        <f t="shared" si="73"/>
        <v>5.9999999999999995E-4</v>
      </c>
      <c r="T1004" s="18">
        <v>0</v>
      </c>
      <c r="U1004" s="8">
        <v>1.34E-2</v>
      </c>
      <c r="V1004" s="8">
        <v>4.0000000000000001E-3</v>
      </c>
      <c r="W1004" s="13">
        <v>6.1330673600000019E-4</v>
      </c>
      <c r="X1004" s="13">
        <v>2.0422869999999998E-3</v>
      </c>
      <c r="Y1004" s="26">
        <v>5.8701000000000003E-2</v>
      </c>
      <c r="Z1004" s="26">
        <v>5.7779999999999998E-2</v>
      </c>
      <c r="AA1004" s="26">
        <f t="shared" si="80"/>
        <v>5.8101E-2</v>
      </c>
    </row>
    <row r="1005" spans="1:27" x14ac:dyDescent="0.3">
      <c r="A1005" s="1">
        <v>195408</v>
      </c>
      <c r="B1005" s="29">
        <v>29.83</v>
      </c>
      <c r="C1005" s="2">
        <v>1.46333</v>
      </c>
      <c r="D1005" s="2">
        <f t="shared" si="71"/>
        <v>3.0946621193243593</v>
      </c>
      <c r="E1005" s="2">
        <f t="shared" si="74"/>
        <v>345.6203313171257</v>
      </c>
      <c r="F1005" s="36">
        <f t="shared" si="75"/>
        <v>119</v>
      </c>
      <c r="G1005" s="2">
        <f t="shared" si="76"/>
        <v>2.9043725320766867</v>
      </c>
      <c r="H1005" s="13">
        <f t="shared" si="77"/>
        <v>0.2561231009040299</v>
      </c>
      <c r="I1005" s="2">
        <f t="shared" si="72"/>
        <v>4.5720719174555668E-3</v>
      </c>
      <c r="J1005" s="36">
        <f t="shared" si="78"/>
        <v>119</v>
      </c>
      <c r="K1005" s="31">
        <f t="shared" si="79"/>
        <v>7.0416680242055595E-3</v>
      </c>
      <c r="L1005" s="3">
        <v>2.6266699999999998</v>
      </c>
      <c r="M1005" s="13">
        <v>0.7275163787969029</v>
      </c>
      <c r="N1005" s="2">
        <v>9.1999999999999998E-3</v>
      </c>
      <c r="O1005" s="2">
        <v>2.87E-2</v>
      </c>
      <c r="P1005" s="2">
        <v>3.49E-2</v>
      </c>
      <c r="Q1005" s="2">
        <v>2.69E-2</v>
      </c>
      <c r="R1005" s="15">
        <v>1.7493104890851138E-2</v>
      </c>
      <c r="S1005" s="17">
        <f t="shared" si="73"/>
        <v>7.6666666666666669E-4</v>
      </c>
      <c r="T1005" s="18">
        <v>-1.2398999999999999E-3</v>
      </c>
      <c r="U1005" s="8">
        <v>-3.5999999999999999E-3</v>
      </c>
      <c r="V1005" s="8">
        <v>1.8E-3</v>
      </c>
      <c r="W1005" s="13">
        <v>1.1449665549999998E-3</v>
      </c>
      <c r="X1005" s="13">
        <v>1.9820371999999999E-3</v>
      </c>
      <c r="Y1005" s="26">
        <v>-2.5894E-2</v>
      </c>
      <c r="Z1005" s="26">
        <v>-3.4752999999999999E-2</v>
      </c>
      <c r="AA1005" s="26">
        <f t="shared" si="80"/>
        <v>-2.6660666666666666E-2</v>
      </c>
    </row>
    <row r="1006" spans="1:27" x14ac:dyDescent="0.3">
      <c r="A1006" s="1">
        <v>195409</v>
      </c>
      <c r="B1006" s="29">
        <v>32.31</v>
      </c>
      <c r="C1006" s="2">
        <v>1.47</v>
      </c>
      <c r="D1006" s="2">
        <f t="shared" si="71"/>
        <v>3.0704231661555803</v>
      </c>
      <c r="E1006" s="2">
        <f t="shared" si="74"/>
        <v>345.72082488487223</v>
      </c>
      <c r="F1006" s="36">
        <f t="shared" si="75"/>
        <v>119</v>
      </c>
      <c r="G1006" s="2">
        <f t="shared" si="76"/>
        <v>2.9052170158392623</v>
      </c>
      <c r="H1006" s="13">
        <f t="shared" si="77"/>
        <v>0.25606771555692714</v>
      </c>
      <c r="I1006" s="2">
        <f t="shared" si="72"/>
        <v>4.5580969432732488E-3</v>
      </c>
      <c r="J1006" s="36">
        <f t="shared" si="78"/>
        <v>119</v>
      </c>
      <c r="K1006" s="31">
        <f t="shared" si="79"/>
        <v>7.0360965630652363E-3</v>
      </c>
      <c r="L1006" s="3">
        <v>2.63</v>
      </c>
      <c r="M1006" s="13">
        <v>0.67774510347888817</v>
      </c>
      <c r="N1006" s="2">
        <v>1.01E-2</v>
      </c>
      <c r="O1006" s="2">
        <v>2.8900000000000002E-2</v>
      </c>
      <c r="P1006" s="2">
        <v>3.4700000000000002E-2</v>
      </c>
      <c r="Q1006" s="2">
        <v>2.7099999999999999E-2</v>
      </c>
      <c r="R1006" s="15">
        <v>1.6832821125737477E-2</v>
      </c>
      <c r="S1006" s="17">
        <f t="shared" si="73"/>
        <v>8.4166666666666667E-4</v>
      </c>
      <c r="T1006" s="18">
        <v>-2.4845000000000002E-3</v>
      </c>
      <c r="U1006" s="8">
        <v>-1E-3</v>
      </c>
      <c r="V1006" s="8">
        <v>4.0000000000000001E-3</v>
      </c>
      <c r="W1006" s="13">
        <v>6.9178946400000004E-4</v>
      </c>
      <c r="X1006" s="13">
        <v>2.2077679000000001E-3</v>
      </c>
      <c r="Y1006" s="26">
        <v>8.2500000000000004E-2</v>
      </c>
      <c r="Z1006" s="26">
        <v>8.0888000000000002E-2</v>
      </c>
      <c r="AA1006" s="26">
        <f t="shared" si="80"/>
        <v>8.1658333333333333E-2</v>
      </c>
    </row>
    <row r="1007" spans="1:27" x14ac:dyDescent="0.3">
      <c r="A1007" s="1">
        <v>195410</v>
      </c>
      <c r="B1007" s="29">
        <v>31.68</v>
      </c>
      <c r="C1007" s="2">
        <v>1.49333</v>
      </c>
      <c r="D1007" s="2">
        <f t="shared" si="71"/>
        <v>3.1323860256601055</v>
      </c>
      <c r="E1007" s="2">
        <f t="shared" si="74"/>
        <v>345.79317476977189</v>
      </c>
      <c r="F1007" s="36">
        <f t="shared" si="75"/>
        <v>119</v>
      </c>
      <c r="G1007" s="2">
        <f t="shared" si="76"/>
        <v>2.9058249980653099</v>
      </c>
      <c r="H1007" s="13">
        <f t="shared" si="77"/>
        <v>0.2560278559575338</v>
      </c>
      <c r="I1007" s="2">
        <f t="shared" si="72"/>
        <v>1.587074829931967E-2</v>
      </c>
      <c r="J1007" s="36">
        <f t="shared" si="78"/>
        <v>119</v>
      </c>
      <c r="K1007" s="31">
        <f t="shared" si="79"/>
        <v>7.0743998987229948E-3</v>
      </c>
      <c r="L1007" s="3">
        <v>2.6766700000000001</v>
      </c>
      <c r="M1007" s="13">
        <v>0.69375816436644522</v>
      </c>
      <c r="N1007" s="2">
        <v>9.7999999999999997E-3</v>
      </c>
      <c r="O1007" s="2">
        <v>2.87E-2</v>
      </c>
      <c r="P1007" s="2">
        <v>3.4599999999999999E-2</v>
      </c>
      <c r="Q1007" s="2">
        <v>2.7099999999999999E-2</v>
      </c>
      <c r="R1007" s="15">
        <v>1.7529216716194104E-2</v>
      </c>
      <c r="S1007" s="17">
        <f t="shared" si="73"/>
        <v>8.166666666666666E-4</v>
      </c>
      <c r="T1007" s="18">
        <v>-2.4907000000000002E-3</v>
      </c>
      <c r="U1007" s="8">
        <v>5.9999999999999995E-4</v>
      </c>
      <c r="V1007" s="8">
        <v>4.0000000000000001E-3</v>
      </c>
      <c r="W1007" s="13">
        <v>4.9917436699999996E-4</v>
      </c>
      <c r="X1007" s="13">
        <v>2.9143837999999998E-3</v>
      </c>
      <c r="Y1007" s="26">
        <v>-1.7867000000000001E-2</v>
      </c>
      <c r="Z1007" s="26">
        <v>-1.8658999999999999E-2</v>
      </c>
      <c r="AA1007" s="26">
        <f t="shared" si="80"/>
        <v>-1.8683666666666668E-2</v>
      </c>
    </row>
    <row r="1008" spans="1:27" x14ac:dyDescent="0.3">
      <c r="A1008" s="1">
        <v>195411</v>
      </c>
      <c r="B1008" s="29">
        <v>34.24</v>
      </c>
      <c r="C1008" s="2">
        <v>1.51667</v>
      </c>
      <c r="D1008" s="2">
        <f t="shared" si="71"/>
        <v>3.1664460864278552</v>
      </c>
      <c r="E1008" s="2">
        <f t="shared" si="74"/>
        <v>345.89301454875527</v>
      </c>
      <c r="F1008" s="36">
        <f t="shared" si="75"/>
        <v>119</v>
      </c>
      <c r="G1008" s="2">
        <f t="shared" si="76"/>
        <v>2.9066639878046661</v>
      </c>
      <c r="H1008" s="13">
        <f t="shared" si="77"/>
        <v>0.25597287177030703</v>
      </c>
      <c r="I1008" s="2">
        <f t="shared" si="72"/>
        <v>1.5629499172989059E-2</v>
      </c>
      <c r="J1008" s="36">
        <f t="shared" si="78"/>
        <v>119</v>
      </c>
      <c r="K1008" s="31">
        <f t="shared" si="79"/>
        <v>7.2077675314903868E-3</v>
      </c>
      <c r="L1008" s="3">
        <v>2.7233299999999998</v>
      </c>
      <c r="M1008" s="13">
        <v>0.6316415440701193</v>
      </c>
      <c r="N1008" s="2">
        <v>9.300000000000001E-3</v>
      </c>
      <c r="O1008" s="2">
        <v>2.8900000000000002E-2</v>
      </c>
      <c r="P1008" s="2">
        <v>3.4500000000000003E-2</v>
      </c>
      <c r="Q1008" s="2">
        <v>2.7400000000000001E-2</v>
      </c>
      <c r="R1008" s="15">
        <v>1.4119059988324254E-2</v>
      </c>
      <c r="S1008" s="17">
        <f t="shared" si="73"/>
        <v>7.7500000000000008E-4</v>
      </c>
      <c r="T1008" s="18">
        <v>1.2461E-3</v>
      </c>
      <c r="U1008" s="8">
        <v>-2.5000000000000001E-3</v>
      </c>
      <c r="V1008" s="8">
        <v>2.5000000000000001E-3</v>
      </c>
      <c r="W1008" s="13">
        <v>1.2668257469999999E-3</v>
      </c>
      <c r="X1008" s="13">
        <v>3.3198161000000002E-3</v>
      </c>
      <c r="Y1008" s="26">
        <v>9.5773999999999998E-2</v>
      </c>
      <c r="Z1008" s="26">
        <v>8.2711999999999994E-2</v>
      </c>
      <c r="AA1008" s="26">
        <f t="shared" si="80"/>
        <v>9.4999E-2</v>
      </c>
    </row>
    <row r="1009" spans="1:27" x14ac:dyDescent="0.3">
      <c r="A1009" s="1">
        <v>195412</v>
      </c>
      <c r="B1009" s="29">
        <v>35.979999999999997</v>
      </c>
      <c r="C1009" s="2">
        <v>1.54</v>
      </c>
      <c r="D1009" s="2">
        <f t="shared" si="71"/>
        <v>3.1690851603651855</v>
      </c>
      <c r="E1009" s="2">
        <f t="shared" si="74"/>
        <v>346.01270854213243</v>
      </c>
      <c r="F1009" s="36">
        <f t="shared" si="75"/>
        <v>119</v>
      </c>
      <c r="G1009" s="2">
        <f t="shared" si="76"/>
        <v>2.907669819681785</v>
      </c>
      <c r="H1009" s="13">
        <f t="shared" si="77"/>
        <v>0.25590698450603316</v>
      </c>
      <c r="I1009" s="2">
        <f t="shared" si="72"/>
        <v>1.538238377498069E-2</v>
      </c>
      <c r="J1009" s="36">
        <f t="shared" si="78"/>
        <v>119</v>
      </c>
      <c r="K1009" s="31">
        <f t="shared" si="79"/>
        <v>7.3391078606751684E-3</v>
      </c>
      <c r="L1009" s="3">
        <v>2.77</v>
      </c>
      <c r="M1009" s="13">
        <v>0.60411978535572097</v>
      </c>
      <c r="N1009" s="2">
        <v>1.15E-2</v>
      </c>
      <c r="O1009" s="2">
        <v>2.8999999999999998E-2</v>
      </c>
      <c r="P1009" s="2">
        <v>3.4500000000000003E-2</v>
      </c>
      <c r="Q1009" s="2">
        <v>2.7199999999999998E-2</v>
      </c>
      <c r="R1009" s="15">
        <v>2.6586408986284563E-2</v>
      </c>
      <c r="S1009" s="17">
        <f t="shared" si="73"/>
        <v>9.5833333333333328E-4</v>
      </c>
      <c r="T1009" s="18">
        <v>-2.4938E-3</v>
      </c>
      <c r="U1009" s="8">
        <v>6.4000000000000003E-3</v>
      </c>
      <c r="V1009" s="8">
        <v>1.6999999999999999E-3</v>
      </c>
      <c r="W1009" s="13">
        <v>8.8226371099999986E-4</v>
      </c>
      <c r="X1009" s="13">
        <v>2.8454744999999999E-3</v>
      </c>
      <c r="Y1009" s="26">
        <v>5.4288000000000003E-2</v>
      </c>
      <c r="Z1009" s="26">
        <v>5.2360999999999998E-2</v>
      </c>
      <c r="AA1009" s="26">
        <f t="shared" si="80"/>
        <v>5.3329666666666671E-2</v>
      </c>
    </row>
    <row r="1010" spans="1:27" x14ac:dyDescent="0.3">
      <c r="A1010" s="1">
        <v>195501</v>
      </c>
      <c r="B1010" s="29">
        <v>36.630000000000003</v>
      </c>
      <c r="C1010" s="2">
        <v>1.54667</v>
      </c>
      <c r="D1010" s="2">
        <f t="shared" si="71"/>
        <v>3.1683060647473407</v>
      </c>
      <c r="E1010" s="2">
        <f t="shared" si="74"/>
        <v>346.08044136134561</v>
      </c>
      <c r="F1010" s="36">
        <f t="shared" si="75"/>
        <v>119</v>
      </c>
      <c r="G1010" s="2">
        <f t="shared" si="76"/>
        <v>2.9082390030365177</v>
      </c>
      <c r="H1010" s="13">
        <f t="shared" si="77"/>
        <v>0.25586971503611911</v>
      </c>
      <c r="I1010" s="2">
        <f t="shared" si="72"/>
        <v>4.3311688311689078E-3</v>
      </c>
      <c r="J1010" s="36">
        <f t="shared" si="78"/>
        <v>119</v>
      </c>
      <c r="K1010" s="31">
        <f t="shared" si="79"/>
        <v>7.424608459624585E-3</v>
      </c>
      <c r="L1010" s="3">
        <v>2.8333300000000001</v>
      </c>
      <c r="M1010" s="13">
        <v>0.59755888755717546</v>
      </c>
      <c r="N1010" s="2">
        <v>1.2199999999999999E-2</v>
      </c>
      <c r="O1010" s="2">
        <v>2.9300000000000003E-2</v>
      </c>
      <c r="P1010" s="2">
        <v>3.4500000000000003E-2</v>
      </c>
      <c r="Q1010" s="2">
        <v>2.86E-2</v>
      </c>
      <c r="R1010" s="15">
        <v>2.5962288485887292E-2</v>
      </c>
      <c r="S1010" s="17">
        <f t="shared" si="73"/>
        <v>1.0166666666666666E-3</v>
      </c>
      <c r="T1010" s="18">
        <v>0</v>
      </c>
      <c r="U1010" s="8">
        <v>-2.41E-2</v>
      </c>
      <c r="V1010" s="8">
        <v>-9.7000000000000003E-3</v>
      </c>
      <c r="W1010" s="13">
        <v>2.5173979019999996E-3</v>
      </c>
      <c r="X1010" s="13">
        <v>2.7903738999999999E-3</v>
      </c>
      <c r="Y1010" s="26">
        <v>1.8075999999999998E-2</v>
      </c>
      <c r="Z1010" s="26">
        <v>1.7590999999999999E-2</v>
      </c>
      <c r="AA1010" s="26">
        <f t="shared" si="80"/>
        <v>1.7059333333333333E-2</v>
      </c>
    </row>
    <row r="1011" spans="1:27" x14ac:dyDescent="0.3">
      <c r="A1011" s="1">
        <v>195502</v>
      </c>
      <c r="B1011" s="29">
        <v>36.76</v>
      </c>
      <c r="C1011" s="2">
        <v>1.5533300000000001</v>
      </c>
      <c r="D1011" s="2">
        <f t="shared" si="71"/>
        <v>3.1591006294183237</v>
      </c>
      <c r="E1011" s="2">
        <f t="shared" si="74"/>
        <v>346.19981697354848</v>
      </c>
      <c r="F1011" s="36">
        <f t="shared" si="75"/>
        <v>119</v>
      </c>
      <c r="G1011" s="2">
        <f t="shared" si="76"/>
        <v>2.9092421594415838</v>
      </c>
      <c r="H1011" s="13">
        <f t="shared" si="77"/>
        <v>0.25580405593058608</v>
      </c>
      <c r="I1011" s="2">
        <f t="shared" si="72"/>
        <v>4.3060252025319823E-3</v>
      </c>
      <c r="J1011" s="36">
        <f t="shared" si="78"/>
        <v>119</v>
      </c>
      <c r="K1011" s="31">
        <f t="shared" si="79"/>
        <v>7.4174553732910195E-3</v>
      </c>
      <c r="L1011" s="3">
        <v>2.8966699999999999</v>
      </c>
      <c r="M1011" s="13">
        <v>0.59314832350013358</v>
      </c>
      <c r="N1011" s="2">
        <v>1.1699999999999999E-2</v>
      </c>
      <c r="O1011" s="2">
        <v>2.9300000000000003E-2</v>
      </c>
      <c r="P1011" s="2">
        <v>3.4700000000000002E-2</v>
      </c>
      <c r="Q1011" s="2">
        <v>2.92E-2</v>
      </c>
      <c r="R1011" s="15">
        <v>2.7618900172376989E-2</v>
      </c>
      <c r="S1011" s="17">
        <f t="shared" si="73"/>
        <v>9.7499999999999985E-4</v>
      </c>
      <c r="T1011" s="18">
        <v>0</v>
      </c>
      <c r="U1011" s="8">
        <v>-7.7999999999999996E-3</v>
      </c>
      <c r="V1011" s="8">
        <v>-6.3E-3</v>
      </c>
      <c r="W1011" s="13">
        <v>6.040311319999999E-4</v>
      </c>
      <c r="X1011" s="13">
        <v>2.4695423E-3</v>
      </c>
      <c r="Y1011" s="26">
        <v>1.3526E-2</v>
      </c>
      <c r="Z1011" s="26">
        <v>5.4460000000000003E-3</v>
      </c>
      <c r="AA1011" s="26">
        <f t="shared" si="80"/>
        <v>1.2551E-2</v>
      </c>
    </row>
    <row r="1012" spans="1:27" x14ac:dyDescent="0.3">
      <c r="A1012" s="1">
        <v>195503</v>
      </c>
      <c r="B1012" s="29">
        <v>36.58</v>
      </c>
      <c r="C1012" s="2">
        <v>1.56</v>
      </c>
      <c r="D1012" s="2">
        <f t="shared" si="71"/>
        <v>3.1918471524802814</v>
      </c>
      <c r="E1012" s="2">
        <f t="shared" si="74"/>
        <v>346.23080844913511</v>
      </c>
      <c r="F1012" s="36">
        <f t="shared" si="75"/>
        <v>119</v>
      </c>
      <c r="G1012" s="2">
        <f t="shared" si="76"/>
        <v>2.9095025920095385</v>
      </c>
      <c r="H1012" s="13">
        <f t="shared" si="77"/>
        <v>0.25578701547451493</v>
      </c>
      <c r="I1012" s="2">
        <f t="shared" si="72"/>
        <v>4.2940006309026835E-3</v>
      </c>
      <c r="J1012" s="36">
        <f t="shared" si="78"/>
        <v>119</v>
      </c>
      <c r="K1012" s="31">
        <f t="shared" si="79"/>
        <v>7.410328517391482E-3</v>
      </c>
      <c r="L1012" s="3">
        <v>2.96</v>
      </c>
      <c r="M1012" s="13">
        <v>0.60776177690993416</v>
      </c>
      <c r="N1012" s="2">
        <v>1.2800000000000001E-2</v>
      </c>
      <c r="O1012" s="2">
        <v>3.0200000000000001E-2</v>
      </c>
      <c r="P1012" s="2">
        <v>3.4799999999999998E-2</v>
      </c>
      <c r="Q1012" s="2">
        <v>2.8799999999999999E-2</v>
      </c>
      <c r="R1012" s="15">
        <v>2.7542278513414311E-2</v>
      </c>
      <c r="S1012" s="17">
        <f t="shared" si="73"/>
        <v>1.0666666666666667E-3</v>
      </c>
      <c r="T1012" s="18">
        <v>0</v>
      </c>
      <c r="U1012" s="8">
        <v>8.6999999999999994E-3</v>
      </c>
      <c r="V1012" s="8">
        <v>9.1999999999999998E-3</v>
      </c>
      <c r="W1012" s="13">
        <v>2.4825304590000001E-3</v>
      </c>
      <c r="X1012" s="13">
        <v>2.8220555000000001E-3</v>
      </c>
      <c r="Y1012" s="26">
        <v>-2.2420000000000001E-3</v>
      </c>
      <c r="Z1012" s="26">
        <v>-3.8509999999999998E-3</v>
      </c>
      <c r="AA1012" s="26">
        <f t="shared" si="80"/>
        <v>-3.3086666666666668E-3</v>
      </c>
    </row>
    <row r="1013" spans="1:27" x14ac:dyDescent="0.3">
      <c r="A1013" s="1">
        <v>195504</v>
      </c>
      <c r="B1013" s="29">
        <v>37.96</v>
      </c>
      <c r="C1013" s="2">
        <v>1.5633300000000001</v>
      </c>
      <c r="D1013" s="2">
        <f t="shared" si="71"/>
        <v>3.1883967679366001</v>
      </c>
      <c r="E1013" s="2">
        <f t="shared" si="74"/>
        <v>346.2831560398775</v>
      </c>
      <c r="F1013" s="36">
        <f t="shared" si="75"/>
        <v>119</v>
      </c>
      <c r="G1013" s="2">
        <f t="shared" si="76"/>
        <v>2.909942487730063</v>
      </c>
      <c r="H1013" s="13">
        <f t="shared" si="77"/>
        <v>0.25575823765647127</v>
      </c>
      <c r="I1013" s="2">
        <f t="shared" si="72"/>
        <v>2.1346153846153459E-3</v>
      </c>
      <c r="J1013" s="36">
        <f t="shared" si="78"/>
        <v>119</v>
      </c>
      <c r="K1013" s="31">
        <f t="shared" si="79"/>
        <v>7.4464125563066304E-3</v>
      </c>
      <c r="L1013" s="3">
        <v>3.0466700000000002</v>
      </c>
      <c r="M1013" s="13">
        <v>0.58498766592270646</v>
      </c>
      <c r="N1013" s="2">
        <v>1.5900000000000001E-2</v>
      </c>
      <c r="O1013" s="2">
        <v>3.0099999999999998E-2</v>
      </c>
      <c r="P1013" s="2">
        <v>3.49E-2</v>
      </c>
      <c r="Q1013" s="2">
        <v>2.9000000000000001E-2</v>
      </c>
      <c r="R1013" s="15">
        <v>2.608126716608495E-2</v>
      </c>
      <c r="S1013" s="17">
        <f t="shared" si="73"/>
        <v>1.325E-3</v>
      </c>
      <c r="T1013" s="18">
        <v>0</v>
      </c>
      <c r="U1013" s="8">
        <v>1E-4</v>
      </c>
      <c r="V1013" s="8">
        <v>-1E-4</v>
      </c>
      <c r="W1013" s="13">
        <v>6.2805034200000005E-4</v>
      </c>
      <c r="X1013" s="13">
        <v>1.2310804E-3</v>
      </c>
      <c r="Y1013" s="26">
        <v>3.9843000000000003E-2</v>
      </c>
      <c r="Z1013" s="26">
        <v>3.8885000000000003E-2</v>
      </c>
      <c r="AA1013" s="26">
        <f t="shared" si="80"/>
        <v>3.8518000000000004E-2</v>
      </c>
    </row>
    <row r="1014" spans="1:27" x14ac:dyDescent="0.3">
      <c r="A1014" s="1">
        <v>195505</v>
      </c>
      <c r="B1014" s="29">
        <v>37.909999999999997</v>
      </c>
      <c r="C1014" s="2">
        <v>1.56667</v>
      </c>
      <c r="D1014" s="2">
        <f t="shared" si="71"/>
        <v>3.2653511587488806</v>
      </c>
      <c r="E1014" s="2">
        <f t="shared" si="74"/>
        <v>346.33538991917533</v>
      </c>
      <c r="F1014" s="36">
        <f t="shared" si="75"/>
        <v>119</v>
      </c>
      <c r="G1014" s="2">
        <f t="shared" si="76"/>
        <v>2.9103814278922298</v>
      </c>
      <c r="H1014" s="13">
        <f t="shared" si="77"/>
        <v>0.25572952880430877</v>
      </c>
      <c r="I1014" s="2">
        <f t="shared" si="72"/>
        <v>2.1364651097337539E-3</v>
      </c>
      <c r="J1014" s="36">
        <f t="shared" si="78"/>
        <v>119</v>
      </c>
      <c r="K1014" s="31">
        <f t="shared" si="79"/>
        <v>7.4643505007151636E-3</v>
      </c>
      <c r="L1014" s="3">
        <v>3.1333299999999999</v>
      </c>
      <c r="M1014" s="13">
        <v>0.58607541307724897</v>
      </c>
      <c r="N1014" s="2">
        <v>1.4499999999999999E-2</v>
      </c>
      <c r="O1014" s="2">
        <v>3.04E-2</v>
      </c>
      <c r="P1014" s="2">
        <v>3.5000000000000003E-2</v>
      </c>
      <c r="Q1014" s="2">
        <v>2.87E-2</v>
      </c>
      <c r="R1014" s="15">
        <v>2.5021785452551924E-2</v>
      </c>
      <c r="S1014" s="17">
        <f t="shared" si="73"/>
        <v>1.2083333333333332E-3</v>
      </c>
      <c r="T1014" s="18">
        <v>0</v>
      </c>
      <c r="U1014" s="8">
        <v>7.3000000000000001E-3</v>
      </c>
      <c r="V1014" s="8">
        <v>-1.8E-3</v>
      </c>
      <c r="W1014" s="13">
        <v>7.45073396E-4</v>
      </c>
      <c r="X1014" s="13">
        <v>1.4133625E-3</v>
      </c>
      <c r="Y1014" s="26">
        <v>6.4330000000000003E-3</v>
      </c>
      <c r="Z1014" s="26">
        <v>-1.0809999999999999E-3</v>
      </c>
      <c r="AA1014" s="26">
        <f t="shared" si="80"/>
        <v>5.2246666666666674E-3</v>
      </c>
    </row>
    <row r="1015" spans="1:27" x14ac:dyDescent="0.3">
      <c r="A1015" s="1">
        <v>195506</v>
      </c>
      <c r="B1015" s="29">
        <v>41.03</v>
      </c>
      <c r="C1015" s="2">
        <v>1.57</v>
      </c>
      <c r="D1015" s="2">
        <f t="shared" si="71"/>
        <v>3.3221449831874708</v>
      </c>
      <c r="E1015" s="2">
        <f t="shared" si="74"/>
        <v>346.48483546537329</v>
      </c>
      <c r="F1015" s="36">
        <f t="shared" si="75"/>
        <v>119</v>
      </c>
      <c r="G1015" s="2">
        <f t="shared" si="76"/>
        <v>2.9116372728182629</v>
      </c>
      <c r="H1015" s="13">
        <f t="shared" si="77"/>
        <v>0.25564742593822315</v>
      </c>
      <c r="I1015" s="2">
        <f t="shared" si="72"/>
        <v>2.1255273924949414E-3</v>
      </c>
      <c r="J1015" s="36">
        <f t="shared" si="78"/>
        <v>119</v>
      </c>
      <c r="K1015" s="31">
        <f t="shared" si="79"/>
        <v>7.4823039890322537E-3</v>
      </c>
      <c r="L1015" s="3">
        <v>3.22</v>
      </c>
      <c r="M1015" s="13">
        <v>0.55164163232752894</v>
      </c>
      <c r="N1015" s="2">
        <v>1.41E-2</v>
      </c>
      <c r="O1015" s="2">
        <v>3.0499999999999999E-2</v>
      </c>
      <c r="P1015" s="2">
        <v>3.5099999999999999E-2</v>
      </c>
      <c r="Q1015" s="2">
        <v>2.93E-2</v>
      </c>
      <c r="R1015" s="15">
        <v>2.5010009064260201E-2</v>
      </c>
      <c r="S1015" s="17">
        <f t="shared" si="73"/>
        <v>1.175E-3</v>
      </c>
      <c r="T1015" s="18">
        <v>0</v>
      </c>
      <c r="U1015" s="8">
        <v>-7.6E-3</v>
      </c>
      <c r="V1015" s="8">
        <v>2.8999999999999998E-3</v>
      </c>
      <c r="W1015" s="13">
        <v>6.457440699999999E-4</v>
      </c>
      <c r="X1015" s="13">
        <v>4.5419824000000002E-4</v>
      </c>
      <c r="Y1015" s="26">
        <v>8.1299999999999997E-2</v>
      </c>
      <c r="Z1015" s="26">
        <v>7.9930000000000001E-2</v>
      </c>
      <c r="AA1015" s="26">
        <f t="shared" si="80"/>
        <v>8.0125000000000002E-2</v>
      </c>
    </row>
    <row r="1016" spans="1:27" x14ac:dyDescent="0.3">
      <c r="A1016" s="1">
        <v>195507</v>
      </c>
      <c r="B1016" s="29">
        <v>43.52</v>
      </c>
      <c r="C1016" s="2">
        <v>1.58667</v>
      </c>
      <c r="D1016" s="2">
        <f t="shared" si="71"/>
        <v>3.3037399446733131</v>
      </c>
      <c r="E1016" s="2">
        <f t="shared" si="74"/>
        <v>346.6398271457424</v>
      </c>
      <c r="F1016" s="36">
        <f t="shared" si="75"/>
        <v>119</v>
      </c>
      <c r="G1016" s="2">
        <f t="shared" si="76"/>
        <v>2.9129397239138015</v>
      </c>
      <c r="H1016" s="13">
        <f t="shared" si="77"/>
        <v>0.25556233179073345</v>
      </c>
      <c r="I1016" s="2">
        <f t="shared" si="72"/>
        <v>1.061783439490438E-2</v>
      </c>
      <c r="J1016" s="36">
        <f t="shared" si="78"/>
        <v>119</v>
      </c>
      <c r="K1016" s="31">
        <f t="shared" si="79"/>
        <v>7.4570757124339552E-3</v>
      </c>
      <c r="L1016" s="3">
        <v>3.2933300000000001</v>
      </c>
      <c r="M1016" s="13">
        <v>0.53450681549855106</v>
      </c>
      <c r="N1016" s="2">
        <v>1.6E-2</v>
      </c>
      <c r="O1016" s="2">
        <v>3.0600000000000002E-2</v>
      </c>
      <c r="P1016" s="2">
        <v>3.5200000000000002E-2</v>
      </c>
      <c r="Q1016" s="2">
        <v>0.03</v>
      </c>
      <c r="R1016" s="15">
        <v>2.4393173886005183E-2</v>
      </c>
      <c r="S1016" s="17">
        <f t="shared" si="73"/>
        <v>1.3333333333333333E-3</v>
      </c>
      <c r="T1016" s="18">
        <v>3.7383E-3</v>
      </c>
      <c r="U1016" s="8">
        <v>-1.0200000000000001E-2</v>
      </c>
      <c r="V1016" s="8">
        <v>-4.1000000000000003E-3</v>
      </c>
      <c r="W1016" s="13">
        <v>2.082118547E-3</v>
      </c>
      <c r="X1016" s="13">
        <v>6.4126364999999999E-4</v>
      </c>
      <c r="Y1016" s="26">
        <v>5.7646000000000003E-2</v>
      </c>
      <c r="Z1016" s="26">
        <v>5.7068000000000001E-2</v>
      </c>
      <c r="AA1016" s="26">
        <f t="shared" si="80"/>
        <v>5.6312666666666671E-2</v>
      </c>
    </row>
    <row r="1017" spans="1:27" x14ac:dyDescent="0.3">
      <c r="A1017" s="1">
        <v>195508</v>
      </c>
      <c r="B1017" s="29">
        <v>43.18</v>
      </c>
      <c r="C1017" s="2">
        <v>1.6033299999999999</v>
      </c>
      <c r="D1017" s="2">
        <f t="shared" si="71"/>
        <v>3.3045786510521498</v>
      </c>
      <c r="E1017" s="2">
        <f t="shared" si="74"/>
        <v>346.74044979901862</v>
      </c>
      <c r="F1017" s="36">
        <f t="shared" si="75"/>
        <v>119</v>
      </c>
      <c r="G1017" s="2">
        <f t="shared" si="76"/>
        <v>2.9137852924287277</v>
      </c>
      <c r="H1017" s="13">
        <f t="shared" si="77"/>
        <v>0.25550711786221741</v>
      </c>
      <c r="I1017" s="2">
        <f t="shared" si="72"/>
        <v>1.0499977941222705E-2</v>
      </c>
      <c r="J1017" s="36">
        <f t="shared" si="78"/>
        <v>119</v>
      </c>
      <c r="K1017" s="31">
        <f t="shared" si="79"/>
        <v>7.5034183222390865E-3</v>
      </c>
      <c r="L1017" s="3">
        <v>3.3666700000000001</v>
      </c>
      <c r="M1017" s="13">
        <v>0.53184672561835189</v>
      </c>
      <c r="N1017" s="2">
        <v>1.9E-2</v>
      </c>
      <c r="O1017" s="2">
        <v>3.1099999999999999E-2</v>
      </c>
      <c r="P1017" s="2">
        <v>3.56E-2</v>
      </c>
      <c r="Q1017" s="2">
        <v>3.0099999999999998E-2</v>
      </c>
      <c r="R1017" s="15">
        <v>2.6295645798744455E-2</v>
      </c>
      <c r="S1017" s="17">
        <f t="shared" si="73"/>
        <v>1.5833333333333333E-3</v>
      </c>
      <c r="T1017" s="18">
        <v>-2.4907000000000002E-3</v>
      </c>
      <c r="U1017" s="8">
        <v>4.0000000000000002E-4</v>
      </c>
      <c r="V1017" s="8">
        <v>-3.8E-3</v>
      </c>
      <c r="W1017" s="13">
        <v>1.12040356E-3</v>
      </c>
      <c r="X1017" s="13">
        <v>5.7374835999999998E-4</v>
      </c>
      <c r="Y1017" s="26">
        <v>-6.4800000000000003E-4</v>
      </c>
      <c r="Z1017" s="26">
        <v>-8.3129999999999992E-3</v>
      </c>
      <c r="AA1017" s="26">
        <f t="shared" si="80"/>
        <v>-2.2313333333333334E-3</v>
      </c>
    </row>
    <row r="1018" spans="1:27" x14ac:dyDescent="0.3">
      <c r="A1018" s="1">
        <v>195509</v>
      </c>
      <c r="B1018" s="29">
        <v>43.67</v>
      </c>
      <c r="C1018" s="2">
        <v>1.62</v>
      </c>
      <c r="D1018" s="2">
        <f t="shared" si="71"/>
        <v>3.2633061164624264</v>
      </c>
      <c r="E1018" s="2">
        <f t="shared" si="74"/>
        <v>346.81710278968268</v>
      </c>
      <c r="F1018" s="36">
        <f t="shared" si="75"/>
        <v>119</v>
      </c>
      <c r="G1018" s="2">
        <f t="shared" si="76"/>
        <v>2.9144294352074174</v>
      </c>
      <c r="H1018" s="13">
        <f t="shared" si="77"/>
        <v>0.25546507263759427</v>
      </c>
      <c r="I1018" s="2">
        <f t="shared" si="72"/>
        <v>1.0397111012705018E-2</v>
      </c>
      <c r="J1018" s="36">
        <f t="shared" si="78"/>
        <v>119</v>
      </c>
      <c r="K1018" s="31">
        <f t="shared" si="79"/>
        <v>7.549001061734205E-3</v>
      </c>
      <c r="L1018" s="3">
        <v>3.44</v>
      </c>
      <c r="M1018" s="13">
        <v>0.53362479105053362</v>
      </c>
      <c r="N1018" s="2">
        <v>2.07E-2</v>
      </c>
      <c r="O1018" s="2">
        <v>3.1300000000000001E-2</v>
      </c>
      <c r="P1018" s="2">
        <v>3.5900000000000001E-2</v>
      </c>
      <c r="Q1018" s="2">
        <v>2.98E-2</v>
      </c>
      <c r="R1018" s="15">
        <v>2.5261307254069758E-2</v>
      </c>
      <c r="S1018" s="17">
        <f t="shared" si="73"/>
        <v>1.725E-3</v>
      </c>
      <c r="T1018" s="18">
        <v>3.7337E-3</v>
      </c>
      <c r="U1018" s="8">
        <v>7.3000000000000001E-3</v>
      </c>
      <c r="V1018" s="8">
        <v>7.6E-3</v>
      </c>
      <c r="W1018" s="13">
        <v>5.7110808070000001E-3</v>
      </c>
      <c r="X1018" s="13">
        <v>2.0638789000000001E-4</v>
      </c>
      <c r="Y1018" s="26">
        <v>1.1285999999999999E-2</v>
      </c>
      <c r="Z1018" s="26">
        <v>1.0116999999999999E-2</v>
      </c>
      <c r="AA1018" s="26">
        <f t="shared" si="80"/>
        <v>9.5610000000000001E-3</v>
      </c>
    </row>
    <row r="1019" spans="1:27" x14ac:dyDescent="0.3">
      <c r="A1019" s="1">
        <v>195510</v>
      </c>
      <c r="B1019" s="29">
        <v>42.34</v>
      </c>
      <c r="C1019" s="2">
        <v>1.6266700000000001</v>
      </c>
      <c r="D1019" s="2">
        <f t="shared" si="71"/>
        <v>3.3313971016533759</v>
      </c>
      <c r="E1019" s="2">
        <f t="shared" si="74"/>
        <v>346.82056564278861</v>
      </c>
      <c r="F1019" s="36">
        <f t="shared" si="75"/>
        <v>119</v>
      </c>
      <c r="G1019" s="2">
        <f t="shared" si="76"/>
        <v>2.9144585348133498</v>
      </c>
      <c r="H1019" s="13">
        <f t="shared" si="77"/>
        <v>0.25546317354149267</v>
      </c>
      <c r="I1019" s="2">
        <f t="shared" si="72"/>
        <v>4.1172839506171677E-3</v>
      </c>
      <c r="J1019" s="36">
        <f t="shared" si="78"/>
        <v>119</v>
      </c>
      <c r="K1019" s="31">
        <f t="shared" si="79"/>
        <v>7.6363717425132387E-3</v>
      </c>
      <c r="L1019" s="3">
        <v>3.5</v>
      </c>
      <c r="M1019" s="13">
        <v>0.54740914986699496</v>
      </c>
      <c r="N1019" s="2">
        <v>2.23E-2</v>
      </c>
      <c r="O1019" s="2">
        <v>3.1E-2</v>
      </c>
      <c r="P1019" s="2">
        <v>3.5900000000000001E-2</v>
      </c>
      <c r="Q1019" s="2">
        <v>2.92E-2</v>
      </c>
      <c r="R1019" s="15">
        <v>2.4721476264482414E-2</v>
      </c>
      <c r="S1019" s="17">
        <f t="shared" si="73"/>
        <v>1.8583333333333334E-3</v>
      </c>
      <c r="T1019" s="18">
        <v>0</v>
      </c>
      <c r="U1019" s="8">
        <v>1.44E-2</v>
      </c>
      <c r="V1019" s="8">
        <v>7.7999999999999996E-3</v>
      </c>
      <c r="W1019" s="13">
        <v>2.6798957789999993E-3</v>
      </c>
      <c r="X1019" s="13">
        <v>6.3240876999999995E-4</v>
      </c>
      <c r="Y1019" s="26">
        <v>-3.0467999999999999E-2</v>
      </c>
      <c r="Z1019" s="26">
        <v>-3.1E-2</v>
      </c>
      <c r="AA1019" s="26">
        <f t="shared" si="80"/>
        <v>-3.2326333333333332E-2</v>
      </c>
    </row>
    <row r="1020" spans="1:27" x14ac:dyDescent="0.3">
      <c r="A1020" s="1">
        <v>195511</v>
      </c>
      <c r="B1020" s="29">
        <v>45.51</v>
      </c>
      <c r="C1020" s="2">
        <v>1.6333299999999999</v>
      </c>
      <c r="D1020" s="2">
        <f t="shared" si="71"/>
        <v>3.3266517932522732</v>
      </c>
      <c r="E1020" s="2">
        <f t="shared" si="74"/>
        <v>346.88227859124805</v>
      </c>
      <c r="F1020" s="36">
        <f t="shared" si="75"/>
        <v>119</v>
      </c>
      <c r="G1020" s="2">
        <f t="shared" si="76"/>
        <v>2.9149771310188912</v>
      </c>
      <c r="H1020" s="13">
        <f t="shared" si="77"/>
        <v>0.25542933369313076</v>
      </c>
      <c r="I1020" s="2">
        <f t="shared" si="72"/>
        <v>4.0942539052173377E-3</v>
      </c>
      <c r="J1020" s="36">
        <f t="shared" si="78"/>
        <v>119</v>
      </c>
      <c r="K1020" s="31">
        <f t="shared" si="79"/>
        <v>7.670970767308341E-3</v>
      </c>
      <c r="L1020" s="3">
        <v>3.56</v>
      </c>
      <c r="M1020" s="13">
        <v>0.51525058974465088</v>
      </c>
      <c r="N1020" s="2">
        <v>2.2400000000000003E-2</v>
      </c>
      <c r="O1020" s="2">
        <v>3.1E-2</v>
      </c>
      <c r="P1020" s="2">
        <v>3.5799999999999998E-2</v>
      </c>
      <c r="Q1020" s="2">
        <v>2.9499999999999998E-2</v>
      </c>
      <c r="R1020" s="15">
        <v>2.5676613471083076E-2</v>
      </c>
      <c r="S1020" s="17">
        <f t="shared" si="73"/>
        <v>1.8666666666666669E-3</v>
      </c>
      <c r="T1020" s="18">
        <v>1.2415E-3</v>
      </c>
      <c r="U1020" s="8">
        <v>-4.4999999999999997E-3</v>
      </c>
      <c r="V1020" s="8">
        <v>-3.0000000000000001E-3</v>
      </c>
      <c r="W1020" s="13">
        <v>1.9291618190000002E-3</v>
      </c>
      <c r="X1020" s="13">
        <v>3.7276775000000002E-4</v>
      </c>
      <c r="Y1020" s="26">
        <v>8.7825E-2</v>
      </c>
      <c r="Z1020" s="26">
        <v>7.5123999999999996E-2</v>
      </c>
      <c r="AA1020" s="26">
        <f t="shared" si="80"/>
        <v>8.5958333333333331E-2</v>
      </c>
    </row>
    <row r="1021" spans="1:27" x14ac:dyDescent="0.3">
      <c r="A1021" s="1">
        <v>195512</v>
      </c>
      <c r="B1021" s="29">
        <v>45.48</v>
      </c>
      <c r="C1021" s="2">
        <v>1.64</v>
      </c>
      <c r="D1021" s="2">
        <f t="shared" si="71"/>
        <v>3.2853940923312135</v>
      </c>
      <c r="E1021" s="2">
        <f t="shared" si="74"/>
        <v>346.871867565174</v>
      </c>
      <c r="F1021" s="36">
        <f t="shared" si="75"/>
        <v>119</v>
      </c>
      <c r="G1021" s="2">
        <f t="shared" si="76"/>
        <v>2.9148896434048237</v>
      </c>
      <c r="H1021" s="13">
        <f t="shared" si="77"/>
        <v>0.25543504187522609</v>
      </c>
      <c r="I1021" s="2">
        <f t="shared" si="72"/>
        <v>4.0836818034322153E-3</v>
      </c>
      <c r="J1021" s="36">
        <f t="shared" si="78"/>
        <v>119</v>
      </c>
      <c r="K1021" s="31">
        <f t="shared" si="79"/>
        <v>7.7053762623101674E-3</v>
      </c>
      <c r="L1021" s="3">
        <v>3.62</v>
      </c>
      <c r="M1021" s="13">
        <v>0.5098280098280098</v>
      </c>
      <c r="N1021" s="2">
        <v>2.5399999999999999E-2</v>
      </c>
      <c r="O1021" s="2">
        <v>3.15E-2</v>
      </c>
      <c r="P1021" s="2">
        <v>3.6200000000000003E-2</v>
      </c>
      <c r="Q1021" s="2">
        <v>2.9499999999999998E-2</v>
      </c>
      <c r="R1021" s="15">
        <v>2.5153232306808122E-2</v>
      </c>
      <c r="S1021" s="17">
        <f t="shared" si="73"/>
        <v>2.1166666666666664E-3</v>
      </c>
      <c r="T1021" s="18">
        <v>-2.4845000000000002E-3</v>
      </c>
      <c r="U1021" s="8">
        <v>3.7000000000000002E-3</v>
      </c>
      <c r="V1021" s="8">
        <v>6.3E-3</v>
      </c>
      <c r="W1021" s="13">
        <v>4.7470324900000002E-4</v>
      </c>
      <c r="X1021" s="13">
        <v>2.4379917999999999E-4</v>
      </c>
      <c r="Y1021" s="26">
        <v>-3.0899999999999998E-4</v>
      </c>
      <c r="Z1021" s="26">
        <v>-1.6850000000000001E-3</v>
      </c>
      <c r="AA1021" s="26">
        <f t="shared" si="80"/>
        <v>-2.4256666666666662E-3</v>
      </c>
    </row>
    <row r="1022" spans="1:27" x14ac:dyDescent="0.3">
      <c r="A1022" s="1">
        <v>195601</v>
      </c>
      <c r="B1022" s="29">
        <v>43.82</v>
      </c>
      <c r="C1022" s="2">
        <v>1.67</v>
      </c>
      <c r="D1022" s="2">
        <f t="shared" si="71"/>
        <v>3.3013660186507194</v>
      </c>
      <c r="E1022" s="2">
        <f t="shared" si="74"/>
        <v>346.90224728602101</v>
      </c>
      <c r="F1022" s="36">
        <f t="shared" si="75"/>
        <v>119</v>
      </c>
      <c r="G1022" s="2">
        <f t="shared" si="76"/>
        <v>2.915144935176647</v>
      </c>
      <c r="H1022" s="13">
        <f t="shared" si="77"/>
        <v>0.25541838592365701</v>
      </c>
      <c r="I1022" s="2">
        <f t="shared" si="72"/>
        <v>1.8292682926829285E-2</v>
      </c>
      <c r="J1022" s="36">
        <f t="shared" si="78"/>
        <v>119</v>
      </c>
      <c r="K1022" s="31">
        <f t="shared" si="79"/>
        <v>7.6548062341750163E-3</v>
      </c>
      <c r="L1022" s="3">
        <v>3.6433300000000002</v>
      </c>
      <c r="M1022" s="13">
        <v>0.52895441220206485</v>
      </c>
      <c r="N1022" s="2">
        <v>2.41E-2</v>
      </c>
      <c r="O1022" s="2">
        <v>3.1099999999999999E-2</v>
      </c>
      <c r="P1022" s="2">
        <v>3.6000000000000004E-2</v>
      </c>
      <c r="Q1022" s="2">
        <v>2.92E-2</v>
      </c>
      <c r="R1022" s="15">
        <v>2.6340592544003855E-2</v>
      </c>
      <c r="S1022" s="17">
        <f t="shared" si="73"/>
        <v>2.0083333333333333E-3</v>
      </c>
      <c r="T1022" s="18">
        <v>-1.2446E-3</v>
      </c>
      <c r="U1022" s="8">
        <v>8.3000000000000001E-3</v>
      </c>
      <c r="V1022" s="8">
        <v>1.04E-2</v>
      </c>
      <c r="W1022" s="13">
        <v>1.179984062E-3</v>
      </c>
      <c r="X1022" s="13">
        <v>-3.9753293E-4</v>
      </c>
      <c r="Y1022" s="26">
        <v>-3.5056999999999998E-2</v>
      </c>
      <c r="Z1022" s="26">
        <v>-3.6278999999999999E-2</v>
      </c>
      <c r="AA1022" s="26">
        <f t="shared" si="80"/>
        <v>-3.7065333333333332E-2</v>
      </c>
    </row>
    <row r="1023" spans="1:27" x14ac:dyDescent="0.3">
      <c r="A1023" s="1">
        <v>195602</v>
      </c>
      <c r="B1023" s="29">
        <v>45.34</v>
      </c>
      <c r="C1023" s="2">
        <v>1.7</v>
      </c>
      <c r="D1023" s="2">
        <f t="shared" si="71"/>
        <v>3.3505230906988888</v>
      </c>
      <c r="E1023" s="2">
        <f t="shared" si="74"/>
        <v>346.91329167740304</v>
      </c>
      <c r="F1023" s="36">
        <f t="shared" si="75"/>
        <v>119</v>
      </c>
      <c r="G1023" s="2">
        <f t="shared" si="76"/>
        <v>2.9152377451882607</v>
      </c>
      <c r="H1023" s="13">
        <f t="shared" si="77"/>
        <v>0.25541233127642826</v>
      </c>
      <c r="I1023" s="2">
        <f t="shared" si="72"/>
        <v>1.7964071856287456E-2</v>
      </c>
      <c r="J1023" s="36">
        <f t="shared" si="78"/>
        <v>119</v>
      </c>
      <c r="K1023" s="31">
        <f t="shared" si="79"/>
        <v>7.7245010906987722E-3</v>
      </c>
      <c r="L1023" s="3">
        <v>3.6666699999999999</v>
      </c>
      <c r="M1023" s="13">
        <v>0.5148351080326683</v>
      </c>
      <c r="N1023" s="2">
        <v>2.3199999999999998E-2</v>
      </c>
      <c r="O1023" s="2">
        <v>3.0800000000000001E-2</v>
      </c>
      <c r="P1023" s="2">
        <v>3.5799999999999998E-2</v>
      </c>
      <c r="Q1023" s="2">
        <v>2.93E-2</v>
      </c>
      <c r="R1023" s="15">
        <v>2.409339216182798E-2</v>
      </c>
      <c r="S1023" s="17">
        <f t="shared" si="73"/>
        <v>1.9333333333333331E-3</v>
      </c>
      <c r="T1023" s="18">
        <v>0</v>
      </c>
      <c r="U1023" s="8">
        <v>-2.0000000000000001E-4</v>
      </c>
      <c r="V1023" s="8">
        <v>2.5999999999999999E-3</v>
      </c>
      <c r="W1023" s="13">
        <v>1.1001472029999999E-3</v>
      </c>
      <c r="X1023" s="13">
        <v>3.6375310000000001E-4</v>
      </c>
      <c r="Y1023" s="26">
        <v>4.1397000000000003E-2</v>
      </c>
      <c r="Z1023" s="26">
        <v>3.4458000000000003E-2</v>
      </c>
      <c r="AA1023" s="26">
        <f t="shared" si="80"/>
        <v>3.9463666666666668E-2</v>
      </c>
    </row>
    <row r="1024" spans="1:27" x14ac:dyDescent="0.3">
      <c r="A1024" s="1">
        <v>195603</v>
      </c>
      <c r="B1024" s="29">
        <v>48.48</v>
      </c>
      <c r="C1024" s="2">
        <v>1.73</v>
      </c>
      <c r="D1024" s="2">
        <f t="shared" si="71"/>
        <v>3.3309650966721938</v>
      </c>
      <c r="E1024" s="2">
        <f t="shared" si="74"/>
        <v>346.94642534371189</v>
      </c>
      <c r="F1024" s="36">
        <f t="shared" si="75"/>
        <v>119</v>
      </c>
      <c r="G1024" s="2">
        <f t="shared" si="76"/>
        <v>2.9155161793589235</v>
      </c>
      <c r="H1024" s="13">
        <f t="shared" si="77"/>
        <v>0.25539416878714755</v>
      </c>
      <c r="I1024" s="2">
        <f t="shared" si="72"/>
        <v>1.7647058823529349E-2</v>
      </c>
      <c r="J1024" s="36">
        <f t="shared" si="78"/>
        <v>119</v>
      </c>
      <c r="K1024" s="31">
        <f t="shared" si="79"/>
        <v>7.7922538789848613E-3</v>
      </c>
      <c r="L1024" s="3">
        <v>3.69</v>
      </c>
      <c r="M1024" s="13">
        <v>0.53107719963266187</v>
      </c>
      <c r="N1024" s="2">
        <v>2.2499999999999999E-2</v>
      </c>
      <c r="O1024" s="2">
        <v>3.1E-2</v>
      </c>
      <c r="P1024" s="2">
        <v>3.6000000000000004E-2</v>
      </c>
      <c r="Q1024" s="2">
        <v>3.0300000000000001E-2</v>
      </c>
      <c r="R1024" s="15">
        <v>2.6624456656626664E-2</v>
      </c>
      <c r="S1024" s="17">
        <f t="shared" si="73"/>
        <v>1.8749999999999999E-3</v>
      </c>
      <c r="T1024" s="18">
        <v>1.2446E-3</v>
      </c>
      <c r="U1024" s="8">
        <v>-1.49E-2</v>
      </c>
      <c r="V1024" s="8">
        <v>-1.46E-2</v>
      </c>
      <c r="W1024" s="13">
        <v>1.0088558209999999E-3</v>
      </c>
      <c r="X1024" s="13">
        <v>7.4149787999999999E-4</v>
      </c>
      <c r="Y1024" s="26">
        <v>7.0328000000000002E-2</v>
      </c>
      <c r="Z1024" s="26">
        <v>6.9225999999999996E-2</v>
      </c>
      <c r="AA1024" s="26">
        <f t="shared" si="80"/>
        <v>6.8453E-2</v>
      </c>
    </row>
    <row r="1025" spans="1:27" x14ac:dyDescent="0.3">
      <c r="A1025" s="1">
        <v>195604</v>
      </c>
      <c r="B1025" s="29">
        <v>48.38</v>
      </c>
      <c r="C1025" s="2">
        <v>1.7533300000000001</v>
      </c>
      <c r="D1025" s="2">
        <f t="shared" si="71"/>
        <v>3.2495802498991684</v>
      </c>
      <c r="E1025" s="2">
        <f t="shared" si="74"/>
        <v>346.93785989011673</v>
      </c>
      <c r="F1025" s="36">
        <f t="shared" si="75"/>
        <v>119</v>
      </c>
      <c r="G1025" s="2">
        <f t="shared" si="76"/>
        <v>2.9154442007572836</v>
      </c>
      <c r="H1025" s="13">
        <f t="shared" si="77"/>
        <v>0.25539886376278598</v>
      </c>
      <c r="I1025" s="2">
        <f t="shared" si="72"/>
        <v>1.3485549132947972E-2</v>
      </c>
      <c r="J1025" s="36">
        <f t="shared" si="78"/>
        <v>119</v>
      </c>
      <c r="K1025" s="31">
        <f t="shared" si="79"/>
        <v>7.9405484909472936E-3</v>
      </c>
      <c r="L1025" s="3">
        <v>3.66</v>
      </c>
      <c r="M1025" s="13">
        <v>0.52662171588002793</v>
      </c>
      <c r="N1025" s="2">
        <v>2.6000000000000002E-2</v>
      </c>
      <c r="O1025" s="2">
        <v>3.2400000000000005E-2</v>
      </c>
      <c r="P1025" s="2">
        <v>3.6799999999999999E-2</v>
      </c>
      <c r="Q1025" s="2">
        <v>3.1099999999999999E-2</v>
      </c>
      <c r="R1025" s="15">
        <v>2.6160381148057788E-2</v>
      </c>
      <c r="S1025" s="17">
        <f t="shared" si="73"/>
        <v>2.166666666666667E-3</v>
      </c>
      <c r="T1025" s="18">
        <v>1.243E-3</v>
      </c>
      <c r="U1025" s="8">
        <v>-1.1299999999999999E-2</v>
      </c>
      <c r="V1025" s="8">
        <v>-1.15E-2</v>
      </c>
      <c r="W1025" s="13">
        <v>8.1489940200000003E-4</v>
      </c>
      <c r="X1025" s="13">
        <v>4.5181479999999998E-4</v>
      </c>
      <c r="Y1025" s="26">
        <v>-6.3699999999999998E-4</v>
      </c>
      <c r="Z1025" s="26">
        <v>-1.4250000000000001E-3</v>
      </c>
      <c r="AA1025" s="26">
        <f t="shared" si="80"/>
        <v>-2.803666666666667E-3</v>
      </c>
    </row>
    <row r="1026" spans="1:27" x14ac:dyDescent="0.3">
      <c r="A1026" s="1">
        <v>195605</v>
      </c>
      <c r="B1026" s="29">
        <v>45.2</v>
      </c>
      <c r="C1026" s="2">
        <v>1.77667</v>
      </c>
      <c r="D1026" s="2">
        <f t="shared" si="71"/>
        <v>3.2747682743584123</v>
      </c>
      <c r="E1026" s="2">
        <f t="shared" si="74"/>
        <v>346.8877978875222</v>
      </c>
      <c r="F1026" s="36">
        <f t="shared" si="75"/>
        <v>119</v>
      </c>
      <c r="G1026" s="2">
        <f t="shared" si="76"/>
        <v>2.9150235116598502</v>
      </c>
      <c r="H1026" s="13">
        <f t="shared" si="77"/>
        <v>0.25542630766373881</v>
      </c>
      <c r="I1026" s="2">
        <f t="shared" si="72"/>
        <v>1.3311812379871446E-2</v>
      </c>
      <c r="J1026" s="36">
        <f t="shared" si="78"/>
        <v>119</v>
      </c>
      <c r="K1026" s="31">
        <f t="shared" si="79"/>
        <v>8.0538724332409745E-3</v>
      </c>
      <c r="L1026" s="3">
        <v>3.63</v>
      </c>
      <c r="M1026" s="13">
        <v>0.56855977408220904</v>
      </c>
      <c r="N1026" s="2">
        <v>2.6099999999999998E-2</v>
      </c>
      <c r="O1026" s="2">
        <v>3.2799999999999996E-2</v>
      </c>
      <c r="P1026" s="2">
        <v>3.73E-2</v>
      </c>
      <c r="Q1026" s="2">
        <v>2.9899999999999999E-2</v>
      </c>
      <c r="R1026" s="15">
        <v>2.9221514315120465E-2</v>
      </c>
      <c r="S1026" s="17">
        <f t="shared" si="73"/>
        <v>2.1749999999999999E-3</v>
      </c>
      <c r="T1026" s="18">
        <v>4.9566000000000002E-3</v>
      </c>
      <c r="U1026" s="8">
        <v>2.2499999999999999E-2</v>
      </c>
      <c r="V1026" s="8">
        <v>5.1999999999999998E-3</v>
      </c>
      <c r="W1026" s="13">
        <v>1.8364374080000003E-3</v>
      </c>
      <c r="X1026" s="13">
        <v>5.0480841000000002E-4</v>
      </c>
      <c r="Y1026" s="26">
        <v>-5.8414000000000001E-2</v>
      </c>
      <c r="Z1026" s="26">
        <v>-6.5976000000000007E-2</v>
      </c>
      <c r="AA1026" s="26">
        <f t="shared" si="80"/>
        <v>-6.0589000000000004E-2</v>
      </c>
    </row>
    <row r="1027" spans="1:27" x14ac:dyDescent="0.3">
      <c r="A1027" s="1">
        <v>195606</v>
      </c>
      <c r="B1027" s="29">
        <v>46.97</v>
      </c>
      <c r="C1027" s="2">
        <v>1.8</v>
      </c>
      <c r="D1027" s="2">
        <f t="shared" ref="D1027:D1090" si="81">-LN(C1027/B1028)</f>
        <v>3.3119613096504144</v>
      </c>
      <c r="E1027" s="2">
        <f t="shared" si="74"/>
        <v>346.88875661819463</v>
      </c>
      <c r="F1027" s="36">
        <f t="shared" si="75"/>
        <v>119</v>
      </c>
      <c r="G1027" s="2">
        <f t="shared" si="76"/>
        <v>2.9150315682201229</v>
      </c>
      <c r="H1027" s="13">
        <f t="shared" si="77"/>
        <v>0.25542578203389216</v>
      </c>
      <c r="I1027" s="2">
        <f t="shared" si="72"/>
        <v>1.3131307445952256E-2</v>
      </c>
      <c r="J1027" s="36">
        <f t="shared" si="78"/>
        <v>119</v>
      </c>
      <c r="K1027" s="31">
        <f t="shared" si="79"/>
        <v>8.1657364028197253E-3</v>
      </c>
      <c r="L1027" s="3">
        <v>3.6</v>
      </c>
      <c r="M1027" s="13">
        <v>0.55156459271886038</v>
      </c>
      <c r="N1027" s="2">
        <v>2.4900000000000002E-2</v>
      </c>
      <c r="O1027" s="2">
        <v>3.2599999999999997E-2</v>
      </c>
      <c r="P1027" s="2">
        <v>3.7599999999999995E-2</v>
      </c>
      <c r="Q1027" s="2">
        <v>2.9899999999999999E-2</v>
      </c>
      <c r="R1027" s="15">
        <v>2.5603665246233979E-2</v>
      </c>
      <c r="S1027" s="17">
        <f t="shared" si="73"/>
        <v>2.075E-3</v>
      </c>
      <c r="T1027" s="18">
        <v>6.1614E-3</v>
      </c>
      <c r="U1027" s="8">
        <v>2.7000000000000001E-3</v>
      </c>
      <c r="V1027" s="8">
        <v>-1.8E-3</v>
      </c>
      <c r="W1027" s="13">
        <v>1.0370448649999998E-3</v>
      </c>
      <c r="X1027" s="13">
        <v>9.3993644000000002E-4</v>
      </c>
      <c r="Y1027" s="26">
        <v>3.891E-2</v>
      </c>
      <c r="Z1027" s="26">
        <v>3.7761999999999997E-2</v>
      </c>
      <c r="AA1027" s="26">
        <f t="shared" si="80"/>
        <v>3.6835E-2</v>
      </c>
    </row>
    <row r="1028" spans="1:27" x14ac:dyDescent="0.3">
      <c r="A1028" s="1">
        <v>195607</v>
      </c>
      <c r="B1028" s="29">
        <v>49.39</v>
      </c>
      <c r="C1028" s="2">
        <v>1.8133300000000001</v>
      </c>
      <c r="D1028" s="2">
        <f t="shared" si="81"/>
        <v>3.2657752812360719</v>
      </c>
      <c r="E1028" s="2">
        <f t="shared" si="74"/>
        <v>347.00753472809583</v>
      </c>
      <c r="F1028" s="36">
        <f t="shared" si="75"/>
        <v>119</v>
      </c>
      <c r="G1028" s="2">
        <f t="shared" si="76"/>
        <v>2.9160297035974438</v>
      </c>
      <c r="H1028" s="13">
        <f t="shared" si="77"/>
        <v>0.25536067795434603</v>
      </c>
      <c r="I1028" s="2">
        <f t="shared" ref="I1028:I1091" si="82">C1028/C1027-1</f>
        <v>7.4055555555556651E-3</v>
      </c>
      <c r="J1028" s="36">
        <f t="shared" si="78"/>
        <v>119</v>
      </c>
      <c r="K1028" s="31">
        <f t="shared" si="79"/>
        <v>8.234894695741719E-3</v>
      </c>
      <c r="L1028" s="3">
        <v>3.5533299999999999</v>
      </c>
      <c r="M1028" s="13">
        <v>0.52490295668295328</v>
      </c>
      <c r="N1028" s="2">
        <v>2.3099999999999999E-2</v>
      </c>
      <c r="O1028" s="2">
        <v>3.2799999999999996E-2</v>
      </c>
      <c r="P1028" s="2">
        <v>3.7999999999999999E-2</v>
      </c>
      <c r="Q1028" s="2">
        <v>3.1300000000000001E-2</v>
      </c>
      <c r="R1028" s="15">
        <v>2.4675954190798065E-2</v>
      </c>
      <c r="S1028" s="17">
        <f t="shared" si="73"/>
        <v>1.9249999999999998E-3</v>
      </c>
      <c r="T1028" s="18">
        <v>7.3439999999999998E-3</v>
      </c>
      <c r="U1028" s="8">
        <v>-2.0899999999999998E-2</v>
      </c>
      <c r="V1028" s="8">
        <v>-9.2999999999999992E-3</v>
      </c>
      <c r="W1028" s="13">
        <v>4.9557634300000011E-4</v>
      </c>
      <c r="X1028" s="13">
        <v>1.0155226E-3</v>
      </c>
      <c r="Y1028" s="26">
        <v>5.1427E-2</v>
      </c>
      <c r="Z1028" s="26">
        <v>5.0618000000000003E-2</v>
      </c>
      <c r="AA1028" s="26">
        <f t="shared" si="80"/>
        <v>4.9501999999999997E-2</v>
      </c>
    </row>
    <row r="1029" spans="1:27" x14ac:dyDescent="0.3">
      <c r="A1029" s="1">
        <v>195608</v>
      </c>
      <c r="B1029" s="29">
        <v>47.51</v>
      </c>
      <c r="C1029" s="2">
        <v>1.82667</v>
      </c>
      <c r="D1029" s="2">
        <f t="shared" si="81"/>
        <v>3.2119155394534777</v>
      </c>
      <c r="E1029" s="2">
        <f t="shared" si="74"/>
        <v>347.19202421635572</v>
      </c>
      <c r="F1029" s="36">
        <f t="shared" si="75"/>
        <v>119</v>
      </c>
      <c r="G1029" s="2">
        <f t="shared" si="76"/>
        <v>2.9175800354315609</v>
      </c>
      <c r="H1029" s="13">
        <f t="shared" si="77"/>
        <v>0.25525962225551313</v>
      </c>
      <c r="I1029" s="2">
        <f t="shared" si="82"/>
        <v>7.3566311702777387E-3</v>
      </c>
      <c r="J1029" s="36">
        <f t="shared" si="78"/>
        <v>119</v>
      </c>
      <c r="K1029" s="31">
        <f t="shared" si="79"/>
        <v>8.2561260300719596E-3</v>
      </c>
      <c r="L1029" s="3">
        <v>3.5066700000000002</v>
      </c>
      <c r="M1029" s="13">
        <v>0.54139112421321012</v>
      </c>
      <c r="N1029" s="2">
        <v>2.6000000000000002E-2</v>
      </c>
      <c r="O1029" s="2">
        <v>3.4300000000000004E-2</v>
      </c>
      <c r="P1029" s="2">
        <v>3.9300000000000002E-2</v>
      </c>
      <c r="Q1029" s="2">
        <v>3.2500000000000001E-2</v>
      </c>
      <c r="R1029" s="15">
        <v>2.3751446605942313E-2</v>
      </c>
      <c r="S1029" s="17">
        <f t="shared" si="73"/>
        <v>2.166666666666667E-3</v>
      </c>
      <c r="T1029" s="18">
        <v>-1.2202999999999999E-3</v>
      </c>
      <c r="U1029" s="8">
        <v>-1.8700000000000001E-2</v>
      </c>
      <c r="V1029" s="8">
        <v>-2.0799999999999999E-2</v>
      </c>
      <c r="W1029" s="13">
        <v>1.2354012229999999E-3</v>
      </c>
      <c r="X1029" s="13">
        <v>1.0104698E-3</v>
      </c>
      <c r="Y1029" s="26">
        <v>-3.2787999999999998E-2</v>
      </c>
      <c r="Z1029" s="26">
        <v>-3.9975999999999998E-2</v>
      </c>
      <c r="AA1029" s="26">
        <f t="shared" si="80"/>
        <v>-3.4954666666666662E-2</v>
      </c>
    </row>
    <row r="1030" spans="1:27" x14ac:dyDescent="0.3">
      <c r="A1030" s="1">
        <v>195609</v>
      </c>
      <c r="B1030" s="29">
        <v>45.35</v>
      </c>
      <c r="C1030" s="2">
        <v>1.84</v>
      </c>
      <c r="D1030" s="2">
        <f t="shared" si="81"/>
        <v>3.2097034521966439</v>
      </c>
      <c r="E1030" s="2">
        <f t="shared" si="74"/>
        <v>347.33554983667915</v>
      </c>
      <c r="F1030" s="36">
        <f t="shared" si="75"/>
        <v>119</v>
      </c>
      <c r="G1030" s="2">
        <f t="shared" si="76"/>
        <v>2.9187861330813374</v>
      </c>
      <c r="H1030" s="13">
        <f t="shared" si="77"/>
        <v>0.255181060165103</v>
      </c>
      <c r="I1030" s="2">
        <f t="shared" si="82"/>
        <v>7.2974319389929043E-3</v>
      </c>
      <c r="J1030" s="36">
        <f t="shared" si="78"/>
        <v>119</v>
      </c>
      <c r="K1030" s="31">
        <f t="shared" si="79"/>
        <v>8.277157542940743E-3</v>
      </c>
      <c r="L1030" s="3">
        <v>3.46</v>
      </c>
      <c r="M1030" s="13">
        <v>0.57190952130457662</v>
      </c>
      <c r="N1030" s="2">
        <v>2.8399999999999998E-2</v>
      </c>
      <c r="O1030" s="2">
        <v>3.56E-2</v>
      </c>
      <c r="P1030" s="2">
        <v>4.07E-2</v>
      </c>
      <c r="Q1030" s="2">
        <v>3.2399999999999998E-2</v>
      </c>
      <c r="R1030" s="15">
        <v>2.930552013152635E-2</v>
      </c>
      <c r="S1030" s="17">
        <f t="shared" si="73"/>
        <v>2.3666666666666667E-3</v>
      </c>
      <c r="T1030" s="18">
        <v>1.2202999999999999E-3</v>
      </c>
      <c r="U1030" s="8">
        <v>5.0000000000000001E-3</v>
      </c>
      <c r="V1030" s="8">
        <v>1.1999999999999999E-3</v>
      </c>
      <c r="W1030" s="13">
        <v>7.8777944800000001E-4</v>
      </c>
      <c r="X1030" s="13">
        <v>1.3593543E-3</v>
      </c>
      <c r="Y1030" s="26">
        <v>-4.4021999999999999E-2</v>
      </c>
      <c r="Z1030" s="26">
        <v>-4.5127E-2</v>
      </c>
      <c r="AA1030" s="26">
        <f t="shared" si="80"/>
        <v>-4.6388666666666668E-2</v>
      </c>
    </row>
    <row r="1031" spans="1:27" x14ac:dyDescent="0.3">
      <c r="A1031" s="1">
        <v>195610</v>
      </c>
      <c r="B1031" s="29">
        <v>45.58</v>
      </c>
      <c r="C1031" s="2">
        <v>1.80667</v>
      </c>
      <c r="D1031" s="2">
        <f t="shared" si="81"/>
        <v>3.2169533173713822</v>
      </c>
      <c r="E1031" s="2">
        <f t="shared" si="74"/>
        <v>347.49800095249827</v>
      </c>
      <c r="F1031" s="36">
        <f t="shared" si="75"/>
        <v>119</v>
      </c>
      <c r="G1031" s="2">
        <f t="shared" si="76"/>
        <v>2.920151268508389</v>
      </c>
      <c r="H1031" s="13">
        <f t="shared" si="77"/>
        <v>0.25509219708771552</v>
      </c>
      <c r="I1031" s="2">
        <f t="shared" si="82"/>
        <v>-1.8114130434782605E-2</v>
      </c>
      <c r="J1031" s="36">
        <f t="shared" si="78"/>
        <v>119</v>
      </c>
      <c r="K1031" s="31">
        <f t="shared" si="79"/>
        <v>8.2572845437677445E-3</v>
      </c>
      <c r="L1031" s="3">
        <v>3.44333</v>
      </c>
      <c r="M1031" s="13">
        <v>0.56642700844013749</v>
      </c>
      <c r="N1031" s="2">
        <v>2.8999999999999998E-2</v>
      </c>
      <c r="O1031" s="2">
        <v>3.5900000000000001E-2</v>
      </c>
      <c r="P1031" s="2">
        <v>4.1700000000000001E-2</v>
      </c>
      <c r="Q1031" s="2">
        <v>3.2899999999999999E-2</v>
      </c>
      <c r="R1031" s="15">
        <v>2.9403413224443849E-2</v>
      </c>
      <c r="S1031" s="17">
        <f t="shared" si="73"/>
        <v>2.4166666666666664E-3</v>
      </c>
      <c r="T1031" s="18">
        <v>6.0790000000000002E-3</v>
      </c>
      <c r="U1031" s="8">
        <v>-5.4000000000000003E-3</v>
      </c>
      <c r="V1031" s="8">
        <v>-1.0500000000000001E-2</v>
      </c>
      <c r="W1031" s="13">
        <v>1.6420104589999996E-3</v>
      </c>
      <c r="X1031" s="13">
        <v>1.2720931E-3</v>
      </c>
      <c r="Y1031" s="26">
        <v>6.6189999999999999E-3</v>
      </c>
      <c r="Z1031" s="26">
        <v>5.2979999999999998E-3</v>
      </c>
      <c r="AA1031" s="26">
        <f t="shared" si="80"/>
        <v>4.202333333333334E-3</v>
      </c>
    </row>
    <row r="1032" spans="1:27" x14ac:dyDescent="0.3">
      <c r="A1032" s="1">
        <v>195611</v>
      </c>
      <c r="B1032" s="29">
        <v>45.08</v>
      </c>
      <c r="C1032" s="2">
        <v>1.7733300000000001</v>
      </c>
      <c r="D1032" s="2">
        <f t="shared" si="81"/>
        <v>3.2702424249772957</v>
      </c>
      <c r="E1032" s="2">
        <f t="shared" si="74"/>
        <v>347.63517662635741</v>
      </c>
      <c r="F1032" s="36">
        <f t="shared" si="75"/>
        <v>119</v>
      </c>
      <c r="G1032" s="2">
        <f t="shared" si="76"/>
        <v>2.9213040052635075</v>
      </c>
      <c r="H1032" s="13">
        <f t="shared" si="77"/>
        <v>0.25501720821892793</v>
      </c>
      <c r="I1032" s="2">
        <f t="shared" si="82"/>
        <v>-1.8453840491069129E-2</v>
      </c>
      <c r="J1032" s="36">
        <f t="shared" si="78"/>
        <v>119</v>
      </c>
      <c r="K1032" s="31">
        <f t="shared" si="79"/>
        <v>8.0246580991524125E-3</v>
      </c>
      <c r="L1032" s="3">
        <v>3.4266700000000001</v>
      </c>
      <c r="M1032" s="13">
        <v>0.57489741528829486</v>
      </c>
      <c r="N1032" s="2">
        <v>2.9900000000000003E-2</v>
      </c>
      <c r="O1032" s="2">
        <v>3.6900000000000002E-2</v>
      </c>
      <c r="P1032" s="2">
        <v>4.24E-2</v>
      </c>
      <c r="Q1032" s="2">
        <v>3.3300000000000003E-2</v>
      </c>
      <c r="R1032" s="15">
        <v>2.7058529470407048E-2</v>
      </c>
      <c r="S1032" s="17">
        <f t="shared" si="73"/>
        <v>2.4916666666666668E-3</v>
      </c>
      <c r="T1032" s="18">
        <v>0</v>
      </c>
      <c r="U1032" s="8">
        <v>-5.7000000000000002E-3</v>
      </c>
      <c r="V1032" s="8">
        <v>-1.26E-2</v>
      </c>
      <c r="W1032" s="13">
        <v>1.7315170259999996E-3</v>
      </c>
      <c r="X1032" s="13">
        <v>1.5415947000000001E-3</v>
      </c>
      <c r="Y1032" s="26">
        <v>-1.921E-3</v>
      </c>
      <c r="Z1032" s="26">
        <v>-1.116E-2</v>
      </c>
      <c r="AA1032" s="26">
        <f t="shared" si="80"/>
        <v>-4.4126666666666672E-3</v>
      </c>
    </row>
    <row r="1033" spans="1:27" x14ac:dyDescent="0.3">
      <c r="A1033" s="1">
        <v>195612</v>
      </c>
      <c r="B1033" s="29">
        <v>46.67</v>
      </c>
      <c r="C1033" s="2">
        <v>1.74</v>
      </c>
      <c r="D1033" s="2">
        <f t="shared" si="81"/>
        <v>3.2465357156204062</v>
      </c>
      <c r="E1033" s="2">
        <f t="shared" si="74"/>
        <v>347.8118190518253</v>
      </c>
      <c r="F1033" s="36">
        <f t="shared" si="75"/>
        <v>119</v>
      </c>
      <c r="G1033" s="2">
        <f t="shared" si="76"/>
        <v>2.9227883953934897</v>
      </c>
      <c r="H1033" s="13">
        <f t="shared" si="77"/>
        <v>0.25492070925219795</v>
      </c>
      <c r="I1033" s="2">
        <f t="shared" si="82"/>
        <v>-1.879514811118066E-2</v>
      </c>
      <c r="J1033" s="36">
        <f t="shared" si="78"/>
        <v>119</v>
      </c>
      <c r="K1033" s="31">
        <f t="shared" si="79"/>
        <v>7.7899270747575442E-3</v>
      </c>
      <c r="L1033" s="3">
        <v>3.41</v>
      </c>
      <c r="M1033" s="13">
        <v>0.54417682743708329</v>
      </c>
      <c r="N1033" s="2">
        <v>3.2099999999999997E-2</v>
      </c>
      <c r="O1033" s="2">
        <v>3.7499999999999999E-2</v>
      </c>
      <c r="P1033" s="2">
        <v>4.3700000000000003E-2</v>
      </c>
      <c r="Q1033" s="2">
        <v>3.4500000000000003E-2</v>
      </c>
      <c r="R1033" s="15">
        <v>2.6133955324437054E-2</v>
      </c>
      <c r="S1033" s="17">
        <f t="shared" si="73"/>
        <v>2.6749999999999999E-3</v>
      </c>
      <c r="T1033" s="18">
        <v>2.4212999999999999E-3</v>
      </c>
      <c r="U1033" s="8">
        <v>-1.7899999999999999E-2</v>
      </c>
      <c r="V1033" s="8">
        <v>-8.2000000000000007E-3</v>
      </c>
      <c r="W1033" s="13">
        <v>1.0202756230000001E-3</v>
      </c>
      <c r="X1033" s="13">
        <v>9.6984128999999997E-4</v>
      </c>
      <c r="Y1033" s="26">
        <v>3.6283999999999997E-2</v>
      </c>
      <c r="Z1033" s="26">
        <v>3.4442E-2</v>
      </c>
      <c r="AA1033" s="26">
        <f t="shared" si="80"/>
        <v>3.3609E-2</v>
      </c>
    </row>
    <row r="1034" spans="1:27" x14ac:dyDescent="0.3">
      <c r="A1034" s="1">
        <v>195701</v>
      </c>
      <c r="B1034" s="29">
        <v>44.72</v>
      </c>
      <c r="C1034" s="2">
        <v>1.7366699999999999</v>
      </c>
      <c r="D1034" s="2">
        <f t="shared" si="81"/>
        <v>3.2152589340437925</v>
      </c>
      <c r="E1034" s="2">
        <f t="shared" si="74"/>
        <v>347.98423417414642</v>
      </c>
      <c r="F1034" s="36">
        <f t="shared" si="75"/>
        <v>119</v>
      </c>
      <c r="G1034" s="2">
        <f t="shared" si="76"/>
        <v>2.9242372619676171</v>
      </c>
      <c r="H1034" s="13">
        <f t="shared" si="77"/>
        <v>0.25482659004634162</v>
      </c>
      <c r="I1034" s="2">
        <f t="shared" si="82"/>
        <v>-1.9137931034483024E-3</v>
      </c>
      <c r="J1034" s="36">
        <f t="shared" si="78"/>
        <v>119</v>
      </c>
      <c r="K1034" s="31">
        <f t="shared" si="79"/>
        <v>7.5925361982166718E-3</v>
      </c>
      <c r="L1034" s="3">
        <v>3.4066700000000001</v>
      </c>
      <c r="M1034" s="13">
        <v>0.56724267468069123</v>
      </c>
      <c r="N1034" s="2">
        <v>3.1099999999999999E-2</v>
      </c>
      <c r="O1034" s="2">
        <v>3.7699999999999997E-2</v>
      </c>
      <c r="P1034" s="2">
        <v>4.4900000000000002E-2</v>
      </c>
      <c r="Q1034" s="2">
        <v>3.2800000000000003E-2</v>
      </c>
      <c r="R1034" s="15">
        <v>2.7836938102044545E-2</v>
      </c>
      <c r="S1034" s="17">
        <f t="shared" si="73"/>
        <v>2.5916666666666666E-3</v>
      </c>
      <c r="T1034" s="18">
        <v>1.2084999999999999E-3</v>
      </c>
      <c r="U1034" s="8">
        <v>3.4599999999999999E-2</v>
      </c>
      <c r="V1034" s="8">
        <v>1.9699999999999999E-2</v>
      </c>
      <c r="W1034" s="13">
        <v>9.0194245999999998E-4</v>
      </c>
      <c r="X1034" s="13">
        <v>7.385817E-4</v>
      </c>
      <c r="Y1034" s="26">
        <v>-4.0238000000000003E-2</v>
      </c>
      <c r="Z1034" s="26">
        <v>-4.1569000000000002E-2</v>
      </c>
      <c r="AA1034" s="26">
        <f t="shared" si="80"/>
        <v>-4.2829666666666669E-2</v>
      </c>
    </row>
    <row r="1035" spans="1:27" x14ac:dyDescent="0.3">
      <c r="A1035" s="1">
        <v>195702</v>
      </c>
      <c r="B1035" s="29">
        <v>43.26</v>
      </c>
      <c r="C1035" s="2">
        <v>1.73333</v>
      </c>
      <c r="D1035" s="2">
        <f t="shared" si="81"/>
        <v>3.2366421002763484</v>
      </c>
      <c r="E1035" s="2">
        <f t="shared" si="74"/>
        <v>348.14702933341738</v>
      </c>
      <c r="F1035" s="36">
        <f t="shared" si="75"/>
        <v>119</v>
      </c>
      <c r="G1035" s="2">
        <f t="shared" si="76"/>
        <v>2.9256052885161123</v>
      </c>
      <c r="H1035" s="13">
        <f t="shared" si="77"/>
        <v>0.25473778602382163</v>
      </c>
      <c r="I1035" s="2">
        <f t="shared" si="82"/>
        <v>-1.9232208767353542E-3</v>
      </c>
      <c r="J1035" s="36">
        <f t="shared" si="78"/>
        <v>119</v>
      </c>
      <c r="K1035" s="31">
        <f t="shared" si="79"/>
        <v>7.5371779876016809E-3</v>
      </c>
      <c r="L1035" s="3">
        <v>3.40333</v>
      </c>
      <c r="M1035" s="13">
        <v>0.58499418879944898</v>
      </c>
      <c r="N1035" s="2">
        <v>3.1E-2</v>
      </c>
      <c r="O1035" s="2">
        <v>3.6699999999999997E-2</v>
      </c>
      <c r="P1035" s="2">
        <v>4.4699999999999997E-2</v>
      </c>
      <c r="Q1035" s="2">
        <v>3.2800000000000003E-2</v>
      </c>
      <c r="R1035" s="15">
        <v>3.0009691680074748E-2</v>
      </c>
      <c r="S1035" s="17">
        <f t="shared" si="73"/>
        <v>2.5833333333333333E-3</v>
      </c>
      <c r="T1035" s="18">
        <v>3.6166000000000002E-3</v>
      </c>
      <c r="U1035" s="8">
        <v>2.5000000000000001E-3</v>
      </c>
      <c r="V1035" s="8">
        <v>9.2999999999999992E-3</v>
      </c>
      <c r="W1035" s="13">
        <v>1.056040188E-3</v>
      </c>
      <c r="X1035" s="13">
        <v>8.2731424999999998E-4</v>
      </c>
      <c r="Y1035" s="26">
        <v>-2.4919E-2</v>
      </c>
      <c r="Z1035" s="26">
        <v>-3.2822999999999998E-2</v>
      </c>
      <c r="AA1035" s="26">
        <f t="shared" si="80"/>
        <v>-2.7502333333333333E-2</v>
      </c>
    </row>
    <row r="1036" spans="1:27" x14ac:dyDescent="0.3">
      <c r="A1036" s="1">
        <v>195703</v>
      </c>
      <c r="B1036" s="29">
        <v>44.11</v>
      </c>
      <c r="C1036" s="2">
        <v>1.73</v>
      </c>
      <c r="D1036" s="2">
        <f t="shared" si="81"/>
        <v>3.2748517800849477</v>
      </c>
      <c r="E1036" s="2">
        <f t="shared" si="74"/>
        <v>348.3755166401412</v>
      </c>
      <c r="F1036" s="36">
        <f t="shared" si="75"/>
        <v>119</v>
      </c>
      <c r="G1036" s="2">
        <f t="shared" si="76"/>
        <v>2.9275253499171527</v>
      </c>
      <c r="H1036" s="13">
        <f t="shared" si="77"/>
        <v>0.25461325157865472</v>
      </c>
      <c r="I1036" s="2">
        <f t="shared" si="82"/>
        <v>-1.921157540687557E-3</v>
      </c>
      <c r="J1036" s="36">
        <f t="shared" si="78"/>
        <v>119</v>
      </c>
      <c r="K1036" s="31">
        <f t="shared" si="79"/>
        <v>7.4819349927442037E-3</v>
      </c>
      <c r="L1036" s="3">
        <v>3.4</v>
      </c>
      <c r="M1036" s="13">
        <v>0.59981887491838848</v>
      </c>
      <c r="N1036" s="2">
        <v>3.0800000000000001E-2</v>
      </c>
      <c r="O1036" s="2">
        <v>3.6600000000000001E-2</v>
      </c>
      <c r="P1036" s="2">
        <v>4.4299999999999999E-2</v>
      </c>
      <c r="Q1036" s="2">
        <v>3.3099999999999997E-2</v>
      </c>
      <c r="R1036" s="15">
        <v>2.642879401063937E-2</v>
      </c>
      <c r="S1036" s="17">
        <f t="shared" si="73"/>
        <v>2.5666666666666667E-3</v>
      </c>
      <c r="T1036" s="18">
        <v>2.4038000000000002E-3</v>
      </c>
      <c r="U1036" s="8">
        <v>-2.3999999999999998E-3</v>
      </c>
      <c r="V1036" s="8">
        <v>5.0000000000000001E-3</v>
      </c>
      <c r="W1036" s="13">
        <v>3.2903473900000005E-4</v>
      </c>
      <c r="X1036" s="13">
        <v>1.0540987999999999E-3</v>
      </c>
      <c r="Y1036" s="26">
        <v>2.3798E-2</v>
      </c>
      <c r="Z1036" s="26">
        <v>2.0730999999999999E-2</v>
      </c>
      <c r="AA1036" s="26">
        <f t="shared" si="80"/>
        <v>2.1231333333333331E-2</v>
      </c>
    </row>
    <row r="1037" spans="1:27" x14ac:dyDescent="0.3">
      <c r="A1037" s="1">
        <v>195704</v>
      </c>
      <c r="B1037" s="29">
        <v>45.74</v>
      </c>
      <c r="C1037" s="2">
        <v>1.73</v>
      </c>
      <c r="D1037" s="2">
        <f t="shared" si="81"/>
        <v>3.3111335313798027</v>
      </c>
      <c r="E1037" s="2">
        <f t="shared" si="74"/>
        <v>348.66951862281832</v>
      </c>
      <c r="F1037" s="36">
        <f t="shared" si="75"/>
        <v>119</v>
      </c>
      <c r="G1037" s="2">
        <f t="shared" si="76"/>
        <v>2.9299959548135992</v>
      </c>
      <c r="H1037" s="13">
        <f t="shared" si="77"/>
        <v>0.25445318811973949</v>
      </c>
      <c r="I1037" s="2">
        <f t="shared" si="82"/>
        <v>0</v>
      </c>
      <c r="J1037" s="36">
        <f t="shared" si="78"/>
        <v>119</v>
      </c>
      <c r="K1037" s="31">
        <f t="shared" si="79"/>
        <v>7.3101768994984634E-3</v>
      </c>
      <c r="L1037" s="3">
        <v>3.4066700000000001</v>
      </c>
      <c r="M1037" s="13">
        <v>0.5760983898373655</v>
      </c>
      <c r="N1037" s="2">
        <v>3.0699999999999998E-2</v>
      </c>
      <c r="O1037" s="2">
        <v>3.6699999999999997E-2</v>
      </c>
      <c r="P1037" s="2">
        <v>4.4400000000000002E-2</v>
      </c>
      <c r="Q1037" s="2">
        <v>3.4500000000000003E-2</v>
      </c>
      <c r="R1037" s="15">
        <v>2.7243611930004796E-2</v>
      </c>
      <c r="S1037" s="17">
        <f t="shared" si="73"/>
        <v>2.558333333333333E-3</v>
      </c>
      <c r="T1037" s="18">
        <v>3.5950000000000001E-3</v>
      </c>
      <c r="U1037" s="8">
        <v>-2.2200000000000001E-2</v>
      </c>
      <c r="V1037" s="8">
        <v>-6.6E-3</v>
      </c>
      <c r="W1037" s="13">
        <v>3.0008528600000006E-4</v>
      </c>
      <c r="X1037" s="13">
        <v>2.1421117000000002E-3</v>
      </c>
      <c r="Y1037" s="26">
        <v>4.6408999999999999E-2</v>
      </c>
      <c r="Z1037" s="26">
        <v>4.5088000000000003E-2</v>
      </c>
      <c r="AA1037" s="26">
        <f t="shared" si="80"/>
        <v>4.3850666666666663E-2</v>
      </c>
    </row>
    <row r="1038" spans="1:27" x14ac:dyDescent="0.3">
      <c r="A1038" s="1">
        <v>195705</v>
      </c>
      <c r="B1038" s="29">
        <v>47.43</v>
      </c>
      <c r="C1038" s="2">
        <v>1.73</v>
      </c>
      <c r="D1038" s="2">
        <f t="shared" si="81"/>
        <v>3.3098677084259727</v>
      </c>
      <c r="E1038" s="2">
        <f t="shared" si="74"/>
        <v>348.96656307155428</v>
      </c>
      <c r="F1038" s="36">
        <f t="shared" si="75"/>
        <v>119</v>
      </c>
      <c r="G1038" s="2">
        <f t="shared" si="76"/>
        <v>2.9324921266517165</v>
      </c>
      <c r="H1038" s="13">
        <f t="shared" si="77"/>
        <v>0.25429167250525192</v>
      </c>
      <c r="I1038" s="2">
        <f t="shared" si="82"/>
        <v>0</v>
      </c>
      <c r="J1038" s="36">
        <f t="shared" si="78"/>
        <v>119</v>
      </c>
      <c r="K1038" s="31">
        <f t="shared" si="79"/>
        <v>7.1573808025437837E-3</v>
      </c>
      <c r="L1038" s="3">
        <v>3.4133300000000002</v>
      </c>
      <c r="M1038" s="13">
        <v>0.56403857960509374</v>
      </c>
      <c r="N1038" s="2">
        <v>3.0600000000000002E-2</v>
      </c>
      <c r="O1038" s="2">
        <v>3.7400000000000003E-2</v>
      </c>
      <c r="P1038" s="2">
        <v>4.5199999999999997E-2</v>
      </c>
      <c r="Q1038" s="2">
        <v>3.4799999999999998E-2</v>
      </c>
      <c r="R1038" s="15">
        <v>2.8687432317348587E-2</v>
      </c>
      <c r="S1038" s="17">
        <f t="shared" si="73"/>
        <v>2.5500000000000002E-3</v>
      </c>
      <c r="T1038" s="18">
        <v>2.3895000000000001E-3</v>
      </c>
      <c r="U1038" s="8">
        <v>-2.3E-3</v>
      </c>
      <c r="V1038" s="8">
        <v>-7.4999999999999997E-3</v>
      </c>
      <c r="W1038" s="13">
        <v>4.8039534299999998E-4</v>
      </c>
      <c r="X1038" s="13">
        <v>2.4221896000000001E-3</v>
      </c>
      <c r="Y1038" s="26">
        <v>3.8628999999999997E-2</v>
      </c>
      <c r="Z1038" s="26">
        <v>3.3079999999999998E-2</v>
      </c>
      <c r="AA1038" s="26">
        <f t="shared" si="80"/>
        <v>3.6079E-2</v>
      </c>
    </row>
    <row r="1039" spans="1:27" x14ac:dyDescent="0.3">
      <c r="A1039" s="1">
        <v>195706</v>
      </c>
      <c r="B1039" s="29">
        <v>47.37</v>
      </c>
      <c r="C1039" s="2">
        <v>1.73</v>
      </c>
      <c r="D1039" s="2">
        <f t="shared" si="81"/>
        <v>3.3212028423853432</v>
      </c>
      <c r="E1039" s="2">
        <f t="shared" si="74"/>
        <v>349.24451884984876</v>
      </c>
      <c r="F1039" s="36">
        <f t="shared" si="75"/>
        <v>119</v>
      </c>
      <c r="G1039" s="2">
        <f t="shared" si="76"/>
        <v>2.9348278894945272</v>
      </c>
      <c r="H1039" s="13">
        <f t="shared" si="77"/>
        <v>0.25414072180129366</v>
      </c>
      <c r="I1039" s="2">
        <f t="shared" si="82"/>
        <v>0</v>
      </c>
      <c r="J1039" s="36">
        <f t="shared" si="78"/>
        <v>119</v>
      </c>
      <c r="K1039" s="31">
        <f t="shared" si="79"/>
        <v>7.0073245970241563E-3</v>
      </c>
      <c r="L1039" s="3">
        <v>3.42</v>
      </c>
      <c r="M1039" s="13">
        <v>0.56587653241669811</v>
      </c>
      <c r="N1039" s="2">
        <v>3.2899999999999999E-2</v>
      </c>
      <c r="O1039" s="2">
        <v>3.9100000000000003E-2</v>
      </c>
      <c r="P1039" s="2">
        <v>4.6300000000000001E-2</v>
      </c>
      <c r="Q1039" s="2">
        <v>3.61E-2</v>
      </c>
      <c r="R1039" s="15">
        <v>3.0364061509247944E-2</v>
      </c>
      <c r="S1039" s="17">
        <f t="shared" si="73"/>
        <v>2.7416666666666666E-3</v>
      </c>
      <c r="T1039" s="18">
        <v>5.9489E-3</v>
      </c>
      <c r="U1039" s="8">
        <v>-1.7999999999999999E-2</v>
      </c>
      <c r="V1039" s="8">
        <v>-3.2199999999999999E-2</v>
      </c>
      <c r="W1039" s="13">
        <v>5.7612728999999988E-4</v>
      </c>
      <c r="X1039" s="13">
        <v>2.1760295000000001E-3</v>
      </c>
      <c r="Y1039" s="26">
        <v>-7.7999999999999999E-4</v>
      </c>
      <c r="Z1039" s="26">
        <v>-3.702E-3</v>
      </c>
      <c r="AA1039" s="26">
        <f t="shared" si="80"/>
        <v>-3.5216666666666664E-3</v>
      </c>
    </row>
    <row r="1040" spans="1:27" x14ac:dyDescent="0.3">
      <c r="A1040" s="1">
        <v>195707</v>
      </c>
      <c r="B1040" s="29">
        <v>47.91</v>
      </c>
      <c r="C1040" s="2">
        <v>1.74</v>
      </c>
      <c r="D1040" s="2">
        <f t="shared" si="81"/>
        <v>3.2576543536233862</v>
      </c>
      <c r="E1040" s="2">
        <f t="shared" si="74"/>
        <v>349.57519776378723</v>
      </c>
      <c r="F1040" s="36">
        <f t="shared" si="75"/>
        <v>119</v>
      </c>
      <c r="G1040" s="2">
        <f t="shared" si="76"/>
        <v>2.9376067038973717</v>
      </c>
      <c r="H1040" s="13">
        <f t="shared" si="77"/>
        <v>0.25396137176681921</v>
      </c>
      <c r="I1040" s="2">
        <f t="shared" si="82"/>
        <v>5.7803468208093012E-3</v>
      </c>
      <c r="J1040" s="36">
        <f t="shared" si="78"/>
        <v>119</v>
      </c>
      <c r="K1040" s="31">
        <f t="shared" si="79"/>
        <v>6.89675405301708E-3</v>
      </c>
      <c r="L1040" s="3">
        <v>3.4366699999999999</v>
      </c>
      <c r="M1040" s="13">
        <v>0.56005663494061197</v>
      </c>
      <c r="N1040" s="2">
        <v>3.1600000000000003E-2</v>
      </c>
      <c r="O1040" s="2">
        <v>3.9900000000000005E-2</v>
      </c>
      <c r="P1040" s="2">
        <v>4.7300000000000002E-2</v>
      </c>
      <c r="Q1040" s="2">
        <v>3.6499999999999998E-2</v>
      </c>
      <c r="R1040" s="15">
        <v>3.2195149587726325E-2</v>
      </c>
      <c r="S1040" s="17">
        <f t="shared" ref="S1040:S1103" si="83">N1040/12</f>
        <v>2.6333333333333334E-3</v>
      </c>
      <c r="T1040" s="18">
        <v>4.7337000000000004E-3</v>
      </c>
      <c r="U1040" s="8">
        <v>-4.1000000000000003E-3</v>
      </c>
      <c r="V1040" s="8">
        <v>-1.0999999999999999E-2</v>
      </c>
      <c r="W1040" s="13">
        <v>5.5264527800000002E-4</v>
      </c>
      <c r="X1040" s="13">
        <v>1.6312095E-3</v>
      </c>
      <c r="Y1040" s="26">
        <v>9.6760000000000006E-3</v>
      </c>
      <c r="Z1040" s="26">
        <v>8.149E-3</v>
      </c>
      <c r="AA1040" s="26">
        <f t="shared" si="80"/>
        <v>7.0426666666666676E-3</v>
      </c>
    </row>
    <row r="1041" spans="1:27" x14ac:dyDescent="0.3">
      <c r="A1041" s="1">
        <v>195708</v>
      </c>
      <c r="B1041" s="29">
        <v>45.22</v>
      </c>
      <c r="C1041" s="2">
        <v>1.75</v>
      </c>
      <c r="D1041" s="2">
        <f t="shared" si="81"/>
        <v>3.1880041612011136</v>
      </c>
      <c r="E1041" s="2">
        <f t="shared" si="74"/>
        <v>349.86903398182744</v>
      </c>
      <c r="F1041" s="36">
        <f t="shared" si="75"/>
        <v>119</v>
      </c>
      <c r="G1041" s="2">
        <f t="shared" si="76"/>
        <v>2.9400759158136758</v>
      </c>
      <c r="H1041" s="13">
        <f t="shared" si="77"/>
        <v>0.25380221634472933</v>
      </c>
      <c r="I1041" s="2">
        <f t="shared" si="82"/>
        <v>5.7471264367816577E-3</v>
      </c>
      <c r="J1041" s="36">
        <f t="shared" si="78"/>
        <v>119</v>
      </c>
      <c r="K1041" s="31">
        <f t="shared" si="79"/>
        <v>6.8361938331330148E-3</v>
      </c>
      <c r="L1041" s="3">
        <v>3.4533299999999998</v>
      </c>
      <c r="M1041" s="13">
        <v>0.58800454216991849</v>
      </c>
      <c r="N1041" s="2">
        <v>3.3700000000000001E-2</v>
      </c>
      <c r="O1041" s="2">
        <v>4.0999999999999995E-2</v>
      </c>
      <c r="P1041" s="2">
        <v>4.82E-2</v>
      </c>
      <c r="Q1041" s="2">
        <v>3.6700000000000003E-2</v>
      </c>
      <c r="R1041" s="15">
        <v>3.56895081156152E-2</v>
      </c>
      <c r="S1041" s="17">
        <f t="shared" si="83"/>
        <v>2.8083333333333333E-3</v>
      </c>
      <c r="T1041" s="18">
        <v>1.1799E-3</v>
      </c>
      <c r="U1041" s="8">
        <v>2.0000000000000001E-4</v>
      </c>
      <c r="V1041" s="8">
        <v>-8.9999999999999998E-4</v>
      </c>
      <c r="W1041" s="13">
        <v>2.1403366460000001E-3</v>
      </c>
      <c r="X1041" s="13">
        <v>1.3495821E-3</v>
      </c>
      <c r="Y1041" s="26">
        <v>-4.8925999999999997E-2</v>
      </c>
      <c r="Z1041" s="26">
        <v>-5.4129999999999998E-2</v>
      </c>
      <c r="AA1041" s="26">
        <f t="shared" si="80"/>
        <v>-5.1734333333333334E-2</v>
      </c>
    </row>
    <row r="1042" spans="1:27" x14ac:dyDescent="0.3">
      <c r="A1042" s="1">
        <v>195709</v>
      </c>
      <c r="B1042" s="29">
        <v>42.42</v>
      </c>
      <c r="C1042" s="2">
        <v>1.76</v>
      </c>
      <c r="D1042" s="2">
        <f t="shared" si="81"/>
        <v>3.1497206025407269</v>
      </c>
      <c r="E1042" s="2">
        <f t="shared" si="74"/>
        <v>350.08500214313239</v>
      </c>
      <c r="F1042" s="36">
        <f t="shared" si="75"/>
        <v>119</v>
      </c>
      <c r="G1042" s="2">
        <f t="shared" si="76"/>
        <v>2.941890774312037</v>
      </c>
      <c r="H1042" s="13">
        <f t="shared" si="77"/>
        <v>0.25368536503260319</v>
      </c>
      <c r="I1042" s="2">
        <f t="shared" si="82"/>
        <v>5.7142857142857828E-3</v>
      </c>
      <c r="J1042" s="36">
        <f t="shared" si="78"/>
        <v>119</v>
      </c>
      <c r="K1042" s="31">
        <f t="shared" si="79"/>
        <v>6.7767536114209884E-3</v>
      </c>
      <c r="L1042" s="3">
        <v>3.47</v>
      </c>
      <c r="M1042" s="13">
        <v>0.62415077799693186</v>
      </c>
      <c r="N1042" s="2">
        <v>3.5299999999999998E-2</v>
      </c>
      <c r="O1042" s="2">
        <v>4.1200000000000001E-2</v>
      </c>
      <c r="P1042" s="2">
        <v>4.9299999999999997E-2</v>
      </c>
      <c r="Q1042" s="2">
        <v>3.6400000000000002E-2</v>
      </c>
      <c r="R1042" s="15">
        <v>3.4165275879209568E-2</v>
      </c>
      <c r="S1042" s="17">
        <f t="shared" si="83"/>
        <v>2.9416666666666666E-3</v>
      </c>
      <c r="T1042" s="18">
        <v>1.1785999999999999E-3</v>
      </c>
      <c r="U1042" s="8">
        <v>7.6E-3</v>
      </c>
      <c r="V1042" s="8">
        <v>9.4999999999999998E-3</v>
      </c>
      <c r="W1042" s="13">
        <v>1.514886822E-3</v>
      </c>
      <c r="X1042" s="13">
        <v>1.1169848E-3</v>
      </c>
      <c r="Y1042" s="26">
        <v>-5.7914E-2</v>
      </c>
      <c r="Z1042" s="26">
        <v>-6.0637999999999997E-2</v>
      </c>
      <c r="AA1042" s="26">
        <f t="shared" si="80"/>
        <v>-6.0855666666666669E-2</v>
      </c>
    </row>
    <row r="1043" spans="1:27" x14ac:dyDescent="0.3">
      <c r="A1043" s="1">
        <v>195710</v>
      </c>
      <c r="B1043" s="29">
        <v>41.06</v>
      </c>
      <c r="C1043" s="2">
        <v>1.77</v>
      </c>
      <c r="D1043" s="2">
        <f t="shared" si="81"/>
        <v>3.1600010835468337</v>
      </c>
      <c r="E1043" s="2">
        <f t="shared" si="74"/>
        <v>350.31249509828217</v>
      </c>
      <c r="F1043" s="36">
        <f t="shared" si="75"/>
        <v>119</v>
      </c>
      <c r="G1043" s="2">
        <f t="shared" si="76"/>
        <v>2.9438024798174971</v>
      </c>
      <c r="H1043" s="13">
        <f t="shared" si="77"/>
        <v>0.25356239444483436</v>
      </c>
      <c r="I1043" s="2">
        <f t="shared" si="82"/>
        <v>5.6818181818181213E-3</v>
      </c>
      <c r="J1043" s="36">
        <f t="shared" si="78"/>
        <v>119</v>
      </c>
      <c r="K1043" s="31">
        <f t="shared" si="79"/>
        <v>6.6474831690668335E-3</v>
      </c>
      <c r="L1043" s="3">
        <v>3.4366699999999999</v>
      </c>
      <c r="M1043" s="13">
        <v>0.64574641755849804</v>
      </c>
      <c r="N1043" s="2">
        <v>3.5799999999999998E-2</v>
      </c>
      <c r="O1043" s="2">
        <v>4.0999999999999995E-2</v>
      </c>
      <c r="P1043" s="2">
        <v>4.99E-2</v>
      </c>
      <c r="Q1043" s="2">
        <v>3.6900000000000002E-2</v>
      </c>
      <c r="R1043" s="15">
        <v>3.8209898040897333E-2</v>
      </c>
      <c r="S1043" s="17">
        <f t="shared" si="83"/>
        <v>2.9833333333333331E-3</v>
      </c>
      <c r="T1043" s="18">
        <v>0</v>
      </c>
      <c r="U1043" s="8">
        <v>-5.0000000000000001E-3</v>
      </c>
      <c r="V1043" s="8">
        <v>2.3E-3</v>
      </c>
      <c r="W1043" s="13">
        <v>4.928571459E-3</v>
      </c>
      <c r="X1043" s="13">
        <v>1.123013E-3</v>
      </c>
      <c r="Y1043" s="26">
        <v>-3.8641000000000002E-2</v>
      </c>
      <c r="Z1043" s="26">
        <v>-4.0353E-2</v>
      </c>
      <c r="AA1043" s="26">
        <f t="shared" si="80"/>
        <v>-4.1624333333333333E-2</v>
      </c>
    </row>
    <row r="1044" spans="1:27" x14ac:dyDescent="0.3">
      <c r="A1044" s="1">
        <v>195711</v>
      </c>
      <c r="B1044" s="29">
        <v>41.72</v>
      </c>
      <c r="C1044" s="2">
        <v>1.78</v>
      </c>
      <c r="D1044" s="2">
        <f t="shared" si="81"/>
        <v>3.1120160585547332</v>
      </c>
      <c r="E1044" s="2">
        <f t="shared" si="74"/>
        <v>350.55024881054402</v>
      </c>
      <c r="F1044" s="36">
        <f t="shared" si="75"/>
        <v>119</v>
      </c>
      <c r="G1044" s="2">
        <f t="shared" si="76"/>
        <v>2.9458004101726387</v>
      </c>
      <c r="H1044" s="13">
        <f t="shared" si="77"/>
        <v>0.25343400477680206</v>
      </c>
      <c r="I1044" s="2">
        <f t="shared" si="82"/>
        <v>5.6497175141243527E-3</v>
      </c>
      <c r="J1044" s="36">
        <f t="shared" si="78"/>
        <v>119</v>
      </c>
      <c r="K1044" s="31">
        <f t="shared" si="79"/>
        <v>6.5216133887359843E-3</v>
      </c>
      <c r="L1044" s="3">
        <v>3.40333</v>
      </c>
      <c r="M1044" s="13">
        <v>0.63307177629092848</v>
      </c>
      <c r="N1044" s="2">
        <v>3.3099999999999997E-2</v>
      </c>
      <c r="O1044" s="2">
        <v>4.0800000000000003E-2</v>
      </c>
      <c r="P1044" s="2">
        <v>5.0900000000000001E-2</v>
      </c>
      <c r="Q1044" s="2">
        <v>3.4000000000000002E-2</v>
      </c>
      <c r="R1044" s="15">
        <v>4.0790690325886857E-2</v>
      </c>
      <c r="S1044" s="17">
        <f t="shared" si="83"/>
        <v>2.7583333333333331E-3</v>
      </c>
      <c r="T1044" s="18">
        <v>3.5273000000000001E-3</v>
      </c>
      <c r="U1044" s="8">
        <v>5.33E-2</v>
      </c>
      <c r="V1044" s="8">
        <v>3.1099999999999999E-2</v>
      </c>
      <c r="W1044" s="13">
        <v>3.4800084450000005E-3</v>
      </c>
      <c r="X1044" s="13">
        <v>8.0408553999999997E-4</v>
      </c>
      <c r="Y1044" s="26">
        <v>2.3550999999999999E-2</v>
      </c>
      <c r="Z1044" s="26">
        <v>1.6306999999999999E-2</v>
      </c>
      <c r="AA1044" s="26">
        <f t="shared" si="80"/>
        <v>2.0792666666666668E-2</v>
      </c>
    </row>
    <row r="1045" spans="1:27" x14ac:dyDescent="0.3">
      <c r="A1045" s="1">
        <v>195712</v>
      </c>
      <c r="B1045" s="29">
        <v>39.99</v>
      </c>
      <c r="C1045" s="2">
        <v>1.79</v>
      </c>
      <c r="D1045" s="2">
        <f t="shared" si="81"/>
        <v>3.148285508952092</v>
      </c>
      <c r="E1045" s="2">
        <f t="shared" si="74"/>
        <v>350.80074449176817</v>
      </c>
      <c r="F1045" s="36">
        <f t="shared" si="75"/>
        <v>119</v>
      </c>
      <c r="G1045" s="2">
        <f t="shared" si="76"/>
        <v>2.9479054158972113</v>
      </c>
      <c r="H1045" s="13">
        <f t="shared" si="77"/>
        <v>0.25329887488521236</v>
      </c>
      <c r="I1045" s="2">
        <f t="shared" si="82"/>
        <v>5.6179775280897903E-3</v>
      </c>
      <c r="J1045" s="36">
        <f t="shared" si="78"/>
        <v>119</v>
      </c>
      <c r="K1045" s="31">
        <f t="shared" si="79"/>
        <v>6.3989780062182391E-3</v>
      </c>
      <c r="L1045" s="3">
        <v>3.37</v>
      </c>
      <c r="M1045" s="13">
        <v>0.65367577864995752</v>
      </c>
      <c r="N1045" s="2">
        <v>3.04E-2</v>
      </c>
      <c r="O1045" s="2">
        <v>3.8100000000000002E-2</v>
      </c>
      <c r="P1045" s="2">
        <v>5.0300000000000004E-2</v>
      </c>
      <c r="Q1045" s="2">
        <v>3.2300000000000002E-2</v>
      </c>
      <c r="R1045" s="15">
        <v>3.4661177263048355E-2</v>
      </c>
      <c r="S1045" s="17">
        <f t="shared" si="83"/>
        <v>2.5333333333333332E-3</v>
      </c>
      <c r="T1045" s="18">
        <v>0</v>
      </c>
      <c r="U1045" s="8">
        <v>3.0700000000000002E-2</v>
      </c>
      <c r="V1045" s="8">
        <v>6.8500000000000005E-2</v>
      </c>
      <c r="W1045" s="13">
        <v>1.2473350209999999E-3</v>
      </c>
      <c r="X1045" s="13">
        <v>6.6792710000000005E-4</v>
      </c>
      <c r="Y1045" s="26">
        <v>-3.7522E-2</v>
      </c>
      <c r="Z1045" s="26">
        <v>-4.1113999999999998E-2</v>
      </c>
      <c r="AA1045" s="26">
        <f t="shared" si="80"/>
        <v>-4.0055333333333332E-2</v>
      </c>
    </row>
    <row r="1046" spans="1:27" x14ac:dyDescent="0.3">
      <c r="A1046" s="1">
        <v>195801</v>
      </c>
      <c r="B1046" s="29">
        <v>41.7</v>
      </c>
      <c r="C1046" s="2">
        <v>1.7833300000000001</v>
      </c>
      <c r="D1046" s="2">
        <f t="shared" si="81"/>
        <v>3.1311795902172848</v>
      </c>
      <c r="E1046" s="2">
        <f t="shared" si="74"/>
        <v>351.13957928991931</v>
      </c>
      <c r="F1046" s="36">
        <f t="shared" si="75"/>
        <v>119</v>
      </c>
      <c r="G1046" s="2">
        <f t="shared" si="76"/>
        <v>2.9507527671421792</v>
      </c>
      <c r="H1046" s="13">
        <f t="shared" si="77"/>
        <v>0.25311631958265035</v>
      </c>
      <c r="I1046" s="2">
        <f t="shared" si="82"/>
        <v>-3.7262569832402503E-3</v>
      </c>
      <c r="J1046" s="36">
        <f t="shared" si="78"/>
        <v>119</v>
      </c>
      <c r="K1046" s="31">
        <f t="shared" si="79"/>
        <v>6.4128445640773369E-3</v>
      </c>
      <c r="L1046" s="3">
        <v>3.2933300000000001</v>
      </c>
      <c r="M1046" s="13">
        <v>0.63286076174392258</v>
      </c>
      <c r="N1046" s="2">
        <v>2.4399999999999998E-2</v>
      </c>
      <c r="O1046" s="2">
        <v>3.6000000000000004E-2</v>
      </c>
      <c r="P1046" s="2">
        <v>4.8300000000000003E-2</v>
      </c>
      <c r="Q1046" s="2">
        <v>3.3000000000000002E-2</v>
      </c>
      <c r="R1046" s="15">
        <v>2.9835074078683733E-2</v>
      </c>
      <c r="S1046" s="17">
        <f t="shared" si="83"/>
        <v>2.0333333333333332E-3</v>
      </c>
      <c r="T1046" s="18">
        <v>5.8513999999999997E-3</v>
      </c>
      <c r="U1046" s="8">
        <v>-8.3999999999999995E-3</v>
      </c>
      <c r="V1046" s="8">
        <v>9.9000000000000008E-3</v>
      </c>
      <c r="W1046" s="13">
        <v>7.8590342299999995E-4</v>
      </c>
      <c r="X1046" s="13">
        <v>2.9026726999999998E-4</v>
      </c>
      <c r="Y1046" s="26">
        <v>4.5881999999999999E-2</v>
      </c>
      <c r="Z1046" s="26">
        <v>4.4696E-2</v>
      </c>
      <c r="AA1046" s="26">
        <f t="shared" si="80"/>
        <v>4.3848666666666668E-2</v>
      </c>
    </row>
    <row r="1047" spans="1:27" x14ac:dyDescent="0.3">
      <c r="A1047" s="1">
        <v>195802</v>
      </c>
      <c r="B1047" s="29">
        <v>40.840000000000003</v>
      </c>
      <c r="C1047" s="2">
        <v>1.77667</v>
      </c>
      <c r="D1047" s="2">
        <f t="shared" si="81"/>
        <v>3.1653069150078443</v>
      </c>
      <c r="E1047" s="2">
        <f t="shared" ref="E1047:E1110" si="84">SUM(D928:D1046)</f>
        <v>351.39094170361977</v>
      </c>
      <c r="F1047" s="36">
        <f t="shared" ref="F1047:F1110" si="85">COUNT(D928:D1046)</f>
        <v>119</v>
      </c>
      <c r="G1047" s="2">
        <f t="shared" ref="G1047:G1110" si="86">E1047/F1047</f>
        <v>2.9528650563329393</v>
      </c>
      <c r="H1047" s="13">
        <f t="shared" ref="H1047:H1110" si="87">1/(1+G1047)</f>
        <v>0.25298106202686738</v>
      </c>
      <c r="I1047" s="2">
        <f t="shared" si="82"/>
        <v>-3.7345864197877443E-3</v>
      </c>
      <c r="J1047" s="36">
        <f t="shared" ref="J1047:J1110" si="88">COUNT(I928:I1046)</f>
        <v>119</v>
      </c>
      <c r="K1047" s="31">
        <f t="shared" ref="K1047:K1110" si="89">SUM(I928:I1046)/J1047</f>
        <v>6.3483099571056724E-3</v>
      </c>
      <c r="L1047" s="3">
        <v>3.2166700000000001</v>
      </c>
      <c r="M1047" s="13">
        <v>0.64739043462447721</v>
      </c>
      <c r="N1047" s="2">
        <v>1.5300000000000001E-2</v>
      </c>
      <c r="O1047" s="2">
        <v>3.5900000000000001E-2</v>
      </c>
      <c r="P1047" s="2">
        <v>4.6600000000000003E-2</v>
      </c>
      <c r="Q1047" s="2">
        <v>3.2500000000000001E-2</v>
      </c>
      <c r="R1047" s="15">
        <v>2.7677668084507737E-2</v>
      </c>
      <c r="S1047" s="17">
        <f t="shared" si="83"/>
        <v>1.2750000000000001E-3</v>
      </c>
      <c r="T1047" s="18">
        <v>1.1662E-3</v>
      </c>
      <c r="U1047" s="8">
        <v>0.01</v>
      </c>
      <c r="V1047" s="8">
        <v>-8.0000000000000004E-4</v>
      </c>
      <c r="W1047" s="13">
        <v>7.3235942199999997E-4</v>
      </c>
      <c r="X1047" s="13">
        <v>6.3030591E-4</v>
      </c>
      <c r="Y1047" s="26">
        <v>-1.3963E-2</v>
      </c>
      <c r="Z1047" s="26">
        <v>-2.0166E-2</v>
      </c>
      <c r="AA1047" s="26">
        <f t="shared" ref="AA1047:AA1110" si="90">Y1047-S1047</f>
        <v>-1.5238E-2</v>
      </c>
    </row>
    <row r="1048" spans="1:27" x14ac:dyDescent="0.3">
      <c r="A1048" s="1">
        <v>195803</v>
      </c>
      <c r="B1048" s="29">
        <v>42.1</v>
      </c>
      <c r="C1048" s="2">
        <v>1.77</v>
      </c>
      <c r="D1048" s="2">
        <f t="shared" si="81"/>
        <v>3.2004011290399421</v>
      </c>
      <c r="E1048" s="2">
        <f t="shared" si="84"/>
        <v>351.65418082096824</v>
      </c>
      <c r="F1048" s="36">
        <f t="shared" si="85"/>
        <v>119</v>
      </c>
      <c r="G1048" s="2">
        <f t="shared" si="86"/>
        <v>2.9550771497560357</v>
      </c>
      <c r="H1048" s="13">
        <f t="shared" si="87"/>
        <v>0.25283956851807149</v>
      </c>
      <c r="I1048" s="2">
        <f t="shared" si="82"/>
        <v>-3.7542143448136001E-3</v>
      </c>
      <c r="J1048" s="36">
        <f t="shared" si="88"/>
        <v>119</v>
      </c>
      <c r="K1048" s="31">
        <f t="shared" si="89"/>
        <v>6.2838460996000539E-3</v>
      </c>
      <c r="L1048" s="3">
        <v>3.14</v>
      </c>
      <c r="M1048" s="13">
        <v>0.66859163756826934</v>
      </c>
      <c r="N1048" s="2">
        <v>1.3000000000000001E-2</v>
      </c>
      <c r="O1048" s="2">
        <v>3.6299999999999999E-2</v>
      </c>
      <c r="P1048" s="2">
        <v>4.6799999999999994E-2</v>
      </c>
      <c r="Q1048" s="2">
        <v>3.2099999999999997E-2</v>
      </c>
      <c r="R1048" s="15">
        <v>2.8858444302276434E-2</v>
      </c>
      <c r="S1048" s="17">
        <f t="shared" si="83"/>
        <v>1.0833333333333335E-3</v>
      </c>
      <c r="T1048" s="18">
        <v>6.9687000000000004E-3</v>
      </c>
      <c r="U1048" s="8">
        <v>1.0200000000000001E-2</v>
      </c>
      <c r="V1048" s="8">
        <v>-4.5999999999999999E-3</v>
      </c>
      <c r="W1048" s="13">
        <v>5.1865981499999998E-4</v>
      </c>
      <c r="X1048" s="13">
        <v>1.8732113E-4</v>
      </c>
      <c r="Y1048" s="26">
        <v>3.3119999999999997E-2</v>
      </c>
      <c r="Z1048" s="26">
        <v>2.9812000000000002E-2</v>
      </c>
      <c r="AA1048" s="26">
        <f t="shared" si="90"/>
        <v>3.2036666666666665E-2</v>
      </c>
    </row>
    <row r="1049" spans="1:27" x14ac:dyDescent="0.3">
      <c r="A1049" s="1">
        <v>195804</v>
      </c>
      <c r="B1049" s="29">
        <v>43.44</v>
      </c>
      <c r="C1049" s="2">
        <v>1.75667</v>
      </c>
      <c r="D1049" s="2">
        <f t="shared" si="81"/>
        <v>3.2228130279532787</v>
      </c>
      <c r="E1049" s="2">
        <f t="shared" si="84"/>
        <v>351.87725328283665</v>
      </c>
      <c r="F1049" s="36">
        <f t="shared" si="85"/>
        <v>119</v>
      </c>
      <c r="G1049" s="2">
        <f t="shared" si="86"/>
        <v>2.9569517082591315</v>
      </c>
      <c r="H1049" s="13">
        <f t="shared" si="87"/>
        <v>0.25271978879922996</v>
      </c>
      <c r="I1049" s="2">
        <f t="shared" si="82"/>
        <v>-7.5310734463277518E-3</v>
      </c>
      <c r="J1049" s="36">
        <f t="shared" si="88"/>
        <v>119</v>
      </c>
      <c r="K1049" s="31">
        <f t="shared" si="89"/>
        <v>6.2522980798957383E-3</v>
      </c>
      <c r="L1049" s="3">
        <v>3.07</v>
      </c>
      <c r="M1049" s="13">
        <v>0.65524503136928003</v>
      </c>
      <c r="N1049" s="2">
        <v>1.1299999999999999E-2</v>
      </c>
      <c r="O1049" s="2">
        <v>3.6000000000000004E-2</v>
      </c>
      <c r="P1049" s="2">
        <v>4.6699999999999998E-2</v>
      </c>
      <c r="Q1049" s="2">
        <v>3.1099999999999999E-2</v>
      </c>
      <c r="R1049" s="15">
        <v>2.697157678752864E-2</v>
      </c>
      <c r="S1049" s="17">
        <f t="shared" si="83"/>
        <v>9.4166666666666661E-4</v>
      </c>
      <c r="T1049" s="18">
        <v>2.3121000000000001E-3</v>
      </c>
      <c r="U1049" s="8">
        <v>1.8599999999999998E-2</v>
      </c>
      <c r="V1049" s="8">
        <v>1.6299999999999999E-2</v>
      </c>
      <c r="W1049" s="13">
        <v>7.4369134300000014E-4</v>
      </c>
      <c r="X1049" s="13">
        <v>5.9178143999999997E-4</v>
      </c>
      <c r="Y1049" s="26">
        <v>3.3447999999999999E-2</v>
      </c>
      <c r="Z1049" s="26">
        <v>3.1979E-2</v>
      </c>
      <c r="AA1049" s="26">
        <f t="shared" si="90"/>
        <v>3.2506333333333332E-2</v>
      </c>
    </row>
    <row r="1050" spans="1:27" x14ac:dyDescent="0.3">
      <c r="A1050" s="1">
        <v>195805</v>
      </c>
      <c r="B1050" s="29">
        <v>44.09</v>
      </c>
      <c r="C1050" s="2">
        <v>1.74333</v>
      </c>
      <c r="D1050" s="2">
        <f t="shared" si="81"/>
        <v>3.2561845738869151</v>
      </c>
      <c r="E1050" s="2">
        <f t="shared" si="84"/>
        <v>352.11974631623082</v>
      </c>
      <c r="F1050" s="36">
        <f t="shared" si="85"/>
        <v>119</v>
      </c>
      <c r="G1050" s="2">
        <f t="shared" si="86"/>
        <v>2.9589894648422757</v>
      </c>
      <c r="H1050" s="13">
        <f t="shared" si="87"/>
        <v>0.25258970979349132</v>
      </c>
      <c r="I1050" s="2">
        <f t="shared" si="82"/>
        <v>-7.593913484035042E-3</v>
      </c>
      <c r="J1050" s="36">
        <f t="shared" si="88"/>
        <v>119</v>
      </c>
      <c r="K1050" s="31">
        <f t="shared" si="89"/>
        <v>6.1890117484139926E-3</v>
      </c>
      <c r="L1050" s="3">
        <v>3</v>
      </c>
      <c r="M1050" s="13">
        <v>0.64555867732872274</v>
      </c>
      <c r="N1050" s="2">
        <v>9.1000000000000004E-3</v>
      </c>
      <c r="O1050" s="2">
        <v>3.5699999999999996E-2</v>
      </c>
      <c r="P1050" s="2">
        <v>4.6199999999999998E-2</v>
      </c>
      <c r="Q1050" s="2">
        <v>3.1300000000000001E-2</v>
      </c>
      <c r="R1050" s="15">
        <v>2.2819262405038288E-2</v>
      </c>
      <c r="S1050" s="17">
        <f t="shared" si="83"/>
        <v>7.5833333333333341E-4</v>
      </c>
      <c r="T1050" s="18">
        <v>0</v>
      </c>
      <c r="U1050" s="8">
        <v>1E-4</v>
      </c>
      <c r="V1050" s="8">
        <v>3.0999999999999999E-3</v>
      </c>
      <c r="W1050" s="13">
        <v>4.3212336600000002E-4</v>
      </c>
      <c r="X1050" s="13">
        <v>3.3967296000000002E-4</v>
      </c>
      <c r="Y1050" s="26">
        <v>2.1308000000000001E-2</v>
      </c>
      <c r="Z1050" s="26">
        <v>1.5474999999999999E-2</v>
      </c>
      <c r="AA1050" s="26">
        <f t="shared" si="90"/>
        <v>2.0549666666666667E-2</v>
      </c>
    </row>
    <row r="1051" spans="1:27" x14ac:dyDescent="0.3">
      <c r="A1051" s="1">
        <v>195806</v>
      </c>
      <c r="B1051" s="29">
        <v>45.24</v>
      </c>
      <c r="C1051" s="2">
        <v>1.73</v>
      </c>
      <c r="D1051" s="2">
        <f t="shared" si="81"/>
        <v>3.3060605972286088</v>
      </c>
      <c r="E1051" s="2">
        <f t="shared" si="84"/>
        <v>352.45024246029669</v>
      </c>
      <c r="F1051" s="36">
        <f t="shared" si="85"/>
        <v>119</v>
      </c>
      <c r="G1051" s="2">
        <f t="shared" si="86"/>
        <v>2.9617667433638379</v>
      </c>
      <c r="H1051" s="13">
        <f t="shared" si="87"/>
        <v>0.25241263930418195</v>
      </c>
      <c r="I1051" s="2">
        <f t="shared" si="82"/>
        <v>-7.6462861305662821E-3</v>
      </c>
      <c r="J1051" s="36">
        <f t="shared" si="88"/>
        <v>119</v>
      </c>
      <c r="K1051" s="31">
        <f t="shared" si="89"/>
        <v>6.1251973493884875E-3</v>
      </c>
      <c r="L1051" s="3">
        <v>2.93</v>
      </c>
      <c r="M1051" s="13">
        <v>0.62466016981053152</v>
      </c>
      <c r="N1051" s="2">
        <v>8.3000000000000001E-3</v>
      </c>
      <c r="O1051" s="2">
        <v>3.5699999999999996E-2</v>
      </c>
      <c r="P1051" s="2">
        <v>4.5499999999999999E-2</v>
      </c>
      <c r="Q1051" s="2">
        <v>3.2399999999999998E-2</v>
      </c>
      <c r="R1051" s="15">
        <v>2.1374087916293107E-2</v>
      </c>
      <c r="S1051" s="17">
        <f t="shared" si="83"/>
        <v>6.9166666666666671E-4</v>
      </c>
      <c r="T1051" s="18">
        <v>1.1540999999999999E-3</v>
      </c>
      <c r="U1051" s="8">
        <v>-1.6E-2</v>
      </c>
      <c r="V1051" s="8">
        <v>-3.8E-3</v>
      </c>
      <c r="W1051" s="13">
        <v>4.3791896699999996E-4</v>
      </c>
      <c r="X1051" s="13">
        <v>7.5771816999999997E-4</v>
      </c>
      <c r="Y1051" s="26">
        <v>2.8021999999999998E-2</v>
      </c>
      <c r="Z1051" s="26">
        <v>2.4929E-2</v>
      </c>
      <c r="AA1051" s="26">
        <f t="shared" si="90"/>
        <v>2.7330333333333331E-2</v>
      </c>
    </row>
    <row r="1052" spans="1:27" x14ac:dyDescent="0.3">
      <c r="A1052" s="1">
        <v>195807</v>
      </c>
      <c r="B1052" s="29">
        <v>47.19</v>
      </c>
      <c r="C1052" s="2">
        <v>1.73</v>
      </c>
      <c r="D1052" s="2">
        <f t="shared" si="81"/>
        <v>3.3178576584170516</v>
      </c>
      <c r="E1052" s="2">
        <f t="shared" si="84"/>
        <v>352.83088509464238</v>
      </c>
      <c r="F1052" s="36">
        <f t="shared" si="85"/>
        <v>119</v>
      </c>
      <c r="G1052" s="2">
        <f t="shared" si="86"/>
        <v>2.9649654209633813</v>
      </c>
      <c r="H1052" s="13">
        <f t="shared" si="87"/>
        <v>0.2522090091159046</v>
      </c>
      <c r="I1052" s="2">
        <f t="shared" si="82"/>
        <v>0</v>
      </c>
      <c r="J1052" s="36">
        <f t="shared" si="88"/>
        <v>119</v>
      </c>
      <c r="K1052" s="31">
        <f t="shared" si="89"/>
        <v>5.9950308322260426E-3</v>
      </c>
      <c r="L1052" s="3">
        <v>2.9133300000000002</v>
      </c>
      <c r="M1052" s="13">
        <v>0.59384878427006493</v>
      </c>
      <c r="N1052" s="2">
        <v>9.1000000000000004E-3</v>
      </c>
      <c r="O1052" s="2">
        <v>3.6699999999999997E-2</v>
      </c>
      <c r="P1052" s="2">
        <v>4.53E-2</v>
      </c>
      <c r="Q1052" s="2">
        <v>3.4299999999999997E-2</v>
      </c>
      <c r="R1052" s="15">
        <v>1.6895170543102005E-2</v>
      </c>
      <c r="S1052" s="17">
        <f t="shared" si="83"/>
        <v>7.5833333333333341E-4</v>
      </c>
      <c r="T1052" s="18">
        <v>1.1527E-3</v>
      </c>
      <c r="U1052" s="8">
        <v>-2.7799999999999998E-2</v>
      </c>
      <c r="V1052" s="8">
        <v>-1.5299999999999999E-2</v>
      </c>
      <c r="W1052" s="13">
        <v>6.9485626299999991E-4</v>
      </c>
      <c r="X1052" s="13">
        <v>9.4813929E-4</v>
      </c>
      <c r="Y1052" s="26">
        <v>4.4040000000000003E-2</v>
      </c>
      <c r="Z1052" s="26">
        <v>4.2500999999999997E-2</v>
      </c>
      <c r="AA1052" s="26">
        <f t="shared" si="90"/>
        <v>4.328166666666667E-2</v>
      </c>
    </row>
    <row r="1053" spans="1:27" x14ac:dyDescent="0.3">
      <c r="A1053" s="1">
        <v>195808</v>
      </c>
      <c r="B1053" s="29">
        <v>47.75</v>
      </c>
      <c r="C1053" s="2">
        <v>1.73</v>
      </c>
      <c r="D1053" s="2">
        <f t="shared" si="81"/>
        <v>3.3651008774939406</v>
      </c>
      <c r="E1053" s="2">
        <f t="shared" si="84"/>
        <v>353.26159329957352</v>
      </c>
      <c r="F1053" s="36">
        <f t="shared" si="85"/>
        <v>119</v>
      </c>
      <c r="G1053" s="2">
        <f t="shared" si="86"/>
        <v>2.968584817643475</v>
      </c>
      <c r="H1053" s="13">
        <f t="shared" si="87"/>
        <v>0.25197899149193309</v>
      </c>
      <c r="I1053" s="2">
        <f t="shared" si="82"/>
        <v>0</v>
      </c>
      <c r="J1053" s="36">
        <f t="shared" si="88"/>
        <v>119</v>
      </c>
      <c r="K1053" s="31">
        <f t="shared" si="89"/>
        <v>5.9296415891214403E-3</v>
      </c>
      <c r="L1053" s="3">
        <v>2.8966699999999999</v>
      </c>
      <c r="M1053" s="13">
        <v>0.58726382635707686</v>
      </c>
      <c r="N1053" s="2">
        <v>1.6899999999999998E-2</v>
      </c>
      <c r="O1053" s="2">
        <v>3.85E-2</v>
      </c>
      <c r="P1053" s="2">
        <v>4.6699999999999998E-2</v>
      </c>
      <c r="Q1053" s="2">
        <v>3.7100000000000001E-2</v>
      </c>
      <c r="R1053" s="15">
        <v>1.5042650713764951E-2</v>
      </c>
      <c r="S1053" s="17">
        <f t="shared" si="83"/>
        <v>1.4083333333333333E-3</v>
      </c>
      <c r="T1053" s="18">
        <v>-1.1527E-3</v>
      </c>
      <c r="U1053" s="8">
        <v>-4.3499999999999997E-2</v>
      </c>
      <c r="V1053" s="8">
        <v>-3.2000000000000001E-2</v>
      </c>
      <c r="W1053" s="13">
        <v>5.8798964200000006E-4</v>
      </c>
      <c r="X1053" s="13">
        <v>1.2465823999999999E-3</v>
      </c>
      <c r="Y1053" s="26">
        <v>1.7888000000000001E-2</v>
      </c>
      <c r="Z1053" s="26">
        <v>1.3136999999999999E-2</v>
      </c>
      <c r="AA1053" s="26">
        <f t="shared" si="90"/>
        <v>1.6479666666666667E-2</v>
      </c>
    </row>
    <row r="1054" spans="1:27" x14ac:dyDescent="0.3">
      <c r="A1054" s="1">
        <v>195809</v>
      </c>
      <c r="B1054" s="29">
        <v>50.06</v>
      </c>
      <c r="C1054" s="2">
        <v>1.73</v>
      </c>
      <c r="D1054" s="2">
        <f t="shared" si="81"/>
        <v>3.3901539680625241</v>
      </c>
      <c r="E1054" s="2">
        <f t="shared" si="84"/>
        <v>353.68165042013845</v>
      </c>
      <c r="F1054" s="36">
        <f t="shared" si="85"/>
        <v>119</v>
      </c>
      <c r="G1054" s="2">
        <f t="shared" si="86"/>
        <v>2.9721147094129283</v>
      </c>
      <c r="H1054" s="13">
        <f t="shared" si="87"/>
        <v>0.25175506579159146</v>
      </c>
      <c r="I1054" s="2">
        <f t="shared" si="82"/>
        <v>0</v>
      </c>
      <c r="J1054" s="36">
        <f t="shared" si="88"/>
        <v>119</v>
      </c>
      <c r="K1054" s="31">
        <f t="shared" si="89"/>
        <v>5.8647474983314065E-3</v>
      </c>
      <c r="L1054" s="3">
        <v>2.88</v>
      </c>
      <c r="M1054" s="13">
        <v>0.56137119660207857</v>
      </c>
      <c r="N1054" s="2">
        <v>2.4399999999999998E-2</v>
      </c>
      <c r="O1054" s="2">
        <v>4.0899999999999999E-2</v>
      </c>
      <c r="P1054" s="2">
        <v>4.87E-2</v>
      </c>
      <c r="Q1054" s="2">
        <v>3.7999999999999999E-2</v>
      </c>
      <c r="R1054" s="15">
        <v>1.3966460761051914E-2</v>
      </c>
      <c r="S1054" s="17">
        <f t="shared" si="83"/>
        <v>2.0333333333333332E-3</v>
      </c>
      <c r="T1054" s="18">
        <v>0</v>
      </c>
      <c r="U1054" s="8">
        <v>-1.17E-2</v>
      </c>
      <c r="V1054" s="8">
        <v>-9.5999999999999992E-3</v>
      </c>
      <c r="W1054" s="13">
        <v>5.0919092399999996E-4</v>
      </c>
      <c r="X1054" s="13">
        <v>1.3977792000000001E-3</v>
      </c>
      <c r="Y1054" s="26">
        <v>5.0777000000000003E-2</v>
      </c>
      <c r="Z1054" s="26">
        <v>4.7900999999999999E-2</v>
      </c>
      <c r="AA1054" s="26">
        <f t="shared" si="90"/>
        <v>4.8743666666666671E-2</v>
      </c>
    </row>
    <row r="1055" spans="1:27" x14ac:dyDescent="0.3">
      <c r="A1055" s="1">
        <v>195810</v>
      </c>
      <c r="B1055" s="29">
        <v>51.33</v>
      </c>
      <c r="C1055" s="2">
        <v>1.7366699999999999</v>
      </c>
      <c r="D1055" s="2">
        <f t="shared" si="81"/>
        <v>3.4084626581547131</v>
      </c>
      <c r="E1055" s="2">
        <f t="shared" si="84"/>
        <v>354.26402748915922</v>
      </c>
      <c r="F1055" s="36">
        <f t="shared" si="85"/>
        <v>119</v>
      </c>
      <c r="G1055" s="2">
        <f t="shared" si="86"/>
        <v>2.9770086343626825</v>
      </c>
      <c r="H1055" s="13">
        <f t="shared" si="87"/>
        <v>0.25144526752083618</v>
      </c>
      <c r="I1055" s="2">
        <f t="shared" si="82"/>
        <v>3.85549132947971E-3</v>
      </c>
      <c r="J1055" s="36">
        <f t="shared" si="88"/>
        <v>119</v>
      </c>
      <c r="K1055" s="31">
        <f t="shared" si="89"/>
        <v>5.6715667777673187E-3</v>
      </c>
      <c r="L1055" s="3">
        <v>2.8833299999999999</v>
      </c>
      <c r="M1055" s="13">
        <v>0.54986929789035743</v>
      </c>
      <c r="N1055" s="2">
        <v>2.63E-2</v>
      </c>
      <c r="O1055" s="2">
        <v>4.1100000000000005E-2</v>
      </c>
      <c r="P1055" s="2">
        <v>4.9200000000000001E-2</v>
      </c>
      <c r="Q1055" s="2">
        <v>3.7400000000000003E-2</v>
      </c>
      <c r="R1055" s="15">
        <v>1.226098770709219E-2</v>
      </c>
      <c r="S1055" s="17">
        <f t="shared" si="83"/>
        <v>2.1916666666666668E-3</v>
      </c>
      <c r="T1055" s="18">
        <v>0</v>
      </c>
      <c r="U1055" s="8">
        <v>1.38E-2</v>
      </c>
      <c r="V1055" s="8">
        <v>1.0699999999999999E-2</v>
      </c>
      <c r="W1055" s="13">
        <v>7.9142377099999982E-4</v>
      </c>
      <c r="X1055" s="13">
        <v>1.1634523E-3</v>
      </c>
      <c r="Y1055" s="26">
        <v>2.7720000000000002E-2</v>
      </c>
      <c r="Z1055" s="26">
        <v>2.6231000000000001E-2</v>
      </c>
      <c r="AA1055" s="26">
        <f t="shared" si="90"/>
        <v>2.5528333333333333E-2</v>
      </c>
    </row>
    <row r="1056" spans="1:27" x14ac:dyDescent="0.3">
      <c r="A1056" s="1">
        <v>195811</v>
      </c>
      <c r="B1056" s="29">
        <v>52.48</v>
      </c>
      <c r="C1056" s="2">
        <v>1.74333</v>
      </c>
      <c r="D1056" s="2">
        <f t="shared" si="81"/>
        <v>3.4553470189349484</v>
      </c>
      <c r="E1056" s="2">
        <f t="shared" si="84"/>
        <v>354.85688403999046</v>
      </c>
      <c r="F1056" s="36">
        <f t="shared" si="85"/>
        <v>119</v>
      </c>
      <c r="G1056" s="2">
        <f t="shared" si="86"/>
        <v>2.9819906221847936</v>
      </c>
      <c r="H1056" s="13">
        <f t="shared" si="87"/>
        <v>0.25113067680991458</v>
      </c>
      <c r="I1056" s="2">
        <f t="shared" si="82"/>
        <v>3.8349254607956684E-3</v>
      </c>
      <c r="J1056" s="36">
        <f t="shared" si="88"/>
        <v>119</v>
      </c>
      <c r="K1056" s="31">
        <f t="shared" si="89"/>
        <v>5.5151262837935386E-3</v>
      </c>
      <c r="L1056" s="3">
        <v>2.8866700000000001</v>
      </c>
      <c r="M1056" s="13">
        <v>0.53582319807699197</v>
      </c>
      <c r="N1056" s="2">
        <v>2.6699999999999998E-2</v>
      </c>
      <c r="O1056" s="2">
        <v>4.0899999999999999E-2</v>
      </c>
      <c r="P1056" s="2">
        <v>4.87E-2</v>
      </c>
      <c r="Q1056" s="2">
        <v>3.6799999999999999E-2</v>
      </c>
      <c r="R1056" s="15">
        <v>1.1494294723334849E-2</v>
      </c>
      <c r="S1056" s="17">
        <f t="shared" si="83"/>
        <v>2.225E-3</v>
      </c>
      <c r="T1056" s="18">
        <v>1.1527E-3</v>
      </c>
      <c r="U1056" s="8">
        <v>1.2E-2</v>
      </c>
      <c r="V1056" s="8">
        <v>1.0500000000000001E-2</v>
      </c>
      <c r="W1056" s="13">
        <v>1.5299570679999997E-3</v>
      </c>
      <c r="X1056" s="13">
        <v>1.5285202000000001E-3</v>
      </c>
      <c r="Y1056" s="26">
        <v>2.8534E-2</v>
      </c>
      <c r="Z1056" s="26">
        <v>2.3285E-2</v>
      </c>
      <c r="AA1056" s="26">
        <f t="shared" si="90"/>
        <v>2.6308999999999999E-2</v>
      </c>
    </row>
    <row r="1057" spans="1:27" x14ac:dyDescent="0.3">
      <c r="A1057" s="1">
        <v>195812</v>
      </c>
      <c r="B1057" s="29">
        <v>55.21</v>
      </c>
      <c r="C1057" s="2">
        <v>1.75</v>
      </c>
      <c r="D1057" s="2">
        <f t="shared" si="81"/>
        <v>3.4553247514994099</v>
      </c>
      <c r="E1057" s="2">
        <f t="shared" si="84"/>
        <v>355.51705001365707</v>
      </c>
      <c r="F1057" s="36">
        <f t="shared" si="85"/>
        <v>119</v>
      </c>
      <c r="G1057" s="2">
        <f t="shared" si="86"/>
        <v>2.9875382354088829</v>
      </c>
      <c r="H1057" s="13">
        <f t="shared" si="87"/>
        <v>0.25078129436355356</v>
      </c>
      <c r="I1057" s="2">
        <f t="shared" si="82"/>
        <v>3.8260111396006824E-3</v>
      </c>
      <c r="J1057" s="36">
        <f t="shared" si="88"/>
        <v>119</v>
      </c>
      <c r="K1057" s="31">
        <f t="shared" si="89"/>
        <v>5.3626632878504606E-3</v>
      </c>
      <c r="L1057" s="3">
        <v>2.89</v>
      </c>
      <c r="M1057" s="13">
        <v>0.51177931979782398</v>
      </c>
      <c r="N1057" s="2">
        <v>2.7699999999999999E-2</v>
      </c>
      <c r="O1057" s="2">
        <v>4.0800000000000003E-2</v>
      </c>
      <c r="P1057" s="2">
        <v>4.8499999999999995E-2</v>
      </c>
      <c r="Q1057" s="2">
        <v>3.8199999999999998E-2</v>
      </c>
      <c r="R1057" s="15">
        <v>2.3636453554784928E-2</v>
      </c>
      <c r="S1057" s="17">
        <f t="shared" si="83"/>
        <v>2.3083333333333332E-3</v>
      </c>
      <c r="T1057" s="18">
        <v>-1.1527E-3</v>
      </c>
      <c r="U1057" s="8">
        <v>-1.8100000000000002E-2</v>
      </c>
      <c r="V1057" s="8">
        <v>-5.7999999999999996E-3</v>
      </c>
      <c r="W1057" s="13">
        <v>7.1323816300000004E-4</v>
      </c>
      <c r="X1057" s="13">
        <v>1.5858123999999999E-3</v>
      </c>
      <c r="Y1057" s="26">
        <v>5.3855E-2</v>
      </c>
      <c r="Z1057" s="26">
        <v>5.1180999999999997E-2</v>
      </c>
      <c r="AA1057" s="26">
        <f t="shared" si="90"/>
        <v>5.1546666666666664E-2</v>
      </c>
    </row>
    <row r="1058" spans="1:27" x14ac:dyDescent="0.3">
      <c r="A1058" s="1">
        <v>195901</v>
      </c>
      <c r="B1058" s="29">
        <v>55.42</v>
      </c>
      <c r="C1058" s="2">
        <v>1.75667</v>
      </c>
      <c r="D1058" s="2">
        <f t="shared" si="81"/>
        <v>3.4513401114626907</v>
      </c>
      <c r="E1058" s="2">
        <f t="shared" si="84"/>
        <v>356.23517642645243</v>
      </c>
      <c r="F1058" s="36">
        <f t="shared" si="85"/>
        <v>119</v>
      </c>
      <c r="G1058" s="2">
        <f t="shared" si="86"/>
        <v>2.9935729111466589</v>
      </c>
      <c r="H1058" s="13">
        <f t="shared" si="87"/>
        <v>0.25040233952129698</v>
      </c>
      <c r="I1058" s="2">
        <f t="shared" si="82"/>
        <v>3.8114285714285767E-3</v>
      </c>
      <c r="J1058" s="36">
        <f t="shared" si="88"/>
        <v>119</v>
      </c>
      <c r="K1058" s="31">
        <f t="shared" si="89"/>
        <v>5.244213756449255E-3</v>
      </c>
      <c r="L1058" s="3">
        <v>2.96333</v>
      </c>
      <c r="M1058" s="13">
        <v>0.50289581790019522</v>
      </c>
      <c r="N1058" s="2">
        <v>2.8199999999999999E-2</v>
      </c>
      <c r="O1058" s="2">
        <v>4.1200000000000001E-2</v>
      </c>
      <c r="P1058" s="2">
        <v>4.87E-2</v>
      </c>
      <c r="Q1058" s="2">
        <v>4.0800000000000003E-2</v>
      </c>
      <c r="R1058" s="15">
        <v>2.7675383858102816E-2</v>
      </c>
      <c r="S1058" s="17">
        <f t="shared" si="83"/>
        <v>2.3500000000000001E-3</v>
      </c>
      <c r="T1058" s="18">
        <v>1.1527E-3</v>
      </c>
      <c r="U1058" s="8">
        <v>-8.0000000000000002E-3</v>
      </c>
      <c r="V1058" s="8">
        <v>-2.8E-3</v>
      </c>
      <c r="W1058" s="13">
        <v>5.8316296200000008E-4</v>
      </c>
      <c r="X1058" s="13">
        <v>1.7223872E-3</v>
      </c>
      <c r="Y1058" s="26">
        <v>6.4219999999999998E-3</v>
      </c>
      <c r="Z1058" s="26">
        <v>5.489E-3</v>
      </c>
      <c r="AA1058" s="26">
        <f t="shared" si="90"/>
        <v>4.0719999999999992E-3</v>
      </c>
    </row>
    <row r="1059" spans="1:27" x14ac:dyDescent="0.3">
      <c r="A1059" s="1">
        <v>195902</v>
      </c>
      <c r="B1059" s="29">
        <v>55.41</v>
      </c>
      <c r="C1059" s="2">
        <v>1.7633300000000001</v>
      </c>
      <c r="D1059" s="2">
        <f t="shared" si="81"/>
        <v>3.4480972880405045</v>
      </c>
      <c r="E1059" s="2">
        <f t="shared" si="84"/>
        <v>356.93711818297879</v>
      </c>
      <c r="F1059" s="36">
        <f t="shared" si="85"/>
        <v>119</v>
      </c>
      <c r="G1059" s="2">
        <f t="shared" si="86"/>
        <v>2.9994715813695696</v>
      </c>
      <c r="H1059" s="13">
        <f t="shared" si="87"/>
        <v>0.2500330305278885</v>
      </c>
      <c r="I1059" s="2">
        <f t="shared" si="82"/>
        <v>3.7912641531989699E-3</v>
      </c>
      <c r="J1059" s="36">
        <f t="shared" si="88"/>
        <v>119</v>
      </c>
      <c r="K1059" s="31">
        <f t="shared" si="89"/>
        <v>5.128302035381024E-3</v>
      </c>
      <c r="L1059" s="3">
        <v>3.03667</v>
      </c>
      <c r="M1059" s="13">
        <v>0.49494614747307369</v>
      </c>
      <c r="N1059" s="2">
        <v>2.7000000000000003E-2</v>
      </c>
      <c r="O1059" s="2">
        <v>4.1399999999999999E-2</v>
      </c>
      <c r="P1059" s="2">
        <v>4.8899999999999999E-2</v>
      </c>
      <c r="Q1059" s="2">
        <v>4.02E-2</v>
      </c>
      <c r="R1059" s="15">
        <v>2.7845409307693365E-2</v>
      </c>
      <c r="S1059" s="17">
        <f t="shared" si="83"/>
        <v>2.2500000000000003E-3</v>
      </c>
      <c r="T1059" s="18">
        <v>-1.1527E-3</v>
      </c>
      <c r="U1059" s="8">
        <v>1.17E-2</v>
      </c>
      <c r="V1059" s="8">
        <v>1.26E-2</v>
      </c>
      <c r="W1059" s="13">
        <v>8.4196183200000016E-4</v>
      </c>
      <c r="X1059" s="13">
        <v>1.945027E-3</v>
      </c>
      <c r="Y1059" s="26">
        <v>6.7930000000000004E-3</v>
      </c>
      <c r="Z1059" s="26">
        <v>2.274E-3</v>
      </c>
      <c r="AA1059" s="26">
        <f t="shared" si="90"/>
        <v>4.5430000000000002E-3</v>
      </c>
    </row>
    <row r="1060" spans="1:27" x14ac:dyDescent="0.3">
      <c r="A1060" s="1">
        <v>195903</v>
      </c>
      <c r="B1060" s="29">
        <v>55.44</v>
      </c>
      <c r="C1060" s="2">
        <v>1.77</v>
      </c>
      <c r="D1060" s="2">
        <f t="shared" si="81"/>
        <v>3.4823693949328431</v>
      </c>
      <c r="E1060" s="2">
        <f t="shared" si="84"/>
        <v>357.67444787694063</v>
      </c>
      <c r="F1060" s="36">
        <f t="shared" si="85"/>
        <v>119</v>
      </c>
      <c r="G1060" s="2">
        <f t="shared" si="86"/>
        <v>3.0056676292179887</v>
      </c>
      <c r="H1060" s="13">
        <f t="shared" si="87"/>
        <v>0.24964627437030421</v>
      </c>
      <c r="I1060" s="2">
        <f t="shared" si="82"/>
        <v>3.782615846154691E-3</v>
      </c>
      <c r="J1060" s="36">
        <f t="shared" si="88"/>
        <v>119</v>
      </c>
      <c r="K1060" s="31">
        <f t="shared" si="89"/>
        <v>5.0147715654945847E-3</v>
      </c>
      <c r="L1060" s="3">
        <v>3.11</v>
      </c>
      <c r="M1060" s="13">
        <v>0.51686028153097008</v>
      </c>
      <c r="N1060" s="2">
        <v>2.7999999999999997E-2</v>
      </c>
      <c r="O1060" s="2">
        <v>4.1299999999999996E-2</v>
      </c>
      <c r="P1060" s="2">
        <v>4.8499999999999995E-2</v>
      </c>
      <c r="Q1060" s="2">
        <v>4.0300000000000002E-2</v>
      </c>
      <c r="R1060" s="15">
        <v>2.494048383002995E-2</v>
      </c>
      <c r="S1060" s="17">
        <f t="shared" si="83"/>
        <v>2.3333333333333331E-3</v>
      </c>
      <c r="T1060" s="18">
        <v>0</v>
      </c>
      <c r="U1060" s="8">
        <v>1.6999999999999999E-3</v>
      </c>
      <c r="V1060" s="8">
        <v>-8.3000000000000001E-3</v>
      </c>
      <c r="W1060" s="13">
        <v>4.90178535E-4</v>
      </c>
      <c r="X1060" s="13">
        <v>1.7683065E-3</v>
      </c>
      <c r="Y1060" s="26">
        <v>3.1840000000000002E-3</v>
      </c>
      <c r="Z1060" s="26">
        <v>6.6500000000000001E-4</v>
      </c>
      <c r="AA1060" s="26">
        <f t="shared" si="90"/>
        <v>8.5066666666666711E-4</v>
      </c>
    </row>
    <row r="1061" spans="1:27" x14ac:dyDescent="0.3">
      <c r="A1061" s="1">
        <v>195904</v>
      </c>
      <c r="B1061" s="29">
        <v>57.59</v>
      </c>
      <c r="C1061" s="2">
        <v>1.77667</v>
      </c>
      <c r="D1061" s="2">
        <f t="shared" si="81"/>
        <v>3.4973581275942895</v>
      </c>
      <c r="E1061" s="2">
        <f t="shared" si="84"/>
        <v>358.49759045698016</v>
      </c>
      <c r="F1061" s="36">
        <f t="shared" si="85"/>
        <v>119</v>
      </c>
      <c r="G1061" s="2">
        <f t="shared" si="86"/>
        <v>3.0125847937561359</v>
      </c>
      <c r="H1061" s="13">
        <f t="shared" si="87"/>
        <v>0.24921591727010239</v>
      </c>
      <c r="I1061" s="2">
        <f t="shared" si="82"/>
        <v>3.7683615819208427E-3</v>
      </c>
      <c r="J1061" s="36">
        <f t="shared" si="88"/>
        <v>119</v>
      </c>
      <c r="K1061" s="31">
        <f t="shared" si="89"/>
        <v>4.9322296646991089E-3</v>
      </c>
      <c r="L1061" s="3">
        <v>3.2066699999999999</v>
      </c>
      <c r="M1061" s="13">
        <v>0.49859719438877753</v>
      </c>
      <c r="N1061" s="2">
        <v>2.9500000000000002E-2</v>
      </c>
      <c r="O1061" s="2">
        <v>4.2300000000000004E-2</v>
      </c>
      <c r="P1061" s="2">
        <v>4.8600000000000004E-2</v>
      </c>
      <c r="Q1061" s="2">
        <v>4.1399999999999999E-2</v>
      </c>
      <c r="R1061" s="15">
        <v>2.430916293611142E-2</v>
      </c>
      <c r="S1061" s="17">
        <f t="shared" si="83"/>
        <v>2.4583333333333336E-3</v>
      </c>
      <c r="T1061" s="18">
        <v>1.1527E-3</v>
      </c>
      <c r="U1061" s="8">
        <v>-1.17E-2</v>
      </c>
      <c r="V1061" s="8">
        <v>-1.72E-2</v>
      </c>
      <c r="W1061" s="13">
        <v>4.90123046E-4</v>
      </c>
      <c r="X1061" s="13">
        <v>1.3570631E-3</v>
      </c>
      <c r="Y1061" s="26">
        <v>4.0104000000000001E-2</v>
      </c>
      <c r="Z1061" s="26">
        <v>3.9144999999999999E-2</v>
      </c>
      <c r="AA1061" s="26">
        <f t="shared" si="90"/>
        <v>3.7645666666666668E-2</v>
      </c>
    </row>
    <row r="1062" spans="1:27" x14ac:dyDescent="0.3">
      <c r="A1062" s="1">
        <v>195905</v>
      </c>
      <c r="B1062" s="29">
        <v>58.68</v>
      </c>
      <c r="C1062" s="2">
        <v>1.7833300000000001</v>
      </c>
      <c r="D1062" s="2">
        <f t="shared" si="81"/>
        <v>3.4900313991083989</v>
      </c>
      <c r="E1062" s="2">
        <f t="shared" si="84"/>
        <v>359.35117535028036</v>
      </c>
      <c r="F1062" s="36">
        <f t="shared" si="85"/>
        <v>119</v>
      </c>
      <c r="G1062" s="2">
        <f t="shared" si="86"/>
        <v>3.0197577760527761</v>
      </c>
      <c r="H1062" s="13">
        <f t="shared" si="87"/>
        <v>0.24877120854330573</v>
      </c>
      <c r="I1062" s="2">
        <f t="shared" si="82"/>
        <v>3.7485858375501113E-3</v>
      </c>
      <c r="J1062" s="36">
        <f t="shared" si="88"/>
        <v>119</v>
      </c>
      <c r="K1062" s="31">
        <f t="shared" si="89"/>
        <v>4.8510687151971351E-3</v>
      </c>
      <c r="L1062" s="3">
        <v>3.3033299999999999</v>
      </c>
      <c r="M1062" s="13">
        <v>0.48307677969524226</v>
      </c>
      <c r="N1062" s="2">
        <v>2.8399999999999998E-2</v>
      </c>
      <c r="O1062" s="2">
        <v>4.3700000000000003E-2</v>
      </c>
      <c r="P1062" s="2">
        <v>4.9599999999999998E-2</v>
      </c>
      <c r="Q1062" s="2">
        <v>4.1700000000000001E-2</v>
      </c>
      <c r="R1062" s="15">
        <v>2.5835399646532583E-2</v>
      </c>
      <c r="S1062" s="17">
        <f t="shared" si="83"/>
        <v>2.3666666666666667E-3</v>
      </c>
      <c r="T1062" s="18">
        <v>1.1513999999999999E-3</v>
      </c>
      <c r="U1062" s="8">
        <v>-5.0000000000000001E-4</v>
      </c>
      <c r="V1062" s="8">
        <v>-1.14E-2</v>
      </c>
      <c r="W1062" s="13">
        <v>4.2837388600000005E-4</v>
      </c>
      <c r="X1062" s="13">
        <v>1.9126436000000001E-3</v>
      </c>
      <c r="Y1062" s="26">
        <v>2.351E-2</v>
      </c>
      <c r="Z1062" s="26">
        <v>1.8905999999999999E-2</v>
      </c>
      <c r="AA1062" s="26">
        <f t="shared" si="90"/>
        <v>2.1143333333333333E-2</v>
      </c>
    </row>
    <row r="1063" spans="1:27" x14ac:dyDescent="0.3">
      <c r="A1063" s="1">
        <v>195906</v>
      </c>
      <c r="B1063" s="29">
        <v>58.47</v>
      </c>
      <c r="C1063" s="2">
        <v>1.79</v>
      </c>
      <c r="D1063" s="2">
        <f t="shared" si="81"/>
        <v>3.5205930207815666</v>
      </c>
      <c r="E1063" s="2">
        <f t="shared" si="84"/>
        <v>360.15029605816324</v>
      </c>
      <c r="F1063" s="36">
        <f t="shared" si="85"/>
        <v>119</v>
      </c>
      <c r="G1063" s="2">
        <f t="shared" si="86"/>
        <v>3.0264730761190188</v>
      </c>
      <c r="H1063" s="13">
        <f t="shared" si="87"/>
        <v>0.24835631111778503</v>
      </c>
      <c r="I1063" s="2">
        <f t="shared" si="82"/>
        <v>3.7401939069043877E-3</v>
      </c>
      <c r="J1063" s="36">
        <f t="shared" si="88"/>
        <v>119</v>
      </c>
      <c r="K1063" s="31">
        <f t="shared" si="89"/>
        <v>4.7712948314144578E-3</v>
      </c>
      <c r="L1063" s="3">
        <v>3.4</v>
      </c>
      <c r="M1063" s="13">
        <v>0.48321939092604099</v>
      </c>
      <c r="N1063" s="2">
        <v>3.2099999999999997E-2</v>
      </c>
      <c r="O1063" s="2">
        <v>4.4600000000000001E-2</v>
      </c>
      <c r="P1063" s="2">
        <v>5.04E-2</v>
      </c>
      <c r="Q1063" s="2">
        <v>4.19E-2</v>
      </c>
      <c r="R1063" s="15">
        <v>2.6842184687094463E-2</v>
      </c>
      <c r="S1063" s="17">
        <f t="shared" si="83"/>
        <v>2.6749999999999999E-3</v>
      </c>
      <c r="T1063" s="18">
        <v>4.5924E-3</v>
      </c>
      <c r="U1063" s="8">
        <v>1E-3</v>
      </c>
      <c r="V1063" s="8">
        <v>4.4000000000000003E-3</v>
      </c>
      <c r="W1063" s="13">
        <v>9.1378627199999987E-4</v>
      </c>
      <c r="X1063" s="13">
        <v>1.9170919E-3</v>
      </c>
      <c r="Y1063" s="26">
        <v>-8.61E-4</v>
      </c>
      <c r="Z1063" s="26">
        <v>-3.326E-3</v>
      </c>
      <c r="AA1063" s="26">
        <f t="shared" si="90"/>
        <v>-3.5360000000000001E-3</v>
      </c>
    </row>
    <row r="1064" spans="1:27" x14ac:dyDescent="0.3">
      <c r="A1064" s="1">
        <v>195907</v>
      </c>
      <c r="B1064" s="29">
        <v>60.51</v>
      </c>
      <c r="C1064" s="2">
        <v>1.79667</v>
      </c>
      <c r="D1064" s="2">
        <f t="shared" si="81"/>
        <v>3.5017206225326594</v>
      </c>
      <c r="E1064" s="2">
        <f t="shared" si="84"/>
        <v>360.97459928157656</v>
      </c>
      <c r="F1064" s="36">
        <f t="shared" si="85"/>
        <v>119</v>
      </c>
      <c r="G1064" s="2">
        <f t="shared" si="86"/>
        <v>3.0333999939628282</v>
      </c>
      <c r="H1064" s="13">
        <f t="shared" si="87"/>
        <v>0.24792978665562423</v>
      </c>
      <c r="I1064" s="2">
        <f t="shared" si="82"/>
        <v>3.7262569832401393E-3</v>
      </c>
      <c r="J1064" s="36">
        <f t="shared" si="88"/>
        <v>119</v>
      </c>
      <c r="K1064" s="31">
        <f t="shared" si="89"/>
        <v>4.7477736399911792E-3</v>
      </c>
      <c r="L1064" s="3">
        <v>3.41</v>
      </c>
      <c r="M1064" s="13">
        <v>0.4608226647700332</v>
      </c>
      <c r="N1064" s="2">
        <v>3.2000000000000001E-2</v>
      </c>
      <c r="O1064" s="2">
        <v>4.4699999999999997E-2</v>
      </c>
      <c r="P1064" s="2">
        <v>5.0799999999999998E-2</v>
      </c>
      <c r="Q1064" s="2">
        <v>4.1700000000000001E-2</v>
      </c>
      <c r="R1064" s="15">
        <v>2.7094795565068126E-2</v>
      </c>
      <c r="S1064" s="17">
        <f t="shared" si="83"/>
        <v>2.6666666666666666E-3</v>
      </c>
      <c r="T1064" s="18">
        <v>2.2883000000000001E-3</v>
      </c>
      <c r="U1064" s="8">
        <v>6.0000000000000001E-3</v>
      </c>
      <c r="V1064" s="8">
        <v>8.8999999999999999E-3</v>
      </c>
      <c r="W1064" s="13">
        <v>4.8616671999999995E-4</v>
      </c>
      <c r="X1064" s="13">
        <v>1.5859289E-3</v>
      </c>
      <c r="Y1064" s="26">
        <v>3.4324E-2</v>
      </c>
      <c r="Z1064" s="26">
        <v>3.3334999999999997E-2</v>
      </c>
      <c r="AA1064" s="26">
        <f t="shared" si="90"/>
        <v>3.1657333333333336E-2</v>
      </c>
    </row>
    <row r="1065" spans="1:27" x14ac:dyDescent="0.3">
      <c r="A1065" s="1">
        <v>195908</v>
      </c>
      <c r="B1065" s="29">
        <v>59.6</v>
      </c>
      <c r="C1065" s="2">
        <v>1.8033300000000001</v>
      </c>
      <c r="D1065" s="2">
        <f t="shared" si="81"/>
        <v>3.451308829735249</v>
      </c>
      <c r="E1065" s="2">
        <f t="shared" si="84"/>
        <v>361.76311846067796</v>
      </c>
      <c r="F1065" s="36">
        <f t="shared" si="85"/>
        <v>119</v>
      </c>
      <c r="G1065" s="2">
        <f t="shared" si="86"/>
        <v>3.0400262055519156</v>
      </c>
      <c r="H1065" s="13">
        <f t="shared" si="87"/>
        <v>0.24752314691072358</v>
      </c>
      <c r="I1065" s="2">
        <f t="shared" si="82"/>
        <v>3.7068576867205216E-3</v>
      </c>
      <c r="J1065" s="36">
        <f t="shared" si="88"/>
        <v>119</v>
      </c>
      <c r="K1065" s="31">
        <f t="shared" si="89"/>
        <v>4.7245741866961304E-3</v>
      </c>
      <c r="L1065" s="3">
        <v>3.42</v>
      </c>
      <c r="M1065" s="13">
        <v>0.46808446591712949</v>
      </c>
      <c r="N1065" s="2">
        <v>3.3799999999999997E-2</v>
      </c>
      <c r="O1065" s="2">
        <v>4.4299999999999999E-2</v>
      </c>
      <c r="P1065" s="2">
        <v>5.0900000000000001E-2</v>
      </c>
      <c r="Q1065" s="2">
        <v>4.2299999999999997E-2</v>
      </c>
      <c r="R1065" s="15">
        <v>2.8109645300977405E-2</v>
      </c>
      <c r="S1065" s="17">
        <f t="shared" si="83"/>
        <v>2.8166666666666665E-3</v>
      </c>
      <c r="T1065" s="18">
        <v>-1.1435E-3</v>
      </c>
      <c r="U1065" s="8">
        <v>-4.1000000000000003E-3</v>
      </c>
      <c r="V1065" s="8">
        <v>-6.7999999999999996E-3</v>
      </c>
      <c r="W1065" s="13">
        <v>1.0678335710000001E-3</v>
      </c>
      <c r="X1065" s="13">
        <v>1.4395527E-3</v>
      </c>
      <c r="Y1065" s="26">
        <v>-1.1055000000000001E-2</v>
      </c>
      <c r="Z1065" s="26">
        <v>-1.5177E-2</v>
      </c>
      <c r="AA1065" s="26">
        <f t="shared" si="90"/>
        <v>-1.3871666666666668E-2</v>
      </c>
    </row>
    <row r="1066" spans="1:27" x14ac:dyDescent="0.3">
      <c r="A1066" s="1">
        <v>195909</v>
      </c>
      <c r="B1066" s="29">
        <v>56.88</v>
      </c>
      <c r="C1066" s="2">
        <v>1.81</v>
      </c>
      <c r="D1066" s="2">
        <f t="shared" si="81"/>
        <v>3.4588058681350571</v>
      </c>
      <c r="E1066" s="2">
        <f t="shared" si="84"/>
        <v>362.4785624011281</v>
      </c>
      <c r="F1066" s="36">
        <f t="shared" si="85"/>
        <v>119</v>
      </c>
      <c r="G1066" s="2">
        <f t="shared" si="86"/>
        <v>3.0460383395052784</v>
      </c>
      <c r="H1066" s="13">
        <f t="shared" si="87"/>
        <v>0.24715534458387586</v>
      </c>
      <c r="I1066" s="2">
        <f t="shared" si="82"/>
        <v>3.6987129366228277E-3</v>
      </c>
      <c r="J1066" s="36">
        <f t="shared" si="88"/>
        <v>119</v>
      </c>
      <c r="K1066" s="31">
        <f t="shared" si="89"/>
        <v>4.7014817342164311E-3</v>
      </c>
      <c r="L1066" s="3">
        <v>3.43</v>
      </c>
      <c r="M1066" s="13">
        <v>0.49233789260385008</v>
      </c>
      <c r="N1066" s="2">
        <v>4.0399999999999998E-2</v>
      </c>
      <c r="O1066" s="2">
        <v>4.5199999999999997E-2</v>
      </c>
      <c r="P1066" s="2">
        <v>5.1799999999999999E-2</v>
      </c>
      <c r="Q1066" s="2">
        <v>4.2900000000000001E-2</v>
      </c>
      <c r="R1066" s="15">
        <v>3.0472045126529828E-2</v>
      </c>
      <c r="S1066" s="17">
        <f t="shared" si="83"/>
        <v>3.3666666666666667E-3</v>
      </c>
      <c r="T1066" s="18">
        <v>3.4266000000000001E-3</v>
      </c>
      <c r="U1066" s="8">
        <v>-5.7000000000000002E-3</v>
      </c>
      <c r="V1066" s="8">
        <v>-8.8000000000000005E-3</v>
      </c>
      <c r="W1066" s="13">
        <v>1.7067429890000004E-3</v>
      </c>
      <c r="X1066" s="13">
        <v>1.3970167000000001E-3</v>
      </c>
      <c r="Y1066" s="26">
        <v>-4.3063999999999998E-2</v>
      </c>
      <c r="Z1066" s="26">
        <v>-4.5463999999999997E-2</v>
      </c>
      <c r="AA1066" s="26">
        <f t="shared" si="90"/>
        <v>-4.6430666666666662E-2</v>
      </c>
    </row>
    <row r="1067" spans="1:27" x14ac:dyDescent="0.3">
      <c r="A1067" s="1">
        <v>195910</v>
      </c>
      <c r="B1067" s="29">
        <v>57.52</v>
      </c>
      <c r="C1067" s="2">
        <v>1.81667</v>
      </c>
      <c r="D1067" s="2">
        <f t="shared" si="81"/>
        <v>3.4682538264592591</v>
      </c>
      <c r="E1067" s="2">
        <f t="shared" si="84"/>
        <v>363.23180252603794</v>
      </c>
      <c r="F1067" s="36">
        <f t="shared" si="85"/>
        <v>119</v>
      </c>
      <c r="G1067" s="2">
        <f t="shared" si="86"/>
        <v>3.0523680884541005</v>
      </c>
      <c r="H1067" s="13">
        <f t="shared" si="87"/>
        <v>0.2467692909854792</v>
      </c>
      <c r="I1067" s="2">
        <f t="shared" si="82"/>
        <v>3.6850828729282359E-3</v>
      </c>
      <c r="J1067" s="36">
        <f t="shared" si="88"/>
        <v>119</v>
      </c>
      <c r="K1067" s="31">
        <f t="shared" si="89"/>
        <v>4.4632517847504301E-3</v>
      </c>
      <c r="L1067" s="3">
        <v>3.4166699999999999</v>
      </c>
      <c r="M1067" s="13">
        <v>0.48097742035261365</v>
      </c>
      <c r="N1067" s="2">
        <v>4.0500000000000001E-2</v>
      </c>
      <c r="O1067" s="2">
        <v>4.5700000000000005E-2</v>
      </c>
      <c r="P1067" s="2">
        <v>5.28E-2</v>
      </c>
      <c r="Q1067" s="2">
        <v>4.2099999999999999E-2</v>
      </c>
      <c r="R1067" s="15">
        <v>3.0965789892799193E-2</v>
      </c>
      <c r="S1067" s="17">
        <f t="shared" si="83"/>
        <v>3.375E-3</v>
      </c>
      <c r="T1067" s="18">
        <v>3.4148999999999998E-3</v>
      </c>
      <c r="U1067" s="8">
        <v>1.4999999999999999E-2</v>
      </c>
      <c r="V1067" s="8">
        <v>1.6500000000000001E-2</v>
      </c>
      <c r="W1067" s="13">
        <v>6.1602934600000006E-4</v>
      </c>
      <c r="X1067" s="13">
        <v>1.3316313999999999E-3</v>
      </c>
      <c r="Y1067" s="26">
        <v>1.2501999999999999E-2</v>
      </c>
      <c r="Z1067" s="26">
        <v>1.1365999999999999E-2</v>
      </c>
      <c r="AA1067" s="26">
        <f t="shared" si="90"/>
        <v>9.1269999999999997E-3</v>
      </c>
    </row>
    <row r="1068" spans="1:27" x14ac:dyDescent="0.3">
      <c r="A1068" s="1">
        <v>195911</v>
      </c>
      <c r="B1068" s="29">
        <v>58.28</v>
      </c>
      <c r="C1068" s="2">
        <v>1.8233299999999999</v>
      </c>
      <c r="D1068" s="2">
        <f t="shared" si="81"/>
        <v>3.4918450466658268</v>
      </c>
      <c r="E1068" s="2">
        <f t="shared" si="84"/>
        <v>363.98241676374715</v>
      </c>
      <c r="F1068" s="36">
        <f t="shared" si="85"/>
        <v>119</v>
      </c>
      <c r="G1068" s="2">
        <f t="shared" si="86"/>
        <v>3.0586757711239256</v>
      </c>
      <c r="H1068" s="13">
        <f t="shared" si="87"/>
        <v>0.24638578107535816</v>
      </c>
      <c r="I1068" s="2">
        <f t="shared" si="82"/>
        <v>3.666048319177273E-3</v>
      </c>
      <c r="J1068" s="36">
        <f t="shared" si="88"/>
        <v>119</v>
      </c>
      <c r="K1068" s="31">
        <f t="shared" si="89"/>
        <v>4.2331919074832082E-3</v>
      </c>
      <c r="L1068" s="3">
        <v>3.40333</v>
      </c>
      <c r="M1068" s="13">
        <v>0.47179829485117875</v>
      </c>
      <c r="N1068" s="2">
        <v>4.1500000000000002E-2</v>
      </c>
      <c r="O1068" s="2">
        <v>4.5599999999999995E-2</v>
      </c>
      <c r="P1068" s="2">
        <v>5.2600000000000001E-2</v>
      </c>
      <c r="Q1068" s="2">
        <v>4.3200000000000002E-2</v>
      </c>
      <c r="R1068" s="15">
        <v>2.9685357923377502E-2</v>
      </c>
      <c r="S1068" s="17">
        <f t="shared" si="83"/>
        <v>3.4583333333333337E-3</v>
      </c>
      <c r="T1068" s="18">
        <v>0</v>
      </c>
      <c r="U1068" s="8">
        <v>-1.1900000000000001E-2</v>
      </c>
      <c r="V1068" s="8">
        <v>1.35E-2</v>
      </c>
      <c r="W1068" s="13">
        <v>4.9924319000000002E-4</v>
      </c>
      <c r="X1068" s="13">
        <v>1.5158997E-3</v>
      </c>
      <c r="Y1068" s="26">
        <v>1.8377999999999999E-2</v>
      </c>
      <c r="Z1068" s="26">
        <v>1.2989000000000001E-2</v>
      </c>
      <c r="AA1068" s="26">
        <f t="shared" si="90"/>
        <v>1.4919666666666664E-2</v>
      </c>
    </row>
    <row r="1069" spans="1:27" x14ac:dyDescent="0.3">
      <c r="A1069" s="1">
        <v>195912</v>
      </c>
      <c r="B1069" s="29">
        <v>59.89</v>
      </c>
      <c r="C1069" s="2">
        <v>1.83</v>
      </c>
      <c r="D1069" s="2">
        <f t="shared" si="81"/>
        <v>3.4140470743461431</v>
      </c>
      <c r="E1069" s="2">
        <f t="shared" si="84"/>
        <v>364.76913986908994</v>
      </c>
      <c r="F1069" s="36">
        <f t="shared" si="85"/>
        <v>119</v>
      </c>
      <c r="G1069" s="2">
        <f t="shared" si="86"/>
        <v>3.065286889656218</v>
      </c>
      <c r="H1069" s="13">
        <f t="shared" si="87"/>
        <v>0.24598509948816069</v>
      </c>
      <c r="I1069" s="2">
        <f t="shared" si="82"/>
        <v>3.6581419710091101E-3</v>
      </c>
      <c r="J1069" s="36">
        <f t="shared" si="88"/>
        <v>119</v>
      </c>
      <c r="K1069" s="31">
        <f t="shared" si="89"/>
        <v>4.0109118163458709E-3</v>
      </c>
      <c r="L1069" s="3">
        <v>3.39</v>
      </c>
      <c r="M1069" s="13">
        <v>0.45778379651436646</v>
      </c>
      <c r="N1069" s="2">
        <v>4.4900000000000002E-2</v>
      </c>
      <c r="O1069" s="2">
        <v>4.58E-2</v>
      </c>
      <c r="P1069" s="2">
        <v>5.28E-2</v>
      </c>
      <c r="Q1069" s="2">
        <v>4.4699999999999997E-2</v>
      </c>
      <c r="R1069" s="15">
        <v>2.2820225460730623E-2</v>
      </c>
      <c r="S1069" s="17">
        <f t="shared" si="83"/>
        <v>3.741666666666667E-3</v>
      </c>
      <c r="T1069" s="18">
        <v>0</v>
      </c>
      <c r="U1069" s="8">
        <v>-1.5900000000000001E-2</v>
      </c>
      <c r="V1069" s="8">
        <v>-9.5999999999999992E-3</v>
      </c>
      <c r="W1069" s="13">
        <v>3.0625102999999994E-4</v>
      </c>
      <c r="X1069" s="13">
        <v>9.753718E-4</v>
      </c>
      <c r="Y1069" s="26">
        <v>2.9575000000000001E-2</v>
      </c>
      <c r="Z1069" s="26">
        <v>2.6863000000000001E-2</v>
      </c>
      <c r="AA1069" s="26">
        <f t="shared" si="90"/>
        <v>2.5833333333333333E-2</v>
      </c>
    </row>
    <row r="1070" spans="1:27" x14ac:dyDescent="0.3">
      <c r="A1070" s="1">
        <v>196001</v>
      </c>
      <c r="B1070" s="29">
        <v>55.61</v>
      </c>
      <c r="C1070" s="2">
        <v>1.8666700000000001</v>
      </c>
      <c r="D1070" s="2">
        <f t="shared" si="81"/>
        <v>3.4033361604485748</v>
      </c>
      <c r="E1070" s="2">
        <f t="shared" si="84"/>
        <v>365.47687738681162</v>
      </c>
      <c r="F1070" s="36">
        <f t="shared" si="85"/>
        <v>119</v>
      </c>
      <c r="G1070" s="2">
        <f t="shared" si="86"/>
        <v>3.0712342637547194</v>
      </c>
      <c r="H1070" s="13">
        <f t="shared" si="87"/>
        <v>0.24562575750129989</v>
      </c>
      <c r="I1070" s="2">
        <f t="shared" si="82"/>
        <v>2.0038251366120141E-2</v>
      </c>
      <c r="J1070" s="36">
        <f t="shared" si="88"/>
        <v>119</v>
      </c>
      <c r="K1070" s="31">
        <f t="shared" si="89"/>
        <v>3.9679388091731623E-3</v>
      </c>
      <c r="L1070" s="3">
        <v>3.39</v>
      </c>
      <c r="M1070" s="13">
        <v>0.49950210401207801</v>
      </c>
      <c r="N1070" s="2">
        <v>4.3499999999999997E-2</v>
      </c>
      <c r="O1070" s="2">
        <v>4.6100000000000002E-2</v>
      </c>
      <c r="P1070" s="2">
        <v>5.3399999999999996E-2</v>
      </c>
      <c r="Q1070" s="2">
        <v>4.41E-2</v>
      </c>
      <c r="R1070" s="15">
        <v>2.2083743366221542E-2</v>
      </c>
      <c r="S1070" s="17">
        <f t="shared" si="83"/>
        <v>3.6249999999999998E-3</v>
      </c>
      <c r="T1070" s="18">
        <v>-1.137E-3</v>
      </c>
      <c r="U1070" s="8">
        <v>1.12E-2</v>
      </c>
      <c r="V1070" s="8">
        <v>1.0699999999999999E-2</v>
      </c>
      <c r="W1070" s="13">
        <v>9.1821050399999997E-4</v>
      </c>
      <c r="X1070" s="13">
        <v>8.8855224000000004E-4</v>
      </c>
      <c r="Y1070" s="26">
        <v>-7.0042999999999994E-2</v>
      </c>
      <c r="Z1070" s="26">
        <v>-7.0943000000000006E-2</v>
      </c>
      <c r="AA1070" s="26">
        <f t="shared" si="90"/>
        <v>-7.3667999999999997E-2</v>
      </c>
    </row>
    <row r="1071" spans="1:27" x14ac:dyDescent="0.3">
      <c r="A1071" s="1">
        <v>196002</v>
      </c>
      <c r="B1071" s="29">
        <v>56.12</v>
      </c>
      <c r="C1071" s="2">
        <v>1.90333</v>
      </c>
      <c r="D1071" s="2">
        <f t="shared" si="81"/>
        <v>3.3698909906739893</v>
      </c>
      <c r="E1071" s="2">
        <f t="shared" si="84"/>
        <v>366.17850525268324</v>
      </c>
      <c r="F1071" s="36">
        <f t="shared" si="85"/>
        <v>119</v>
      </c>
      <c r="G1071" s="2">
        <f t="shared" si="86"/>
        <v>3.0771302962410356</v>
      </c>
      <c r="H1071" s="13">
        <f t="shared" si="87"/>
        <v>0.24527055240838472</v>
      </c>
      <c r="I1071" s="2">
        <f t="shared" si="82"/>
        <v>1.9639250644195139E-2</v>
      </c>
      <c r="J1071" s="36">
        <f t="shared" si="88"/>
        <v>119</v>
      </c>
      <c r="K1071" s="31">
        <f t="shared" si="89"/>
        <v>4.0632547687715417E-3</v>
      </c>
      <c r="L1071" s="3">
        <v>3.39</v>
      </c>
      <c r="M1071" s="13">
        <v>0.49355678283501553</v>
      </c>
      <c r="N1071" s="2">
        <v>3.9599999999999996E-2</v>
      </c>
      <c r="O1071" s="2">
        <v>4.5599999999999995E-2</v>
      </c>
      <c r="P1071" s="2">
        <v>5.3399999999999996E-2</v>
      </c>
      <c r="Q1071" s="2">
        <v>4.2900000000000001E-2</v>
      </c>
      <c r="R1071" s="15">
        <v>2.4007310271982593E-2</v>
      </c>
      <c r="S1071" s="17">
        <f t="shared" si="83"/>
        <v>3.2999999999999995E-3</v>
      </c>
      <c r="T1071" s="18">
        <v>1.137E-3</v>
      </c>
      <c r="U1071" s="8">
        <v>2.0400000000000001E-2</v>
      </c>
      <c r="V1071" s="8">
        <v>1.2800000000000001E-2</v>
      </c>
      <c r="W1071" s="13">
        <v>1.1525858399999999E-3</v>
      </c>
      <c r="X1071" s="13">
        <v>6.6084814999999996E-4</v>
      </c>
      <c r="Y1071" s="26">
        <v>1.3668E-2</v>
      </c>
      <c r="Z1071" s="26">
        <v>8.8690000000000001E-3</v>
      </c>
      <c r="AA1071" s="26">
        <f t="shared" si="90"/>
        <v>1.0368E-2</v>
      </c>
    </row>
    <row r="1072" spans="1:27" x14ac:dyDescent="0.3">
      <c r="A1072" s="1">
        <v>196003</v>
      </c>
      <c r="B1072" s="29">
        <v>55.34</v>
      </c>
      <c r="C1072" s="2">
        <v>1.94</v>
      </c>
      <c r="D1072" s="2">
        <f t="shared" si="81"/>
        <v>3.3331245580825928</v>
      </c>
      <c r="E1072" s="2">
        <f t="shared" si="84"/>
        <v>366.81114688756276</v>
      </c>
      <c r="F1072" s="36">
        <f t="shared" si="85"/>
        <v>119</v>
      </c>
      <c r="G1072" s="2">
        <f t="shared" si="86"/>
        <v>3.0824466125005272</v>
      </c>
      <c r="H1072" s="13">
        <f t="shared" si="87"/>
        <v>0.24495115182596175</v>
      </c>
      <c r="I1072" s="2">
        <f t="shared" si="82"/>
        <v>1.9266233390951681E-2</v>
      </c>
      <c r="J1072" s="36">
        <f t="shared" si="88"/>
        <v>119</v>
      </c>
      <c r="K1072" s="31">
        <f t="shared" si="89"/>
        <v>4.1558477182591282E-3</v>
      </c>
      <c r="L1072" s="3">
        <v>3.39</v>
      </c>
      <c r="M1072" s="13">
        <v>0.54979808300491406</v>
      </c>
      <c r="N1072" s="2">
        <v>3.3099999999999997E-2</v>
      </c>
      <c r="O1072" s="2">
        <v>4.4900000000000002E-2</v>
      </c>
      <c r="P1072" s="2">
        <v>5.2499999999999998E-2</v>
      </c>
      <c r="Q1072" s="2">
        <v>4.1099999999999998E-2</v>
      </c>
      <c r="R1072" s="15">
        <v>2.5561153343932046E-2</v>
      </c>
      <c r="S1072" s="17">
        <f t="shared" si="83"/>
        <v>2.7583333333333331E-3</v>
      </c>
      <c r="T1072" s="18">
        <v>0</v>
      </c>
      <c r="U1072" s="8">
        <v>2.8199999999999999E-2</v>
      </c>
      <c r="V1072" s="8">
        <v>1.9099999999999999E-2</v>
      </c>
      <c r="W1072" s="13">
        <v>9.6855303599999978E-4</v>
      </c>
      <c r="X1072" s="13">
        <v>3.6098225000000001E-4</v>
      </c>
      <c r="Y1072" s="26">
        <v>-1.259E-2</v>
      </c>
      <c r="Z1072" s="26">
        <v>-1.5259E-2</v>
      </c>
      <c r="AA1072" s="26">
        <f t="shared" si="90"/>
        <v>-1.5348333333333334E-2</v>
      </c>
    </row>
    <row r="1073" spans="1:27" x14ac:dyDescent="0.3">
      <c r="A1073" s="1">
        <v>196004</v>
      </c>
      <c r="B1073" s="29">
        <v>54.37</v>
      </c>
      <c r="C1073" s="2">
        <v>1.94333</v>
      </c>
      <c r="D1073" s="2">
        <f t="shared" si="81"/>
        <v>3.3579083628953152</v>
      </c>
      <c r="E1073" s="2">
        <f t="shared" si="84"/>
        <v>367.37699341034278</v>
      </c>
      <c r="F1073" s="36">
        <f t="shared" si="85"/>
        <v>119</v>
      </c>
      <c r="G1073" s="2">
        <f t="shared" si="86"/>
        <v>3.087201625296998</v>
      </c>
      <c r="H1073" s="13">
        <f t="shared" si="87"/>
        <v>0.24466617790780862</v>
      </c>
      <c r="I1073" s="2">
        <f t="shared" si="82"/>
        <v>1.7164948453609608E-3</v>
      </c>
      <c r="J1073" s="36">
        <f t="shared" si="88"/>
        <v>119</v>
      </c>
      <c r="K1073" s="31">
        <f t="shared" si="89"/>
        <v>4.2459252379561298E-3</v>
      </c>
      <c r="L1073" s="3">
        <v>3.34667</v>
      </c>
      <c r="M1073" s="13">
        <v>0.5634036895462855</v>
      </c>
      <c r="N1073" s="2">
        <v>3.2300000000000002E-2</v>
      </c>
      <c r="O1073" s="2">
        <v>4.4500000000000005E-2</v>
      </c>
      <c r="P1073" s="2">
        <v>5.2000000000000005E-2</v>
      </c>
      <c r="Q1073" s="2">
        <v>4.2599999999999999E-2</v>
      </c>
      <c r="R1073" s="15">
        <v>2.5546444055659152E-2</v>
      </c>
      <c r="S1073" s="17">
        <f t="shared" si="83"/>
        <v>2.6916666666666669E-3</v>
      </c>
      <c r="T1073" s="18">
        <v>5.6657000000000001E-3</v>
      </c>
      <c r="U1073" s="8">
        <v>-1.7000000000000001E-2</v>
      </c>
      <c r="V1073" s="8">
        <v>-2.2000000000000001E-3</v>
      </c>
      <c r="W1073" s="13">
        <v>6.4365586000000028E-4</v>
      </c>
      <c r="X1073" s="13">
        <v>1.2148666E-4</v>
      </c>
      <c r="Y1073" s="26">
        <v>-1.6174000000000001E-2</v>
      </c>
      <c r="Z1073" s="26">
        <v>-1.7156999999999999E-2</v>
      </c>
      <c r="AA1073" s="26">
        <f t="shared" si="90"/>
        <v>-1.8865666666666669E-2</v>
      </c>
    </row>
    <row r="1074" spans="1:27" x14ac:dyDescent="0.3">
      <c r="A1074" s="1">
        <v>196005</v>
      </c>
      <c r="B1074" s="29">
        <v>55.83</v>
      </c>
      <c r="C1074" s="2">
        <v>1.9466699999999999</v>
      </c>
      <c r="D1074" s="2">
        <f t="shared" si="81"/>
        <v>3.3755265527223246</v>
      </c>
      <c r="E1074" s="2">
        <f t="shared" si="84"/>
        <v>368.03585557218986</v>
      </c>
      <c r="F1074" s="36">
        <f t="shared" si="85"/>
        <v>119</v>
      </c>
      <c r="G1074" s="2">
        <f t="shared" si="86"/>
        <v>3.0927382821192424</v>
      </c>
      <c r="H1074" s="13">
        <f t="shared" si="87"/>
        <v>0.24433519347398741</v>
      </c>
      <c r="I1074" s="2">
        <f t="shared" si="82"/>
        <v>1.7186993459679112E-3</v>
      </c>
      <c r="J1074" s="36">
        <f t="shared" si="88"/>
        <v>119</v>
      </c>
      <c r="K1074" s="31">
        <f t="shared" si="89"/>
        <v>4.1891346377391087E-3</v>
      </c>
      <c r="L1074" s="3">
        <v>3.3033299999999999</v>
      </c>
      <c r="M1074" s="13">
        <v>0.54196642685851315</v>
      </c>
      <c r="N1074" s="2">
        <v>3.2899999999999999E-2</v>
      </c>
      <c r="O1074" s="2">
        <v>4.4600000000000001E-2</v>
      </c>
      <c r="P1074" s="2">
        <v>5.28E-2</v>
      </c>
      <c r="Q1074" s="2">
        <v>4.1700000000000001E-2</v>
      </c>
      <c r="R1074" s="15">
        <v>2.4388060678920818E-2</v>
      </c>
      <c r="S1074" s="17">
        <f t="shared" si="83"/>
        <v>2.7416666666666666E-3</v>
      </c>
      <c r="T1074" s="18">
        <v>0</v>
      </c>
      <c r="U1074" s="8">
        <v>1.52E-2</v>
      </c>
      <c r="V1074" s="8">
        <v>-2.0999999999999999E-3</v>
      </c>
      <c r="W1074" s="13">
        <v>4.2362849000000005E-4</v>
      </c>
      <c r="X1074" s="13">
        <v>-3.5758820000000002E-5</v>
      </c>
      <c r="Y1074" s="26">
        <v>3.3388000000000001E-2</v>
      </c>
      <c r="Z1074" s="26">
        <v>2.8178999999999999E-2</v>
      </c>
      <c r="AA1074" s="26">
        <f t="shared" si="90"/>
        <v>3.0646333333333334E-2</v>
      </c>
    </row>
    <row r="1075" spans="1:27" x14ac:dyDescent="0.3">
      <c r="A1075" s="1">
        <v>196006</v>
      </c>
      <c r="B1075" s="29">
        <v>56.92</v>
      </c>
      <c r="C1075" s="2">
        <v>1.95</v>
      </c>
      <c r="D1075" s="2">
        <f t="shared" si="81"/>
        <v>3.3487338121264147</v>
      </c>
      <c r="E1075" s="2">
        <f t="shared" si="84"/>
        <v>368.71226055455429</v>
      </c>
      <c r="F1075" s="36">
        <f t="shared" si="85"/>
        <v>119</v>
      </c>
      <c r="G1075" s="2">
        <f t="shared" si="86"/>
        <v>3.0984223576012964</v>
      </c>
      <c r="H1075" s="13">
        <f t="shared" si="87"/>
        <v>0.24399632657315359</v>
      </c>
      <c r="I1075" s="2">
        <f t="shared" si="82"/>
        <v>1.7106135092235242E-3</v>
      </c>
      <c r="J1075" s="36">
        <f t="shared" si="88"/>
        <v>119</v>
      </c>
      <c r="K1075" s="31">
        <f t="shared" si="89"/>
        <v>4.1329610074990258E-3</v>
      </c>
      <c r="L1075" s="3">
        <v>3.26</v>
      </c>
      <c r="M1075" s="13">
        <v>0.52917486185258034</v>
      </c>
      <c r="N1075" s="2">
        <v>2.46E-2</v>
      </c>
      <c r="O1075" s="2">
        <v>4.4500000000000005E-2</v>
      </c>
      <c r="P1075" s="2">
        <v>5.2600000000000001E-2</v>
      </c>
      <c r="Q1075" s="2">
        <v>4.07E-2</v>
      </c>
      <c r="R1075" s="15">
        <v>2.4238668480125097E-2</v>
      </c>
      <c r="S1075" s="17">
        <f t="shared" si="83"/>
        <v>2.0500000000000002E-3</v>
      </c>
      <c r="T1075" s="18">
        <v>2.2572999999999998E-3</v>
      </c>
      <c r="U1075" s="8">
        <v>1.7299999999999999E-2</v>
      </c>
      <c r="V1075" s="8">
        <v>1.41E-2</v>
      </c>
      <c r="W1075" s="13">
        <v>4.9523694499999994E-4</v>
      </c>
      <c r="X1075" s="13">
        <v>-4.2243115000000002E-6</v>
      </c>
      <c r="Y1075" s="26">
        <v>2.2048999999999999E-2</v>
      </c>
      <c r="Z1075" s="26">
        <v>1.9383000000000001E-2</v>
      </c>
      <c r="AA1075" s="26">
        <f t="shared" si="90"/>
        <v>1.9998999999999999E-2</v>
      </c>
    </row>
    <row r="1076" spans="1:27" x14ac:dyDescent="0.3">
      <c r="A1076" s="1">
        <v>196007</v>
      </c>
      <c r="B1076" s="29">
        <v>55.51</v>
      </c>
      <c r="C1076" s="2">
        <v>1.95</v>
      </c>
      <c r="D1076" s="2">
        <f t="shared" si="81"/>
        <v>3.3745198945280648</v>
      </c>
      <c r="E1076" s="2">
        <f t="shared" si="84"/>
        <v>369.36535059987244</v>
      </c>
      <c r="F1076" s="36">
        <f t="shared" si="85"/>
        <v>119</v>
      </c>
      <c r="G1076" s="2">
        <f t="shared" si="86"/>
        <v>3.1039105092426253</v>
      </c>
      <c r="H1076" s="13">
        <f t="shared" si="87"/>
        <v>0.24367003075428889</v>
      </c>
      <c r="I1076" s="2">
        <f t="shared" si="82"/>
        <v>0</v>
      </c>
      <c r="J1076" s="36">
        <f t="shared" si="88"/>
        <v>119</v>
      </c>
      <c r="K1076" s="31">
        <f t="shared" si="89"/>
        <v>3.8439045383888591E-3</v>
      </c>
      <c r="L1076" s="3">
        <v>3.2633299999999998</v>
      </c>
      <c r="M1076" s="13">
        <v>0.54967327679859901</v>
      </c>
      <c r="N1076" s="2">
        <v>2.3E-2</v>
      </c>
      <c r="O1076" s="2">
        <v>4.41E-2</v>
      </c>
      <c r="P1076" s="2">
        <v>5.2199999999999996E-2</v>
      </c>
      <c r="Q1076" s="2">
        <v>3.8199999999999998E-2</v>
      </c>
      <c r="R1076" s="15">
        <v>2.5744525485764457E-2</v>
      </c>
      <c r="S1076" s="17">
        <f t="shared" si="83"/>
        <v>1.9166666666666666E-3</v>
      </c>
      <c r="T1076" s="18">
        <v>0</v>
      </c>
      <c r="U1076" s="8">
        <v>3.6799999999999999E-2</v>
      </c>
      <c r="V1076" s="8">
        <v>2.5700000000000001E-2</v>
      </c>
      <c r="W1076" s="13">
        <v>9.7784530900000004E-4</v>
      </c>
      <c r="X1076" s="13">
        <v>-4.4859757000000001E-4</v>
      </c>
      <c r="Y1076" s="26">
        <v>-2.2950000000000002E-2</v>
      </c>
      <c r="Z1076" s="26">
        <v>-2.3813999999999998E-2</v>
      </c>
      <c r="AA1076" s="26">
        <f t="shared" si="90"/>
        <v>-2.4866666666666669E-2</v>
      </c>
    </row>
    <row r="1077" spans="1:27" x14ac:dyDescent="0.3">
      <c r="A1077" s="1">
        <v>196008</v>
      </c>
      <c r="B1077" s="29">
        <v>56.96</v>
      </c>
      <c r="C1077" s="2">
        <v>1.95</v>
      </c>
      <c r="D1077" s="2">
        <f t="shared" si="81"/>
        <v>3.3122260432443178</v>
      </c>
      <c r="E1077" s="2">
        <f t="shared" si="84"/>
        <v>370.02408090981487</v>
      </c>
      <c r="F1077" s="36">
        <f t="shared" si="85"/>
        <v>119</v>
      </c>
      <c r="G1077" s="2">
        <f t="shared" si="86"/>
        <v>3.1094460580656711</v>
      </c>
      <c r="H1077" s="13">
        <f t="shared" si="87"/>
        <v>0.24334179981199291</v>
      </c>
      <c r="I1077" s="2">
        <f t="shared" si="82"/>
        <v>0</v>
      </c>
      <c r="J1077" s="36">
        <f t="shared" si="88"/>
        <v>119</v>
      </c>
      <c r="K1077" s="31">
        <f t="shared" si="89"/>
        <v>3.5509801493109239E-3</v>
      </c>
      <c r="L1077" s="3">
        <v>3.26667</v>
      </c>
      <c r="M1077" s="13">
        <v>0.54154219715969898</v>
      </c>
      <c r="N1077" s="2">
        <v>2.3E-2</v>
      </c>
      <c r="O1077" s="2">
        <v>4.2800000000000005E-2</v>
      </c>
      <c r="P1077" s="2">
        <v>5.0799999999999998E-2</v>
      </c>
      <c r="Q1077" s="2">
        <v>3.9E-2</v>
      </c>
      <c r="R1077" s="15">
        <v>2.5161927697430787E-2</v>
      </c>
      <c r="S1077" s="17">
        <f t="shared" si="83"/>
        <v>1.9166666666666666E-3</v>
      </c>
      <c r="T1077" s="18">
        <v>0</v>
      </c>
      <c r="U1077" s="8">
        <v>-6.7000000000000002E-3</v>
      </c>
      <c r="V1077" s="8">
        <v>1.17E-2</v>
      </c>
      <c r="W1077" s="13">
        <v>6.3750338800000006E-4</v>
      </c>
      <c r="X1077" s="13">
        <v>-7.7142973999999999E-4</v>
      </c>
      <c r="Y1077" s="26">
        <v>3.1518999999999998E-2</v>
      </c>
      <c r="Z1077" s="26">
        <v>2.6256999999999999E-2</v>
      </c>
      <c r="AA1077" s="26">
        <f t="shared" si="90"/>
        <v>2.9602333333333331E-2</v>
      </c>
    </row>
    <row r="1078" spans="1:27" x14ac:dyDescent="0.3">
      <c r="A1078" s="1">
        <v>196009</v>
      </c>
      <c r="B1078" s="29">
        <v>53.52</v>
      </c>
      <c r="C1078" s="2">
        <v>1.95</v>
      </c>
      <c r="D1078" s="2">
        <f t="shared" si="81"/>
        <v>3.3097940899364393</v>
      </c>
      <c r="E1078" s="2">
        <f t="shared" si="84"/>
        <v>370.64953415040435</v>
      </c>
      <c r="F1078" s="36">
        <f t="shared" si="85"/>
        <v>119</v>
      </c>
      <c r="G1078" s="2">
        <f t="shared" si="86"/>
        <v>3.1147019676504568</v>
      </c>
      <c r="H1078" s="13">
        <f t="shared" si="87"/>
        <v>0.24303096745813932</v>
      </c>
      <c r="I1078" s="2">
        <f t="shared" si="82"/>
        <v>0</v>
      </c>
      <c r="J1078" s="36">
        <f t="shared" si="88"/>
        <v>119</v>
      </c>
      <c r="K1078" s="31">
        <f t="shared" si="89"/>
        <v>3.2679878925093932E-3</v>
      </c>
      <c r="L1078" s="3">
        <v>3.27</v>
      </c>
      <c r="M1078" s="13">
        <v>0.58434171062157414</v>
      </c>
      <c r="N1078" s="2">
        <v>2.4799999999999999E-2</v>
      </c>
      <c r="O1078" s="2">
        <v>4.2500000000000003E-2</v>
      </c>
      <c r="P1078" s="2">
        <v>5.0099999999999999E-2</v>
      </c>
      <c r="Q1078" s="2">
        <v>3.8699999999999998E-2</v>
      </c>
      <c r="R1078" s="15">
        <v>2.8274094548809987E-2</v>
      </c>
      <c r="S1078" s="17">
        <f t="shared" si="83"/>
        <v>2.0666666666666667E-3</v>
      </c>
      <c r="T1078" s="18">
        <v>1.1268000000000001E-3</v>
      </c>
      <c r="U1078" s="8">
        <v>7.4999999999999997E-3</v>
      </c>
      <c r="V1078" s="8">
        <v>-6.3E-3</v>
      </c>
      <c r="W1078" s="13">
        <v>1.7771377530000003E-3</v>
      </c>
      <c r="X1078" s="13">
        <v>-1.1943574E-3</v>
      </c>
      <c r="Y1078" s="26">
        <v>-5.8643000000000001E-2</v>
      </c>
      <c r="Z1078" s="26">
        <v>-6.0846999999999998E-2</v>
      </c>
      <c r="AA1078" s="26">
        <f t="shared" si="90"/>
        <v>-6.0709666666666669E-2</v>
      </c>
    </row>
    <row r="1079" spans="1:27" x14ac:dyDescent="0.3">
      <c r="A1079" s="1">
        <v>196010</v>
      </c>
      <c r="B1079" s="29">
        <v>53.39</v>
      </c>
      <c r="C1079" s="2">
        <v>1.95</v>
      </c>
      <c r="D1079" s="2">
        <f t="shared" si="81"/>
        <v>3.3492741093029981</v>
      </c>
      <c r="E1079" s="2">
        <f t="shared" si="84"/>
        <v>371.30806862531512</v>
      </c>
      <c r="F1079" s="36">
        <f t="shared" si="85"/>
        <v>119</v>
      </c>
      <c r="G1079" s="2">
        <f t="shared" si="86"/>
        <v>3.1202358708009674</v>
      </c>
      <c r="H1079" s="13">
        <f t="shared" si="87"/>
        <v>0.24270455171917174</v>
      </c>
      <c r="I1079" s="2">
        <f t="shared" si="82"/>
        <v>0</v>
      </c>
      <c r="J1079" s="36">
        <f t="shared" si="88"/>
        <v>119</v>
      </c>
      <c r="K1079" s="31">
        <f t="shared" si="89"/>
        <v>2.9731120474345207E-3</v>
      </c>
      <c r="L1079" s="3">
        <v>3.27</v>
      </c>
      <c r="M1079" s="13">
        <v>0.58412020125439379</v>
      </c>
      <c r="N1079" s="2">
        <v>2.3E-2</v>
      </c>
      <c r="O1079" s="2">
        <v>4.2999999999999997E-2</v>
      </c>
      <c r="P1079" s="2">
        <v>5.1100000000000007E-2</v>
      </c>
      <c r="Q1079" s="2">
        <v>3.9100000000000003E-2</v>
      </c>
      <c r="R1079" s="15">
        <v>2.7788298960410428E-2</v>
      </c>
      <c r="S1079" s="17">
        <f t="shared" si="83"/>
        <v>1.9166666666666666E-3</v>
      </c>
      <c r="T1079" s="18">
        <v>4.4944E-3</v>
      </c>
      <c r="U1079" s="8">
        <v>-2.8E-3</v>
      </c>
      <c r="V1079" s="8">
        <v>8.0000000000000004E-4</v>
      </c>
      <c r="W1079" s="13">
        <v>1.0431813039999999E-3</v>
      </c>
      <c r="X1079" s="13">
        <v>-8.9687939999999998E-4</v>
      </c>
      <c r="Y1079" s="26">
        <v>-1.1900000000000001E-3</v>
      </c>
      <c r="Z1079" s="26">
        <v>-2.516E-3</v>
      </c>
      <c r="AA1079" s="26">
        <f t="shared" si="90"/>
        <v>-3.1066666666666664E-3</v>
      </c>
    </row>
    <row r="1080" spans="1:27" x14ac:dyDescent="0.3">
      <c r="A1080" s="1">
        <v>196011</v>
      </c>
      <c r="B1080" s="29">
        <v>55.54</v>
      </c>
      <c r="C1080" s="2">
        <v>1.95</v>
      </c>
      <c r="D1080" s="2">
        <f t="shared" si="81"/>
        <v>3.3945083935113587</v>
      </c>
      <c r="E1080" s="2">
        <f t="shared" si="84"/>
        <v>371.99431695444565</v>
      </c>
      <c r="F1080" s="36">
        <f t="shared" si="85"/>
        <v>119</v>
      </c>
      <c r="G1080" s="2">
        <f t="shared" si="86"/>
        <v>3.1260026634827365</v>
      </c>
      <c r="H1080" s="13">
        <f t="shared" si="87"/>
        <v>0.24236533069901253</v>
      </c>
      <c r="I1080" s="2">
        <f t="shared" si="82"/>
        <v>0</v>
      </c>
      <c r="J1080" s="36">
        <f t="shared" si="88"/>
        <v>119</v>
      </c>
      <c r="K1080" s="31">
        <f t="shared" si="89"/>
        <v>2.6882937247165615E-3</v>
      </c>
      <c r="L1080" s="3">
        <v>3.27</v>
      </c>
      <c r="M1080" s="13">
        <v>0.56763001908844313</v>
      </c>
      <c r="N1080" s="2">
        <v>2.3700000000000002E-2</v>
      </c>
      <c r="O1080" s="2">
        <v>4.3099999999999999E-2</v>
      </c>
      <c r="P1080" s="2">
        <v>5.0799999999999998E-2</v>
      </c>
      <c r="Q1080" s="2">
        <v>3.9899999999999998E-2</v>
      </c>
      <c r="R1080" s="15">
        <v>2.6004812178232084E-2</v>
      </c>
      <c r="S1080" s="17">
        <f t="shared" si="83"/>
        <v>1.9750000000000002E-3</v>
      </c>
      <c r="T1080" s="18">
        <v>1.1203999999999999E-3</v>
      </c>
      <c r="U1080" s="8">
        <v>-6.6E-3</v>
      </c>
      <c r="V1080" s="8">
        <v>-7.0000000000000001E-3</v>
      </c>
      <c r="W1080" s="13">
        <v>6.6276518499999997E-4</v>
      </c>
      <c r="X1080" s="13">
        <v>-9.5527831000000001E-4</v>
      </c>
      <c r="Y1080" s="26">
        <v>4.5926000000000002E-2</v>
      </c>
      <c r="Z1080" s="26">
        <v>3.9829999999999997E-2</v>
      </c>
      <c r="AA1080" s="26">
        <f t="shared" si="90"/>
        <v>4.3951000000000004E-2</v>
      </c>
    </row>
    <row r="1081" spans="1:27" x14ac:dyDescent="0.3">
      <c r="A1081" s="1">
        <v>196012</v>
      </c>
      <c r="B1081" s="29">
        <v>58.11</v>
      </c>
      <c r="C1081" s="2">
        <v>1.95</v>
      </c>
      <c r="D1081" s="2">
        <f t="shared" si="81"/>
        <v>3.4557503149147801</v>
      </c>
      <c r="E1081" s="2">
        <f t="shared" si="84"/>
        <v>372.69862050717472</v>
      </c>
      <c r="F1081" s="36">
        <f t="shared" si="85"/>
        <v>119</v>
      </c>
      <c r="G1081" s="2">
        <f t="shared" si="86"/>
        <v>3.1319211807325607</v>
      </c>
      <c r="H1081" s="13">
        <f t="shared" si="87"/>
        <v>0.24201816933562778</v>
      </c>
      <c r="I1081" s="2">
        <f t="shared" si="82"/>
        <v>0</v>
      </c>
      <c r="J1081" s="36">
        <f t="shared" si="88"/>
        <v>119</v>
      </c>
      <c r="K1081" s="31">
        <f t="shared" si="89"/>
        <v>2.4127533553366014E-3</v>
      </c>
      <c r="L1081" s="3">
        <v>3.27</v>
      </c>
      <c r="M1081" s="13">
        <v>0.55042296513987887</v>
      </c>
      <c r="N1081" s="2">
        <v>2.2499999999999999E-2</v>
      </c>
      <c r="O1081" s="2">
        <v>4.3499999999999997E-2</v>
      </c>
      <c r="P1081" s="2">
        <v>5.0999999999999997E-2</v>
      </c>
      <c r="Q1081" s="2">
        <v>3.7999999999999999E-2</v>
      </c>
      <c r="R1081" s="15">
        <v>2.2678544799835647E-2</v>
      </c>
      <c r="S1081" s="17">
        <f t="shared" si="83"/>
        <v>1.8749999999999999E-3</v>
      </c>
      <c r="T1081" s="18">
        <v>0</v>
      </c>
      <c r="U1081" s="8">
        <v>2.7900000000000001E-2</v>
      </c>
      <c r="V1081" s="8">
        <v>1.04E-2</v>
      </c>
      <c r="W1081" s="13">
        <v>4.4871339900000003E-4</v>
      </c>
      <c r="X1081" s="13">
        <v>-1.3625136000000001E-3</v>
      </c>
      <c r="Y1081" s="26">
        <v>4.8751000000000003E-2</v>
      </c>
      <c r="Z1081" s="26">
        <v>4.6511999999999998E-2</v>
      </c>
      <c r="AA1081" s="26">
        <f t="shared" si="90"/>
        <v>4.6876000000000001E-2</v>
      </c>
    </row>
    <row r="1082" spans="1:27" x14ac:dyDescent="0.3">
      <c r="A1082" s="1">
        <v>196101</v>
      </c>
      <c r="B1082" s="29">
        <v>61.78</v>
      </c>
      <c r="C1082" s="2">
        <v>1.9466699999999999</v>
      </c>
      <c r="D1082" s="2">
        <f t="shared" si="81"/>
        <v>3.4839743568272654</v>
      </c>
      <c r="E1082" s="2">
        <f t="shared" si="84"/>
        <v>373.46899957180824</v>
      </c>
      <c r="F1082" s="36">
        <f t="shared" si="85"/>
        <v>119</v>
      </c>
      <c r="G1082" s="2">
        <f t="shared" si="86"/>
        <v>3.138394954384943</v>
      </c>
      <c r="H1082" s="13">
        <f t="shared" si="87"/>
        <v>0.24163957549301193</v>
      </c>
      <c r="I1082" s="2">
        <f t="shared" si="82"/>
        <v>-1.707692307692299E-3</v>
      </c>
      <c r="J1082" s="36">
        <f t="shared" si="88"/>
        <v>119</v>
      </c>
      <c r="K1082" s="31">
        <f t="shared" si="89"/>
        <v>2.3174580943750751E-3</v>
      </c>
      <c r="L1082" s="3">
        <v>3.21</v>
      </c>
      <c r="M1082" s="13">
        <v>0.52298673248997218</v>
      </c>
      <c r="N1082" s="2">
        <v>2.2400000000000003E-2</v>
      </c>
      <c r="O1082" s="2">
        <v>4.3200000000000002E-2</v>
      </c>
      <c r="P1082" s="2">
        <v>5.0999999999999997E-2</v>
      </c>
      <c r="Q1082" s="2">
        <v>4.0399999999999998E-2</v>
      </c>
      <c r="R1082" s="15">
        <v>2.1738937191782423E-2</v>
      </c>
      <c r="S1082" s="17">
        <f t="shared" si="83"/>
        <v>1.8666666666666669E-3</v>
      </c>
      <c r="T1082" s="18">
        <v>0</v>
      </c>
      <c r="U1082" s="8">
        <v>-1.0699999999999999E-2</v>
      </c>
      <c r="V1082" s="8">
        <v>1.4800000000000001E-2</v>
      </c>
      <c r="W1082" s="13">
        <v>7.368577429999999E-4</v>
      </c>
      <c r="X1082" s="13">
        <v>-1.3306272999999999E-3</v>
      </c>
      <c r="Y1082" s="26">
        <v>6.4233999999999999E-2</v>
      </c>
      <c r="Z1082" s="26">
        <v>6.3095999999999999E-2</v>
      </c>
      <c r="AA1082" s="26">
        <f t="shared" si="90"/>
        <v>6.236733333333333E-2</v>
      </c>
    </row>
    <row r="1083" spans="1:27" x14ac:dyDescent="0.3">
      <c r="A1083" s="1">
        <v>196102</v>
      </c>
      <c r="B1083" s="29">
        <v>63.44</v>
      </c>
      <c r="C1083" s="2">
        <v>1.94333</v>
      </c>
      <c r="D1083" s="2">
        <f t="shared" si="81"/>
        <v>3.5109069246182516</v>
      </c>
      <c r="E1083" s="2">
        <f t="shared" si="84"/>
        <v>374.29726565415683</v>
      </c>
      <c r="F1083" s="36">
        <f t="shared" si="85"/>
        <v>119</v>
      </c>
      <c r="G1083" s="2">
        <f t="shared" si="86"/>
        <v>3.1453551735643432</v>
      </c>
      <c r="H1083" s="13">
        <f t="shared" si="87"/>
        <v>0.24123385286191523</v>
      </c>
      <c r="I1083" s="2">
        <f t="shared" si="82"/>
        <v>-1.7157504867285622E-3</v>
      </c>
      <c r="J1083" s="36">
        <f t="shared" si="88"/>
        <v>119</v>
      </c>
      <c r="K1083" s="31">
        <f t="shared" si="89"/>
        <v>2.2089375464047333E-3</v>
      </c>
      <c r="L1083" s="3">
        <v>3.15</v>
      </c>
      <c r="M1083" s="13">
        <v>0.51202271628806184</v>
      </c>
      <c r="N1083" s="2">
        <v>2.4199999999999999E-2</v>
      </c>
      <c r="O1083" s="2">
        <v>4.2699999999999995E-2</v>
      </c>
      <c r="P1083" s="2">
        <v>5.0700000000000002E-2</v>
      </c>
      <c r="Q1083" s="2">
        <v>3.9199999999999999E-2</v>
      </c>
      <c r="R1083" s="15">
        <v>1.9347883970368806E-2</v>
      </c>
      <c r="S1083" s="17">
        <f t="shared" si="83"/>
        <v>2.0166666666666666E-3</v>
      </c>
      <c r="T1083" s="18">
        <v>0</v>
      </c>
      <c r="U1083" s="8">
        <v>0.02</v>
      </c>
      <c r="V1083" s="8">
        <v>2.1000000000000001E-2</v>
      </c>
      <c r="W1083" s="13">
        <v>5.462559859999999E-4</v>
      </c>
      <c r="X1083" s="13">
        <v>-1.2541776E-3</v>
      </c>
      <c r="Y1083" s="26">
        <v>3.2804E-2</v>
      </c>
      <c r="Z1083" s="26">
        <v>2.8582E-2</v>
      </c>
      <c r="AA1083" s="26">
        <f t="shared" si="90"/>
        <v>3.0787333333333333E-2</v>
      </c>
    </row>
    <row r="1084" spans="1:27" x14ac:dyDescent="0.3">
      <c r="A1084" s="1">
        <v>196103</v>
      </c>
      <c r="B1084" s="29">
        <v>65.06</v>
      </c>
      <c r="C1084" s="2">
        <v>1.94</v>
      </c>
      <c r="D1084" s="2">
        <f t="shared" si="81"/>
        <v>3.5164571908393292</v>
      </c>
      <c r="E1084" s="2">
        <f t="shared" si="84"/>
        <v>375.11648356510119</v>
      </c>
      <c r="F1084" s="36">
        <f t="shared" si="85"/>
        <v>119</v>
      </c>
      <c r="G1084" s="2">
        <f t="shared" si="86"/>
        <v>3.1522393576899259</v>
      </c>
      <c r="H1084" s="13">
        <f t="shared" si="87"/>
        <v>0.24083390042243236</v>
      </c>
      <c r="I1084" s="2">
        <f t="shared" si="82"/>
        <v>-1.7135535395429446E-3</v>
      </c>
      <c r="J1084" s="36">
        <f t="shared" si="88"/>
        <v>119</v>
      </c>
      <c r="K1084" s="31">
        <f t="shared" si="89"/>
        <v>2.1013369844745506E-3</v>
      </c>
      <c r="L1084" s="3">
        <v>3.09</v>
      </c>
      <c r="M1084" s="13">
        <v>0.54667986935252644</v>
      </c>
      <c r="N1084" s="2">
        <v>2.3900000000000001E-2</v>
      </c>
      <c r="O1084" s="2">
        <v>4.2199999999999994E-2</v>
      </c>
      <c r="P1084" s="2">
        <v>5.0199999999999995E-2</v>
      </c>
      <c r="Q1084" s="2">
        <v>3.9699999999999999E-2</v>
      </c>
      <c r="R1084" s="15">
        <v>2.2665441259776202E-2</v>
      </c>
      <c r="S1084" s="17">
        <f t="shared" si="83"/>
        <v>1.9916666666666668E-3</v>
      </c>
      <c r="T1084" s="18">
        <v>0</v>
      </c>
      <c r="U1084" s="8">
        <v>-3.7000000000000002E-3</v>
      </c>
      <c r="V1084" s="8">
        <v>-2.8999999999999998E-3</v>
      </c>
      <c r="W1084" s="13">
        <v>4.1493551300000018E-4</v>
      </c>
      <c r="X1084" s="13">
        <v>-1.2149656999999999E-3</v>
      </c>
      <c r="Y1084" s="26">
        <v>2.9315000000000001E-2</v>
      </c>
      <c r="Z1084" s="26">
        <v>2.7022999999999998E-2</v>
      </c>
      <c r="AA1084" s="26">
        <f t="shared" si="90"/>
        <v>2.7323333333333335E-2</v>
      </c>
    </row>
    <row r="1085" spans="1:27" x14ac:dyDescent="0.3">
      <c r="A1085" s="1">
        <v>196104</v>
      </c>
      <c r="B1085" s="29">
        <v>65.31</v>
      </c>
      <c r="C1085" s="2">
        <v>1.94</v>
      </c>
      <c r="D1085" s="2">
        <f t="shared" si="81"/>
        <v>3.5354158234377167</v>
      </c>
      <c r="E1085" s="2">
        <f t="shared" si="84"/>
        <v>375.99139986155848</v>
      </c>
      <c r="F1085" s="36">
        <f t="shared" si="85"/>
        <v>119</v>
      </c>
      <c r="G1085" s="2">
        <f t="shared" si="86"/>
        <v>3.1595915954752813</v>
      </c>
      <c r="H1085" s="13">
        <f t="shared" si="87"/>
        <v>0.2404082172605069</v>
      </c>
      <c r="I1085" s="2">
        <f t="shared" si="82"/>
        <v>0</v>
      </c>
      <c r="J1085" s="36">
        <f t="shared" si="88"/>
        <v>119</v>
      </c>
      <c r="K1085" s="31">
        <f t="shared" si="89"/>
        <v>2.0132421073178423E-3</v>
      </c>
      <c r="L1085" s="3">
        <v>3.07</v>
      </c>
      <c r="M1085" s="13">
        <v>0.54500449381915683</v>
      </c>
      <c r="N1085" s="2">
        <v>2.29E-2</v>
      </c>
      <c r="O1085" s="2">
        <v>4.2500000000000003E-2</v>
      </c>
      <c r="P1085" s="2">
        <v>5.0099999999999999E-2</v>
      </c>
      <c r="Q1085" s="2">
        <v>3.9100000000000003E-2</v>
      </c>
      <c r="R1085" s="15">
        <v>2.3186277446237406E-2</v>
      </c>
      <c r="S1085" s="17">
        <f t="shared" si="83"/>
        <v>1.9083333333333333E-3</v>
      </c>
      <c r="T1085" s="18">
        <v>0</v>
      </c>
      <c r="U1085" s="8">
        <v>1.15E-2</v>
      </c>
      <c r="V1085" s="8">
        <v>-1.1599999999999999E-2</v>
      </c>
      <c r="W1085" s="13">
        <v>1.0077113139999999E-3</v>
      </c>
      <c r="X1085" s="13">
        <v>-1.5040744999999999E-3</v>
      </c>
      <c r="Y1085" s="26">
        <v>4.5659999999999997E-3</v>
      </c>
      <c r="Z1085" s="26">
        <v>3.8730000000000001E-3</v>
      </c>
      <c r="AA1085" s="26">
        <f t="shared" si="90"/>
        <v>2.6576666666666667E-3</v>
      </c>
    </row>
    <row r="1086" spans="1:27" x14ac:dyDescent="0.3">
      <c r="A1086" s="1">
        <v>196105</v>
      </c>
      <c r="B1086" s="29">
        <v>66.56</v>
      </c>
      <c r="C1086" s="2">
        <v>1.94</v>
      </c>
      <c r="D1086" s="2">
        <f t="shared" si="81"/>
        <v>3.5061454411376034</v>
      </c>
      <c r="E1086" s="2">
        <f t="shared" si="84"/>
        <v>376.92030405828359</v>
      </c>
      <c r="F1086" s="36">
        <f t="shared" si="85"/>
        <v>119</v>
      </c>
      <c r="G1086" s="2">
        <f t="shared" si="86"/>
        <v>3.1673975130948202</v>
      </c>
      <c r="H1086" s="13">
        <f t="shared" si="87"/>
        <v>0.23995791062834643</v>
      </c>
      <c r="I1086" s="2">
        <f t="shared" si="82"/>
        <v>0</v>
      </c>
      <c r="J1086" s="36">
        <f t="shared" si="88"/>
        <v>119</v>
      </c>
      <c r="K1086" s="31">
        <f t="shared" si="89"/>
        <v>1.9401327046868794E-3</v>
      </c>
      <c r="L1086" s="3">
        <v>3.05</v>
      </c>
      <c r="M1086" s="13">
        <v>0.53091629348949354</v>
      </c>
      <c r="N1086" s="2">
        <v>2.29E-2</v>
      </c>
      <c r="O1086" s="2">
        <v>4.2699999999999995E-2</v>
      </c>
      <c r="P1086" s="2">
        <v>5.0099999999999999E-2</v>
      </c>
      <c r="Q1086" s="2">
        <v>3.9699999999999999E-2</v>
      </c>
      <c r="R1086" s="15">
        <v>2.2396665867082572E-2</v>
      </c>
      <c r="S1086" s="17">
        <f t="shared" si="83"/>
        <v>1.9083333333333333E-3</v>
      </c>
      <c r="T1086" s="18">
        <v>0</v>
      </c>
      <c r="U1086" s="8">
        <v>-4.5999999999999999E-3</v>
      </c>
      <c r="V1086" s="8">
        <v>4.8999999999999998E-3</v>
      </c>
      <c r="W1086" s="13">
        <v>4.0315467399999999E-4</v>
      </c>
      <c r="X1086" s="13">
        <v>-1.4627354000000001E-3</v>
      </c>
      <c r="Y1086" s="26">
        <v>2.3462E-2</v>
      </c>
      <c r="Z1086" s="26">
        <v>1.8837E-2</v>
      </c>
      <c r="AA1086" s="26">
        <f t="shared" si="90"/>
        <v>2.1553666666666665E-2</v>
      </c>
    </row>
    <row r="1087" spans="1:27" x14ac:dyDescent="0.3">
      <c r="A1087" s="1">
        <v>196106</v>
      </c>
      <c r="B1087" s="29">
        <v>64.64</v>
      </c>
      <c r="C1087" s="2">
        <v>1.94</v>
      </c>
      <c r="D1087" s="2">
        <f t="shared" si="81"/>
        <v>3.5384161257183977</v>
      </c>
      <c r="E1087" s="2">
        <f t="shared" si="84"/>
        <v>377.76207436182153</v>
      </c>
      <c r="F1087" s="36">
        <f t="shared" si="85"/>
        <v>119</v>
      </c>
      <c r="G1087" s="2">
        <f t="shared" si="86"/>
        <v>3.1744712131245505</v>
      </c>
      <c r="H1087" s="13">
        <f t="shared" si="87"/>
        <v>0.23955129858267962</v>
      </c>
      <c r="I1087" s="2">
        <f t="shared" si="82"/>
        <v>0</v>
      </c>
      <c r="J1087" s="36">
        <f t="shared" si="88"/>
        <v>119</v>
      </c>
      <c r="K1087" s="31">
        <f t="shared" si="89"/>
        <v>1.8677082012551909E-3</v>
      </c>
      <c r="L1087" s="3">
        <v>3.03</v>
      </c>
      <c r="M1087" s="13">
        <v>0.54082110064916067</v>
      </c>
      <c r="N1087" s="2">
        <v>2.3300000000000001E-2</v>
      </c>
      <c r="O1087" s="2">
        <v>4.3299999999999998E-2</v>
      </c>
      <c r="P1087" s="2">
        <v>5.0300000000000004E-2</v>
      </c>
      <c r="Q1087" s="2">
        <v>4.0399999999999998E-2</v>
      </c>
      <c r="R1087" s="15">
        <v>2.2412365066826662E-2</v>
      </c>
      <c r="S1087" s="17">
        <f t="shared" si="83"/>
        <v>1.9416666666666668E-3</v>
      </c>
      <c r="T1087" s="18">
        <v>1.1192000000000001E-3</v>
      </c>
      <c r="U1087" s="8">
        <v>-7.4999999999999997E-3</v>
      </c>
      <c r="V1087" s="8">
        <v>-8.0000000000000002E-3</v>
      </c>
      <c r="W1087" s="13">
        <v>5.4868984499999987E-4</v>
      </c>
      <c r="X1087" s="13">
        <v>-1.1481273E-3</v>
      </c>
      <c r="Y1087" s="26">
        <v>-2.6675999999999998E-2</v>
      </c>
      <c r="Z1087" s="26">
        <v>-2.8726000000000002E-2</v>
      </c>
      <c r="AA1087" s="26">
        <f t="shared" si="90"/>
        <v>-2.8617666666666666E-2</v>
      </c>
    </row>
    <row r="1088" spans="1:27" x14ac:dyDescent="0.3">
      <c r="A1088" s="1">
        <v>196107</v>
      </c>
      <c r="B1088" s="29">
        <v>66.760000000000005</v>
      </c>
      <c r="C1088" s="2">
        <v>1.9466699999999999</v>
      </c>
      <c r="D1088" s="2">
        <f t="shared" si="81"/>
        <v>3.5544163669605329</v>
      </c>
      <c r="E1088" s="2">
        <f t="shared" si="84"/>
        <v>378.58900009741694</v>
      </c>
      <c r="F1088" s="36">
        <f t="shared" si="85"/>
        <v>119</v>
      </c>
      <c r="G1088" s="2">
        <f t="shared" si="86"/>
        <v>3.1814201688858565</v>
      </c>
      <c r="H1088" s="13">
        <f t="shared" si="87"/>
        <v>0.23915319666773668</v>
      </c>
      <c r="I1088" s="2">
        <f t="shared" si="82"/>
        <v>3.4381443298969749E-3</v>
      </c>
      <c r="J1088" s="36">
        <f t="shared" si="88"/>
        <v>119</v>
      </c>
      <c r="K1088" s="31">
        <f t="shared" si="89"/>
        <v>1.9395138465902486E-3</v>
      </c>
      <c r="L1088" s="3">
        <v>3.03667</v>
      </c>
      <c r="M1088" s="13">
        <v>0.52440563108723082</v>
      </c>
      <c r="N1088" s="2">
        <v>2.2400000000000003E-2</v>
      </c>
      <c r="O1088" s="2">
        <v>4.41E-2</v>
      </c>
      <c r="P1088" s="2">
        <v>5.0900000000000001E-2</v>
      </c>
      <c r="Q1088" s="2">
        <v>4.0399999999999998E-2</v>
      </c>
      <c r="R1088" s="15">
        <v>2.5110652639142444E-2</v>
      </c>
      <c r="S1088" s="17">
        <f t="shared" si="83"/>
        <v>1.8666666666666669E-3</v>
      </c>
      <c r="T1088" s="18">
        <v>4.4643E-3</v>
      </c>
      <c r="U1088" s="8">
        <v>3.5000000000000001E-3</v>
      </c>
      <c r="V1088" s="8">
        <v>4.0000000000000001E-3</v>
      </c>
      <c r="W1088" s="13">
        <v>6.2751365899999998E-4</v>
      </c>
      <c r="X1088" s="13">
        <v>-1.5422544E-3</v>
      </c>
      <c r="Y1088" s="26">
        <v>3.3758000000000003E-2</v>
      </c>
      <c r="Z1088" s="26">
        <v>3.3082E-2</v>
      </c>
      <c r="AA1088" s="26">
        <f t="shared" si="90"/>
        <v>3.1891333333333334E-2</v>
      </c>
    </row>
    <row r="1089" spans="1:27" x14ac:dyDescent="0.3">
      <c r="A1089" s="1">
        <v>196108</v>
      </c>
      <c r="B1089" s="29">
        <v>68.069999999999993</v>
      </c>
      <c r="C1089" s="2">
        <v>1.95333</v>
      </c>
      <c r="D1089" s="2">
        <f t="shared" si="81"/>
        <v>3.5311190184808012</v>
      </c>
      <c r="E1089" s="2">
        <f t="shared" si="84"/>
        <v>379.42412315819837</v>
      </c>
      <c r="F1089" s="36">
        <f t="shared" si="85"/>
        <v>119</v>
      </c>
      <c r="G1089" s="2">
        <f t="shared" si="86"/>
        <v>3.1884380097327596</v>
      </c>
      <c r="H1089" s="13">
        <f t="shared" si="87"/>
        <v>0.23875248903679111</v>
      </c>
      <c r="I1089" s="2">
        <f t="shared" si="82"/>
        <v>3.4212270184470484E-3</v>
      </c>
      <c r="J1089" s="36">
        <f t="shared" si="88"/>
        <v>119</v>
      </c>
      <c r="K1089" s="31">
        <f t="shared" si="89"/>
        <v>2.0408846511412978E-3</v>
      </c>
      <c r="L1089" s="3">
        <v>3.0433300000000001</v>
      </c>
      <c r="M1089" s="13">
        <v>0.51379281606800564</v>
      </c>
      <c r="N1089" s="2">
        <v>2.3900000000000001E-2</v>
      </c>
      <c r="O1089" s="2">
        <v>4.4500000000000005E-2</v>
      </c>
      <c r="P1089" s="2">
        <v>5.1100000000000007E-2</v>
      </c>
      <c r="Q1089" s="2">
        <v>4.1000000000000002E-2</v>
      </c>
      <c r="R1089" s="15">
        <v>2.5356080951885077E-2</v>
      </c>
      <c r="S1089" s="17">
        <f t="shared" si="83"/>
        <v>1.9916666666666668E-3</v>
      </c>
      <c r="T1089" s="18">
        <v>-1.1142000000000001E-3</v>
      </c>
      <c r="U1089" s="8">
        <v>-3.8E-3</v>
      </c>
      <c r="V1089" s="8">
        <v>-1.8E-3</v>
      </c>
      <c r="W1089" s="13">
        <v>4.0614156600000002E-4</v>
      </c>
      <c r="X1089" s="13">
        <v>-1.9986083999999999E-3</v>
      </c>
      <c r="Y1089" s="26">
        <v>2.4768999999999999E-2</v>
      </c>
      <c r="Z1089" s="26">
        <v>1.9553000000000001E-2</v>
      </c>
      <c r="AA1089" s="26">
        <f t="shared" si="90"/>
        <v>2.2777333333333333E-2</v>
      </c>
    </row>
    <row r="1090" spans="1:27" x14ac:dyDescent="0.3">
      <c r="A1090" s="1">
        <v>196109</v>
      </c>
      <c r="B1090" s="29">
        <v>66.73</v>
      </c>
      <c r="C1090" s="2">
        <v>1.96</v>
      </c>
      <c r="D1090" s="2">
        <f t="shared" si="81"/>
        <v>3.555639564187878</v>
      </c>
      <c r="E1090" s="2">
        <f t="shared" si="84"/>
        <v>380.24107039983613</v>
      </c>
      <c r="F1090" s="36">
        <f t="shared" si="85"/>
        <v>119</v>
      </c>
      <c r="G1090" s="2">
        <f t="shared" si="86"/>
        <v>3.1953031126036651</v>
      </c>
      <c r="H1090" s="13">
        <f t="shared" si="87"/>
        <v>0.23836179965060633</v>
      </c>
      <c r="I1090" s="2">
        <f t="shared" si="82"/>
        <v>3.4146815950197862E-3</v>
      </c>
      <c r="J1090" s="36">
        <f t="shared" si="88"/>
        <v>119</v>
      </c>
      <c r="K1090" s="31">
        <f t="shared" si="89"/>
        <v>2.1426890560003195E-3</v>
      </c>
      <c r="L1090" s="3">
        <v>3.05</v>
      </c>
      <c r="M1090" s="13">
        <v>0.52751672109639047</v>
      </c>
      <c r="N1090" s="2">
        <v>2.2799999999999997E-2</v>
      </c>
      <c r="O1090" s="2">
        <v>4.4500000000000005E-2</v>
      </c>
      <c r="P1090" s="2">
        <v>5.1200000000000002E-2</v>
      </c>
      <c r="Q1090" s="2">
        <v>4.0300000000000002E-2</v>
      </c>
      <c r="R1090" s="15">
        <v>2.4892235841641474E-2</v>
      </c>
      <c r="S1090" s="17">
        <f t="shared" si="83"/>
        <v>1.8999999999999998E-3</v>
      </c>
      <c r="T1090" s="18">
        <v>2.2271999999999999E-3</v>
      </c>
      <c r="U1090" s="8">
        <v>1.29E-2</v>
      </c>
      <c r="V1090" s="8">
        <v>1.44E-2</v>
      </c>
      <c r="W1090" s="13">
        <v>8.2127656700000014E-4</v>
      </c>
      <c r="X1090" s="13">
        <v>-2.2923683E-3</v>
      </c>
      <c r="Y1090" s="26">
        <v>-1.8683000000000002E-2</v>
      </c>
      <c r="Z1090" s="26">
        <v>-1.9885E-2</v>
      </c>
      <c r="AA1090" s="26">
        <f t="shared" si="90"/>
        <v>-2.0583000000000001E-2</v>
      </c>
    </row>
    <row r="1091" spans="1:27" x14ac:dyDescent="0.3">
      <c r="A1091" s="1">
        <v>196110</v>
      </c>
      <c r="B1091" s="29">
        <v>68.62</v>
      </c>
      <c r="C1091" s="2">
        <v>1.98</v>
      </c>
      <c r="D1091" s="2">
        <f t="shared" ref="D1091:D1154" si="91">-LN(C1091/B1092)</f>
        <v>3.5840799482884957</v>
      </c>
      <c r="E1091" s="2">
        <f t="shared" si="84"/>
        <v>381.060736357829</v>
      </c>
      <c r="F1091" s="36">
        <f t="shared" si="85"/>
        <v>119</v>
      </c>
      <c r="G1091" s="2">
        <f t="shared" si="86"/>
        <v>3.2021910618304958</v>
      </c>
      <c r="H1091" s="13">
        <f t="shared" si="87"/>
        <v>0.23797109300508459</v>
      </c>
      <c r="I1091" s="2">
        <f t="shared" si="82"/>
        <v>1.0204081632652962E-2</v>
      </c>
      <c r="J1091" s="36">
        <f t="shared" si="88"/>
        <v>119</v>
      </c>
      <c r="K1091" s="31">
        <f t="shared" si="89"/>
        <v>2.3741149517567876E-3</v>
      </c>
      <c r="L1091" s="3">
        <v>3.09667</v>
      </c>
      <c r="M1091" s="13">
        <v>0.52548585066484832</v>
      </c>
      <c r="N1091" s="2">
        <v>2.3E-2</v>
      </c>
      <c r="O1091" s="2">
        <v>4.4199999999999996E-2</v>
      </c>
      <c r="P1091" s="2">
        <v>5.1299999999999998E-2</v>
      </c>
      <c r="Q1091" s="2">
        <v>0.04</v>
      </c>
      <c r="R1091" s="15">
        <v>2.5762011364163707E-2</v>
      </c>
      <c r="S1091" s="17">
        <f t="shared" si="83"/>
        <v>1.9166666666666666E-3</v>
      </c>
      <c r="T1091" s="18">
        <v>0</v>
      </c>
      <c r="U1091" s="8">
        <v>7.1000000000000004E-3</v>
      </c>
      <c r="V1091" s="8">
        <v>1.2699999999999999E-2</v>
      </c>
      <c r="W1091" s="13">
        <v>2.6772731E-4</v>
      </c>
      <c r="X1091" s="13">
        <v>-2.0361303999999998E-3</v>
      </c>
      <c r="Y1091" s="26">
        <v>2.8296999999999999E-2</v>
      </c>
      <c r="Z1091" s="26">
        <v>2.6915000000000001E-2</v>
      </c>
      <c r="AA1091" s="26">
        <f t="shared" si="90"/>
        <v>2.6380333333333332E-2</v>
      </c>
    </row>
    <row r="1092" spans="1:27" x14ac:dyDescent="0.3">
      <c r="A1092" s="1">
        <v>196111</v>
      </c>
      <c r="B1092" s="29">
        <v>71.319999999999993</v>
      </c>
      <c r="C1092" s="2">
        <v>2</v>
      </c>
      <c r="D1092" s="2">
        <f t="shared" si="91"/>
        <v>3.5772493254425144</v>
      </c>
      <c r="E1092" s="2">
        <f t="shared" si="84"/>
        <v>381.84565638833442</v>
      </c>
      <c r="F1092" s="36">
        <f t="shared" si="85"/>
        <v>119</v>
      </c>
      <c r="G1092" s="2">
        <f t="shared" si="86"/>
        <v>3.2087870284733984</v>
      </c>
      <c r="H1092" s="13">
        <f t="shared" si="87"/>
        <v>0.23759814721789752</v>
      </c>
      <c r="I1092" s="2">
        <f t="shared" ref="I1092:I1155" si="92">C1092/C1091-1</f>
        <v>1.0101010101010166E-2</v>
      </c>
      <c r="J1092" s="36">
        <f t="shared" si="88"/>
        <v>119</v>
      </c>
      <c r="K1092" s="31">
        <f t="shared" si="89"/>
        <v>2.667549774553368E-3</v>
      </c>
      <c r="L1092" s="3">
        <v>3.1433300000000002</v>
      </c>
      <c r="M1092" s="13">
        <v>0.51261086474501105</v>
      </c>
      <c r="N1092" s="2">
        <v>2.4799999999999999E-2</v>
      </c>
      <c r="O1092" s="2">
        <v>4.3899999999999995E-2</v>
      </c>
      <c r="P1092" s="2">
        <v>5.1100000000000007E-2</v>
      </c>
      <c r="Q1092" s="2">
        <v>4.0399999999999998E-2</v>
      </c>
      <c r="R1092" s="15">
        <v>2.5499798074234137E-2</v>
      </c>
      <c r="S1092" s="17">
        <f t="shared" si="83"/>
        <v>2.0666666666666667E-3</v>
      </c>
      <c r="T1092" s="18">
        <v>0</v>
      </c>
      <c r="U1092" s="8">
        <v>-2E-3</v>
      </c>
      <c r="V1092" s="8">
        <v>2.8E-3</v>
      </c>
      <c r="W1092" s="13">
        <v>3.6073243700000004E-4</v>
      </c>
      <c r="X1092" s="13">
        <v>-2.0734465999999998E-3</v>
      </c>
      <c r="Y1092" s="26">
        <v>4.5141000000000001E-2</v>
      </c>
      <c r="Z1092" s="26">
        <v>3.9245000000000002E-2</v>
      </c>
      <c r="AA1092" s="26">
        <f t="shared" si="90"/>
        <v>4.3074333333333333E-2</v>
      </c>
    </row>
    <row r="1093" spans="1:27" x14ac:dyDescent="0.3">
      <c r="A1093" s="1">
        <v>196112</v>
      </c>
      <c r="B1093" s="29">
        <v>71.55</v>
      </c>
      <c r="C1093" s="2">
        <v>2.02</v>
      </c>
      <c r="D1093" s="2">
        <f t="shared" si="91"/>
        <v>3.5286874599302251</v>
      </c>
      <c r="E1093" s="2">
        <f t="shared" si="84"/>
        <v>382.58262520249764</v>
      </c>
      <c r="F1093" s="36">
        <f t="shared" si="85"/>
        <v>119</v>
      </c>
      <c r="G1093" s="2">
        <f t="shared" si="86"/>
        <v>3.2149800437184677</v>
      </c>
      <c r="H1093" s="13">
        <f t="shared" si="87"/>
        <v>0.23724904735676924</v>
      </c>
      <c r="I1093" s="2">
        <f t="shared" si="92"/>
        <v>1.0000000000000009E-2</v>
      </c>
      <c r="J1093" s="36">
        <f t="shared" si="88"/>
        <v>119</v>
      </c>
      <c r="K1093" s="31">
        <f t="shared" si="89"/>
        <v>2.9654395053354331E-3</v>
      </c>
      <c r="L1093" s="3">
        <v>3.19</v>
      </c>
      <c r="M1093" s="13">
        <v>0.5059222583910058</v>
      </c>
      <c r="N1093" s="2">
        <v>2.6000000000000002E-2</v>
      </c>
      <c r="O1093" s="2">
        <v>4.4199999999999996E-2</v>
      </c>
      <c r="P1093" s="2">
        <v>5.0999999999999997E-2</v>
      </c>
      <c r="Q1093" s="2">
        <v>4.1500000000000002E-2</v>
      </c>
      <c r="R1093" s="15">
        <v>2.2303220479095179E-2</v>
      </c>
      <c r="S1093" s="17">
        <f t="shared" si="83"/>
        <v>2.166666666666667E-3</v>
      </c>
      <c r="T1093" s="18">
        <v>0</v>
      </c>
      <c r="U1093" s="8">
        <v>-1.2500000000000001E-2</v>
      </c>
      <c r="V1093" s="8">
        <v>-2.5999999999999999E-3</v>
      </c>
      <c r="W1093" s="13">
        <v>3.3789804700000003E-4</v>
      </c>
      <c r="X1093" s="13">
        <v>-2.2107435E-3</v>
      </c>
      <c r="Y1093" s="26">
        <v>4.7330000000000002E-3</v>
      </c>
      <c r="Z1093" s="26">
        <v>3.493E-3</v>
      </c>
      <c r="AA1093" s="26">
        <f t="shared" si="90"/>
        <v>2.5663333333333332E-3</v>
      </c>
    </row>
    <row r="1094" spans="1:27" x14ac:dyDescent="0.3">
      <c r="A1094" s="1">
        <v>196201</v>
      </c>
      <c r="B1094" s="29">
        <v>68.84</v>
      </c>
      <c r="C1094" s="2">
        <v>2.0266700000000002</v>
      </c>
      <c r="D1094" s="2">
        <f t="shared" si="91"/>
        <v>3.5415295981049457</v>
      </c>
      <c r="E1094" s="2">
        <f t="shared" si="84"/>
        <v>383.31052613741974</v>
      </c>
      <c r="F1094" s="36">
        <f t="shared" si="85"/>
        <v>119</v>
      </c>
      <c r="G1094" s="2">
        <f t="shared" si="86"/>
        <v>3.2210968582976447</v>
      </c>
      <c r="H1094" s="13">
        <f t="shared" si="87"/>
        <v>0.23690524846267016</v>
      </c>
      <c r="I1094" s="2">
        <f t="shared" si="92"/>
        <v>3.3019801980198604E-3</v>
      </c>
      <c r="J1094" s="36">
        <f t="shared" si="88"/>
        <v>119</v>
      </c>
      <c r="K1094" s="31">
        <f t="shared" si="89"/>
        <v>3.0296268824139233E-3</v>
      </c>
      <c r="L1094" s="3">
        <v>3.25</v>
      </c>
      <c r="M1094" s="13">
        <v>0.52842857142857136</v>
      </c>
      <c r="N1094" s="2">
        <v>2.7200000000000002E-2</v>
      </c>
      <c r="O1094" s="2">
        <v>4.4199999999999996E-2</v>
      </c>
      <c r="P1094" s="2">
        <v>5.0799999999999998E-2</v>
      </c>
      <c r="Q1094" s="2">
        <v>4.19E-2</v>
      </c>
      <c r="R1094" s="15">
        <v>2.4698823613274155E-2</v>
      </c>
      <c r="S1094" s="17">
        <f t="shared" si="83"/>
        <v>2.2666666666666668E-3</v>
      </c>
      <c r="T1094" s="18">
        <v>0</v>
      </c>
      <c r="U1094" s="8">
        <v>-1.4E-3</v>
      </c>
      <c r="V1094" s="8">
        <v>8.0000000000000002E-3</v>
      </c>
      <c r="W1094" s="13">
        <v>8.122644460000001E-4</v>
      </c>
      <c r="X1094" s="13">
        <v>-2.2987448E-3</v>
      </c>
      <c r="Y1094" s="26">
        <v>-3.7394999999999998E-2</v>
      </c>
      <c r="Z1094" s="26">
        <v>-3.8730000000000001E-2</v>
      </c>
      <c r="AA1094" s="26">
        <f t="shared" si="90"/>
        <v>-3.9661666666666665E-2</v>
      </c>
    </row>
    <row r="1095" spans="1:27" x14ac:dyDescent="0.3">
      <c r="A1095" s="1">
        <v>196202</v>
      </c>
      <c r="B1095" s="29">
        <v>69.959999999999994</v>
      </c>
      <c r="C1095" s="2">
        <v>2.0333299999999999</v>
      </c>
      <c r="D1095" s="2">
        <f t="shared" si="91"/>
        <v>3.5323710752039021</v>
      </c>
      <c r="E1095" s="2">
        <f t="shared" si="84"/>
        <v>384.00701191509415</v>
      </c>
      <c r="F1095" s="36">
        <f t="shared" si="85"/>
        <v>119</v>
      </c>
      <c r="G1095" s="2">
        <f t="shared" si="86"/>
        <v>3.2269496799587745</v>
      </c>
      <c r="H1095" s="13">
        <f t="shared" si="87"/>
        <v>0.23657721896745004</v>
      </c>
      <c r="I1095" s="2">
        <f t="shared" si="92"/>
        <v>3.2861788056268715E-3</v>
      </c>
      <c r="J1095" s="36">
        <f t="shared" si="88"/>
        <v>119</v>
      </c>
      <c r="K1095" s="31">
        <f t="shared" si="89"/>
        <v>3.0375156813822767E-3</v>
      </c>
      <c r="L1095" s="3">
        <v>3.31</v>
      </c>
      <c r="M1095" s="13">
        <v>0.52242073299908198</v>
      </c>
      <c r="N1095" s="2">
        <v>2.7300000000000001E-2</v>
      </c>
      <c r="O1095" s="2">
        <v>4.4199999999999996E-2</v>
      </c>
      <c r="P1095" s="2">
        <v>5.0700000000000002E-2</v>
      </c>
      <c r="Q1095" s="2">
        <v>4.1399999999999999E-2</v>
      </c>
      <c r="R1095" s="15">
        <v>2.8758240409913444E-2</v>
      </c>
      <c r="S1095" s="17">
        <f t="shared" si="83"/>
        <v>2.2750000000000001E-3</v>
      </c>
      <c r="T1095" s="18">
        <v>2.2222000000000001E-3</v>
      </c>
      <c r="U1095" s="8">
        <v>1.03E-2</v>
      </c>
      <c r="V1095" s="8">
        <v>5.1999999999999998E-3</v>
      </c>
      <c r="W1095" s="13">
        <v>2.6499289999999995E-4</v>
      </c>
      <c r="X1095" s="13">
        <v>-2.2097278000000001E-3</v>
      </c>
      <c r="Y1095" s="26">
        <v>2.0573000000000001E-2</v>
      </c>
      <c r="Z1095" s="26">
        <v>1.6132000000000001E-2</v>
      </c>
      <c r="AA1095" s="26">
        <f t="shared" si="90"/>
        <v>1.8298000000000002E-2</v>
      </c>
    </row>
    <row r="1096" spans="1:27" x14ac:dyDescent="0.3">
      <c r="A1096" s="1">
        <v>196203</v>
      </c>
      <c r="B1096" s="29">
        <v>69.55</v>
      </c>
      <c r="C1096" s="2">
        <v>2.04</v>
      </c>
      <c r="D1096" s="2">
        <f t="shared" si="91"/>
        <v>3.4651229698966879</v>
      </c>
      <c r="E1096" s="2">
        <f t="shared" si="84"/>
        <v>384.74072850042893</v>
      </c>
      <c r="F1096" s="36">
        <f t="shared" si="85"/>
        <v>119</v>
      </c>
      <c r="G1096" s="2">
        <f t="shared" si="86"/>
        <v>3.233115365549823</v>
      </c>
      <c r="H1096" s="13">
        <f t="shared" si="87"/>
        <v>0.23623263569385708</v>
      </c>
      <c r="I1096" s="2">
        <f t="shared" si="92"/>
        <v>3.2803332464479418E-3</v>
      </c>
      <c r="J1096" s="36">
        <f t="shared" si="88"/>
        <v>119</v>
      </c>
      <c r="K1096" s="31">
        <f t="shared" si="89"/>
        <v>3.0453778334924931E-3</v>
      </c>
      <c r="L1096" s="3">
        <v>3.37</v>
      </c>
      <c r="M1096" s="13">
        <v>0.54572459155527264</v>
      </c>
      <c r="N1096" s="2">
        <v>2.7200000000000002E-2</v>
      </c>
      <c r="O1096" s="2">
        <v>4.3899999999999995E-2</v>
      </c>
      <c r="P1096" s="2">
        <v>5.04E-2</v>
      </c>
      <c r="Q1096" s="2">
        <v>3.9800000000000002E-2</v>
      </c>
      <c r="R1096" s="15">
        <v>2.4053381415252761E-2</v>
      </c>
      <c r="S1096" s="17">
        <f t="shared" si="83"/>
        <v>2.2666666666666668E-3</v>
      </c>
      <c r="T1096" s="18">
        <v>2.2173000000000002E-3</v>
      </c>
      <c r="U1096" s="8">
        <v>2.53E-2</v>
      </c>
      <c r="V1096" s="8">
        <v>1.5100000000000001E-2</v>
      </c>
      <c r="W1096" s="13">
        <v>2.8013374600000001E-4</v>
      </c>
      <c r="X1096" s="13">
        <v>-2.8841357000000001E-3</v>
      </c>
      <c r="Y1096" s="26">
        <v>-3.823E-3</v>
      </c>
      <c r="Z1096" s="26">
        <v>-5.117E-3</v>
      </c>
      <c r="AA1096" s="26">
        <f t="shared" si="90"/>
        <v>-6.0896666666666668E-3</v>
      </c>
    </row>
    <row r="1097" spans="1:27" x14ac:dyDescent="0.3">
      <c r="A1097" s="1">
        <v>196204</v>
      </c>
      <c r="B1097" s="29">
        <v>65.239999999999995</v>
      </c>
      <c r="C1097" s="2">
        <v>2.0466700000000002</v>
      </c>
      <c r="D1097" s="2">
        <f t="shared" si="91"/>
        <v>3.3719447209809044</v>
      </c>
      <c r="E1097" s="2">
        <f t="shared" si="84"/>
        <v>385.39132249792766</v>
      </c>
      <c r="F1097" s="36">
        <f t="shared" si="85"/>
        <v>119</v>
      </c>
      <c r="G1097" s="2">
        <f t="shared" si="86"/>
        <v>3.2385825419993921</v>
      </c>
      <c r="H1097" s="13">
        <f t="shared" si="87"/>
        <v>0.23592792875711879</v>
      </c>
      <c r="I1097" s="2">
        <f t="shared" si="92"/>
        <v>3.2696078431373454E-3</v>
      </c>
      <c r="J1097" s="36">
        <f t="shared" si="88"/>
        <v>119</v>
      </c>
      <c r="K1097" s="31">
        <f t="shared" si="89"/>
        <v>3.0137650580750238E-3</v>
      </c>
      <c r="L1097" s="3">
        <v>3.40333</v>
      </c>
      <c r="M1097" s="13">
        <v>0.57986262456224724</v>
      </c>
      <c r="N1097" s="2">
        <v>2.7300000000000001E-2</v>
      </c>
      <c r="O1097" s="2">
        <v>4.3299999999999998E-2</v>
      </c>
      <c r="P1097" s="2">
        <v>5.0199999999999995E-2</v>
      </c>
      <c r="Q1097" s="2">
        <v>3.9399999999999998E-2</v>
      </c>
      <c r="R1097" s="15">
        <v>2.5129579928164975E-2</v>
      </c>
      <c r="S1097" s="17">
        <f t="shared" si="83"/>
        <v>2.2750000000000001E-3</v>
      </c>
      <c r="T1097" s="18">
        <v>2.2123999999999998E-3</v>
      </c>
      <c r="U1097" s="8">
        <v>8.2000000000000007E-3</v>
      </c>
      <c r="V1097" s="8">
        <v>1.4200000000000001E-2</v>
      </c>
      <c r="W1097" s="13">
        <v>1.019940934E-3</v>
      </c>
      <c r="X1097" s="13">
        <v>-2.3948454999999998E-3</v>
      </c>
      <c r="Y1097" s="26">
        <v>-6.1767000000000002E-2</v>
      </c>
      <c r="Z1097" s="26">
        <v>-6.2467000000000002E-2</v>
      </c>
      <c r="AA1097" s="26">
        <f t="shared" si="90"/>
        <v>-6.4042000000000002E-2</v>
      </c>
    </row>
    <row r="1098" spans="1:27" x14ac:dyDescent="0.3">
      <c r="A1098" s="1">
        <v>196205</v>
      </c>
      <c r="B1098" s="29">
        <v>59.63</v>
      </c>
      <c r="C1098" s="2">
        <v>2.0533299999999999</v>
      </c>
      <c r="D1098" s="2">
        <f t="shared" si="91"/>
        <v>3.2833145031972326</v>
      </c>
      <c r="E1098" s="2">
        <f t="shared" si="84"/>
        <v>385.91063578899531</v>
      </c>
      <c r="F1098" s="36">
        <f t="shared" si="85"/>
        <v>119</v>
      </c>
      <c r="G1098" s="2">
        <f t="shared" si="86"/>
        <v>3.2429465192352547</v>
      </c>
      <c r="H1098" s="13">
        <f t="shared" si="87"/>
        <v>0.23568527094709626</v>
      </c>
      <c r="I1098" s="2">
        <f t="shared" si="92"/>
        <v>3.25406636145531E-3</v>
      </c>
      <c r="J1098" s="36">
        <f t="shared" si="88"/>
        <v>119</v>
      </c>
      <c r="K1098" s="31">
        <f t="shared" si="89"/>
        <v>2.9824759895887235E-3</v>
      </c>
      <c r="L1098" s="3">
        <v>3.4366699999999999</v>
      </c>
      <c r="M1098" s="13">
        <v>0.62899439154819359</v>
      </c>
      <c r="N1098" s="2">
        <v>2.69E-2</v>
      </c>
      <c r="O1098" s="2">
        <v>4.2800000000000005E-2</v>
      </c>
      <c r="P1098" s="2">
        <v>0.05</v>
      </c>
      <c r="Q1098" s="2">
        <v>3.9300000000000002E-2</v>
      </c>
      <c r="R1098" s="15">
        <v>2.7698480033386551E-2</v>
      </c>
      <c r="S1098" s="17">
        <f t="shared" si="83"/>
        <v>2.2416666666666665E-3</v>
      </c>
      <c r="T1098" s="18">
        <v>0</v>
      </c>
      <c r="U1098" s="8">
        <v>4.5999999999999999E-3</v>
      </c>
      <c r="V1098" s="8">
        <v>0</v>
      </c>
      <c r="W1098" s="13">
        <v>1.0899697606999999E-2</v>
      </c>
      <c r="X1098" s="13">
        <v>-2.9059113999999999E-3</v>
      </c>
      <c r="Y1098" s="26">
        <v>-7.9922999999999994E-2</v>
      </c>
      <c r="Z1098" s="26">
        <v>-8.5569999999999993E-2</v>
      </c>
      <c r="AA1098" s="26">
        <f t="shared" si="90"/>
        <v>-8.2164666666666664E-2</v>
      </c>
    </row>
    <row r="1099" spans="1:27" x14ac:dyDescent="0.3">
      <c r="A1099" s="1">
        <v>196206</v>
      </c>
      <c r="B1099" s="29">
        <v>54.75</v>
      </c>
      <c r="C1099" s="2">
        <v>2.06</v>
      </c>
      <c r="D1099" s="2">
        <f t="shared" si="91"/>
        <v>3.3416947030475388</v>
      </c>
      <c r="E1099" s="2">
        <f t="shared" si="84"/>
        <v>386.33076467460046</v>
      </c>
      <c r="F1099" s="36">
        <f t="shared" si="85"/>
        <v>119</v>
      </c>
      <c r="G1099" s="2">
        <f t="shared" si="86"/>
        <v>3.2464770140722727</v>
      </c>
      <c r="H1099" s="13">
        <f t="shared" si="87"/>
        <v>0.23548932366432929</v>
      </c>
      <c r="I1099" s="2">
        <f t="shared" si="92"/>
        <v>3.2483818967239397E-3</v>
      </c>
      <c r="J1099" s="36">
        <f t="shared" si="88"/>
        <v>119</v>
      </c>
      <c r="K1099" s="31">
        <f t="shared" si="89"/>
        <v>2.9514644090594035E-3</v>
      </c>
      <c r="L1099" s="3">
        <v>3.47</v>
      </c>
      <c r="M1099" s="13">
        <v>0.68735746864310154</v>
      </c>
      <c r="N1099" s="2">
        <v>2.7300000000000001E-2</v>
      </c>
      <c r="O1099" s="2">
        <v>4.2800000000000005E-2</v>
      </c>
      <c r="P1099" s="2">
        <v>5.0199999999999995E-2</v>
      </c>
      <c r="Q1099" s="2">
        <v>4.0099999999999997E-2</v>
      </c>
      <c r="R1099" s="15">
        <v>2.6432344180615516E-2</v>
      </c>
      <c r="S1099" s="17">
        <f t="shared" si="83"/>
        <v>2.2750000000000001E-3</v>
      </c>
      <c r="T1099" s="18">
        <v>0</v>
      </c>
      <c r="U1099" s="8">
        <v>-7.6E-3</v>
      </c>
      <c r="V1099" s="8">
        <v>-2.5999999999999999E-3</v>
      </c>
      <c r="W1099" s="13">
        <v>6.1604055399999995E-3</v>
      </c>
      <c r="X1099" s="13">
        <v>-2.7952766E-3</v>
      </c>
      <c r="Y1099" s="26">
        <v>-8.0690999999999999E-2</v>
      </c>
      <c r="Z1099" s="26">
        <v>-8.2242999999999997E-2</v>
      </c>
      <c r="AA1099" s="26">
        <f t="shared" si="90"/>
        <v>-8.2965999999999998E-2</v>
      </c>
    </row>
    <row r="1100" spans="1:27" x14ac:dyDescent="0.3">
      <c r="A1100" s="1">
        <v>196207</v>
      </c>
      <c r="B1100" s="29">
        <v>58.23</v>
      </c>
      <c r="C1100" s="2">
        <v>2.0666699999999998</v>
      </c>
      <c r="D1100" s="2">
        <f t="shared" si="91"/>
        <v>3.3536306603550852</v>
      </c>
      <c r="E1100" s="2">
        <f t="shared" si="84"/>
        <v>386.82394782863685</v>
      </c>
      <c r="F1100" s="36">
        <f t="shared" si="85"/>
        <v>119</v>
      </c>
      <c r="G1100" s="2">
        <f t="shared" si="86"/>
        <v>3.2506214103246793</v>
      </c>
      <c r="H1100" s="13">
        <f t="shared" si="87"/>
        <v>0.23525971933680537</v>
      </c>
      <c r="I1100" s="2">
        <f t="shared" si="92"/>
        <v>3.2378640776697942E-3</v>
      </c>
      <c r="J1100" s="36">
        <f t="shared" si="88"/>
        <v>119</v>
      </c>
      <c r="K1100" s="31">
        <f t="shared" si="89"/>
        <v>2.9787617359226296E-3</v>
      </c>
      <c r="L1100" s="3">
        <v>3.49</v>
      </c>
      <c r="M1100" s="13">
        <v>0.64522602980281984</v>
      </c>
      <c r="N1100" s="2">
        <v>2.92E-2</v>
      </c>
      <c r="O1100" s="2">
        <v>4.3400000000000001E-2</v>
      </c>
      <c r="P1100" s="2">
        <v>5.0499999999999996E-2</v>
      </c>
      <c r="Q1100" s="2">
        <v>4.1200000000000001E-2</v>
      </c>
      <c r="R1100" s="15">
        <v>2.9690328050333805E-2</v>
      </c>
      <c r="S1100" s="17">
        <f t="shared" si="83"/>
        <v>2.4333333333333334E-3</v>
      </c>
      <c r="T1100" s="18">
        <v>2.2074999999999998E-3</v>
      </c>
      <c r="U1100" s="8">
        <v>-1.09E-2</v>
      </c>
      <c r="V1100" s="8">
        <v>-1.5E-3</v>
      </c>
      <c r="W1100" s="13">
        <v>1.8435739890000002E-3</v>
      </c>
      <c r="X1100" s="13">
        <v>-2.5626272000000001E-3</v>
      </c>
      <c r="Y1100" s="26">
        <v>6.5282000000000007E-2</v>
      </c>
      <c r="Z1100" s="26">
        <v>6.4048999999999995E-2</v>
      </c>
      <c r="AA1100" s="26">
        <f t="shared" si="90"/>
        <v>6.2848666666666678E-2</v>
      </c>
    </row>
    <row r="1101" spans="1:27" x14ac:dyDescent="0.3">
      <c r="A1101" s="1">
        <v>196208</v>
      </c>
      <c r="B1101" s="29">
        <v>59.12</v>
      </c>
      <c r="C1101" s="2">
        <v>2.0733299999999999</v>
      </c>
      <c r="D1101" s="2">
        <f t="shared" si="91"/>
        <v>3.3010055230805433</v>
      </c>
      <c r="E1101" s="2">
        <f t="shared" si="84"/>
        <v>387.34883760614161</v>
      </c>
      <c r="F1101" s="36">
        <f t="shared" si="85"/>
        <v>119</v>
      </c>
      <c r="G1101" s="2">
        <f t="shared" si="86"/>
        <v>3.2550322487911059</v>
      </c>
      <c r="H1101" s="13">
        <f t="shared" si="87"/>
        <v>0.23501584512881407</v>
      </c>
      <c r="I1101" s="2">
        <f t="shared" si="92"/>
        <v>3.2225754474590751E-3</v>
      </c>
      <c r="J1101" s="36">
        <f t="shared" si="88"/>
        <v>119</v>
      </c>
      <c r="K1101" s="31">
        <f t="shared" si="89"/>
        <v>3.0059706777517876E-3</v>
      </c>
      <c r="L1101" s="3">
        <v>3.51</v>
      </c>
      <c r="M1101" s="13">
        <v>0.63331035162021088</v>
      </c>
      <c r="N1101" s="2">
        <v>2.8199999999999999E-2</v>
      </c>
      <c r="O1101" s="2">
        <v>4.3499999999999997E-2</v>
      </c>
      <c r="P1101" s="2">
        <v>5.0599999999999999E-2</v>
      </c>
      <c r="Q1101" s="2">
        <v>4.0099999999999997E-2</v>
      </c>
      <c r="R1101" s="15">
        <v>2.854788538275569E-2</v>
      </c>
      <c r="S1101" s="17">
        <f t="shared" si="83"/>
        <v>2.3500000000000001E-3</v>
      </c>
      <c r="T1101" s="18">
        <v>0</v>
      </c>
      <c r="U1101" s="8">
        <v>1.8700000000000001E-2</v>
      </c>
      <c r="V1101" s="8">
        <v>1.43E-2</v>
      </c>
      <c r="W1101" s="13">
        <v>8.0194682700000005E-4</v>
      </c>
      <c r="X1101" s="13">
        <v>-2.7495972E-3</v>
      </c>
      <c r="Y1101" s="26">
        <v>2.1669000000000001E-2</v>
      </c>
      <c r="Z1101" s="26">
        <v>1.5803000000000001E-2</v>
      </c>
      <c r="AA1101" s="26">
        <f t="shared" si="90"/>
        <v>1.9318999999999999E-2</v>
      </c>
    </row>
    <row r="1102" spans="1:27" x14ac:dyDescent="0.3">
      <c r="A1102" s="1">
        <v>196209</v>
      </c>
      <c r="B1102" s="29">
        <v>56.27</v>
      </c>
      <c r="C1102" s="2">
        <v>2.08</v>
      </c>
      <c r="D1102" s="2">
        <f t="shared" si="91"/>
        <v>3.3022266641031002</v>
      </c>
      <c r="E1102" s="2">
        <f t="shared" si="84"/>
        <v>387.82191757458668</v>
      </c>
      <c r="F1102" s="36">
        <f t="shared" si="85"/>
        <v>119</v>
      </c>
      <c r="G1102" s="2">
        <f t="shared" si="86"/>
        <v>3.2590077107108124</v>
      </c>
      <c r="H1102" s="13">
        <f t="shared" si="87"/>
        <v>0.23479647559339678</v>
      </c>
      <c r="I1102" s="2">
        <f t="shared" si="92"/>
        <v>3.2170469727443862E-3</v>
      </c>
      <c r="J1102" s="36">
        <f t="shared" si="88"/>
        <v>119</v>
      </c>
      <c r="K1102" s="31">
        <f t="shared" si="89"/>
        <v>3.033051143696822E-3</v>
      </c>
      <c r="L1102" s="3">
        <v>3.53</v>
      </c>
      <c r="M1102" s="13">
        <v>0.66634426059622098</v>
      </c>
      <c r="N1102" s="2">
        <v>2.7799999999999998E-2</v>
      </c>
      <c r="O1102" s="2">
        <v>4.3200000000000002E-2</v>
      </c>
      <c r="P1102" s="2">
        <v>5.0300000000000004E-2</v>
      </c>
      <c r="Q1102" s="2">
        <v>3.9800000000000002E-2</v>
      </c>
      <c r="R1102" s="15">
        <v>2.9778355947484542E-2</v>
      </c>
      <c r="S1102" s="17">
        <f t="shared" si="83"/>
        <v>2.3166666666666665E-3</v>
      </c>
      <c r="T1102" s="18">
        <v>5.4974999999999998E-3</v>
      </c>
      <c r="U1102" s="8">
        <v>6.1000000000000004E-3</v>
      </c>
      <c r="V1102" s="8">
        <v>8.8999999999999999E-3</v>
      </c>
      <c r="W1102" s="13">
        <v>1.1769969320000002E-3</v>
      </c>
      <c r="X1102" s="13">
        <v>-2.9218017000000002E-3</v>
      </c>
      <c r="Y1102" s="26">
        <v>-4.8815999999999998E-2</v>
      </c>
      <c r="Z1102" s="26">
        <v>-5.0258999999999998E-2</v>
      </c>
      <c r="AA1102" s="26">
        <f t="shared" si="90"/>
        <v>-5.1132666666666667E-2</v>
      </c>
    </row>
    <row r="1103" spans="1:27" x14ac:dyDescent="0.3">
      <c r="A1103" s="1">
        <v>196210</v>
      </c>
      <c r="B1103" s="29">
        <v>56.52</v>
      </c>
      <c r="C1103" s="2">
        <v>2.09667</v>
      </c>
      <c r="D1103" s="2">
        <f t="shared" si="91"/>
        <v>3.3909687931453671</v>
      </c>
      <c r="E1103" s="2">
        <f t="shared" si="84"/>
        <v>388.24153881513274</v>
      </c>
      <c r="F1103" s="36">
        <f t="shared" si="85"/>
        <v>119</v>
      </c>
      <c r="G1103" s="2">
        <f t="shared" si="86"/>
        <v>3.2625339396229642</v>
      </c>
      <c r="H1103" s="13">
        <f t="shared" si="87"/>
        <v>0.23460223758088211</v>
      </c>
      <c r="I1103" s="2">
        <f t="shared" si="92"/>
        <v>8.0144230769230163E-3</v>
      </c>
      <c r="J1103" s="36">
        <f t="shared" si="88"/>
        <v>119</v>
      </c>
      <c r="K1103" s="31">
        <f t="shared" si="89"/>
        <v>3.137338122024724E-3</v>
      </c>
      <c r="L1103" s="3">
        <v>3.57667</v>
      </c>
      <c r="M1103" s="13">
        <v>0.6541533140037642</v>
      </c>
      <c r="N1103" s="2">
        <v>2.7400000000000001E-2</v>
      </c>
      <c r="O1103" s="2">
        <v>4.2800000000000005E-2</v>
      </c>
      <c r="P1103" s="2">
        <v>4.99E-2</v>
      </c>
      <c r="Q1103" s="2">
        <v>3.95E-2</v>
      </c>
      <c r="R1103" s="15">
        <v>2.7273381498155308E-2</v>
      </c>
      <c r="S1103" s="17">
        <f t="shared" si="83"/>
        <v>2.2833333333333334E-3</v>
      </c>
      <c r="T1103" s="18">
        <v>-1.0970999999999999E-3</v>
      </c>
      <c r="U1103" s="8">
        <v>8.3999999999999995E-3</v>
      </c>
      <c r="V1103" s="8">
        <v>6.7999999999999996E-3</v>
      </c>
      <c r="W1103" s="13">
        <v>3.4521849549999997E-3</v>
      </c>
      <c r="X1103" s="13">
        <v>-2.2837634E-3</v>
      </c>
      <c r="Y1103" s="26">
        <v>8.3129999999999992E-3</v>
      </c>
      <c r="Z1103" s="26">
        <v>6.4050000000000001E-3</v>
      </c>
      <c r="AA1103" s="26">
        <f t="shared" si="90"/>
        <v>6.0296666666666658E-3</v>
      </c>
    </row>
    <row r="1104" spans="1:27" x14ac:dyDescent="0.3">
      <c r="A1104" s="1">
        <v>196211</v>
      </c>
      <c r="B1104" s="29">
        <v>62.26</v>
      </c>
      <c r="C1104" s="2">
        <v>2.1133299999999999</v>
      </c>
      <c r="D1104" s="2">
        <f t="shared" si="91"/>
        <v>3.3964558670544527</v>
      </c>
      <c r="E1104" s="2">
        <f t="shared" si="84"/>
        <v>388.7057240451557</v>
      </c>
      <c r="F1104" s="36">
        <f t="shared" si="85"/>
        <v>119</v>
      </c>
      <c r="G1104" s="2">
        <f t="shared" si="86"/>
        <v>3.2664346558416444</v>
      </c>
      <c r="H1104" s="13">
        <f t="shared" si="87"/>
        <v>0.23438774542832624</v>
      </c>
      <c r="I1104" s="2">
        <f t="shared" si="92"/>
        <v>7.945933313301623E-3</v>
      </c>
      <c r="J1104" s="36">
        <f t="shared" si="88"/>
        <v>119</v>
      </c>
      <c r="K1104" s="31">
        <f t="shared" si="89"/>
        <v>3.2827144612162175E-3</v>
      </c>
      <c r="L1104" s="3">
        <v>3.6233300000000002</v>
      </c>
      <c r="M1104" s="13">
        <v>0.59417834591098107</v>
      </c>
      <c r="N1104" s="2">
        <v>2.8300000000000002E-2</v>
      </c>
      <c r="O1104" s="2">
        <v>4.2500000000000003E-2</v>
      </c>
      <c r="P1104" s="2">
        <v>4.9599999999999998E-2</v>
      </c>
      <c r="Q1104" s="2">
        <v>3.9600000000000003E-2</v>
      </c>
      <c r="R1104" s="15">
        <v>2.4067934250555447E-2</v>
      </c>
      <c r="S1104" s="17">
        <f t="shared" ref="S1104:S1167" si="93">N1104/12</f>
        <v>2.3583333333333334E-3</v>
      </c>
      <c r="T1104" s="18">
        <v>0</v>
      </c>
      <c r="U1104" s="8">
        <v>2.0999999999999999E-3</v>
      </c>
      <c r="V1104" s="8">
        <v>6.1999999999999998E-3</v>
      </c>
      <c r="W1104" s="13">
        <v>1.2748199909999999E-3</v>
      </c>
      <c r="X1104" s="13">
        <v>-2.8195339999999998E-3</v>
      </c>
      <c r="Y1104" s="26">
        <v>0.108268</v>
      </c>
      <c r="Z1104" s="26">
        <v>0.10052800000000001</v>
      </c>
      <c r="AA1104" s="26">
        <f t="shared" si="90"/>
        <v>0.10590966666666667</v>
      </c>
    </row>
    <row r="1105" spans="1:27" x14ac:dyDescent="0.3">
      <c r="A1105" s="1">
        <v>196212</v>
      </c>
      <c r="B1105" s="29">
        <v>63.1</v>
      </c>
      <c r="C1105" s="2">
        <v>2.13</v>
      </c>
      <c r="D1105" s="2">
        <f t="shared" si="91"/>
        <v>3.4365584832216287</v>
      </c>
      <c r="E1105" s="2">
        <f t="shared" si="84"/>
        <v>389.17316346931096</v>
      </c>
      <c r="F1105" s="36">
        <f t="shared" si="85"/>
        <v>119</v>
      </c>
      <c r="G1105" s="2">
        <f t="shared" si="86"/>
        <v>3.2703627182295039</v>
      </c>
      <c r="H1105" s="13">
        <f t="shared" si="87"/>
        <v>0.2341721455489385</v>
      </c>
      <c r="I1105" s="2">
        <f t="shared" si="92"/>
        <v>7.8880250599764334E-3</v>
      </c>
      <c r="J1105" s="36">
        <f t="shared" si="88"/>
        <v>119</v>
      </c>
      <c r="K1105" s="31">
        <f t="shared" si="89"/>
        <v>3.4281875269698897E-3</v>
      </c>
      <c r="L1105" s="3">
        <v>3.67</v>
      </c>
      <c r="M1105" s="13">
        <v>0.5916270510657875</v>
      </c>
      <c r="N1105" s="2">
        <v>2.87E-2</v>
      </c>
      <c r="O1105" s="2">
        <v>4.24E-2</v>
      </c>
      <c r="P1105" s="2">
        <v>4.9200000000000001E-2</v>
      </c>
      <c r="Q1105" s="2">
        <v>3.95E-2</v>
      </c>
      <c r="R1105" s="15">
        <v>1.9237911829733167E-2</v>
      </c>
      <c r="S1105" s="17">
        <f t="shared" si="93"/>
        <v>2.3916666666666665E-3</v>
      </c>
      <c r="T1105" s="18">
        <v>-1.0983E-3</v>
      </c>
      <c r="U1105" s="8">
        <v>3.5000000000000001E-3</v>
      </c>
      <c r="V1105" s="8">
        <v>2.3E-3</v>
      </c>
      <c r="W1105" s="13">
        <v>5.438854939999999E-4</v>
      </c>
      <c r="X1105" s="13">
        <v>-2.7965747999999999E-3</v>
      </c>
      <c r="Y1105" s="26">
        <v>1.5533999999999999E-2</v>
      </c>
      <c r="Z1105" s="26">
        <v>1.404E-2</v>
      </c>
      <c r="AA1105" s="26">
        <f t="shared" si="90"/>
        <v>1.3142333333333332E-2</v>
      </c>
    </row>
    <row r="1106" spans="1:27" x14ac:dyDescent="0.3">
      <c r="A1106" s="1">
        <v>196301</v>
      </c>
      <c r="B1106" s="29">
        <v>66.2</v>
      </c>
      <c r="C1106" s="2">
        <v>2.1366700000000001</v>
      </c>
      <c r="D1106" s="2">
        <f t="shared" si="91"/>
        <v>3.4041555558279408</v>
      </c>
      <c r="E1106" s="2">
        <f t="shared" si="84"/>
        <v>389.69906868821715</v>
      </c>
      <c r="F1106" s="36">
        <f t="shared" si="85"/>
        <v>119</v>
      </c>
      <c r="G1106" s="2">
        <f t="shared" si="86"/>
        <v>3.2747820898169508</v>
      </c>
      <c r="H1106" s="13">
        <f t="shared" si="87"/>
        <v>0.23393005280482515</v>
      </c>
      <c r="I1106" s="2">
        <f t="shared" si="92"/>
        <v>3.1314553990611227E-3</v>
      </c>
      <c r="J1106" s="36">
        <f t="shared" si="88"/>
        <v>119</v>
      </c>
      <c r="K1106" s="31">
        <f t="shared" si="89"/>
        <v>3.4944734518436412E-3</v>
      </c>
      <c r="L1106" s="3">
        <v>3.6833300000000002</v>
      </c>
      <c r="M1106" s="13">
        <v>0.56498498938273412</v>
      </c>
      <c r="N1106" s="2">
        <v>2.9100000000000001E-2</v>
      </c>
      <c r="O1106" s="2">
        <v>4.2099999999999999E-2</v>
      </c>
      <c r="P1106" s="2">
        <v>4.9100000000000005E-2</v>
      </c>
      <c r="Q1106" s="2">
        <v>3.9800000000000002E-2</v>
      </c>
      <c r="R1106" s="15">
        <v>1.6441036138453494E-2</v>
      </c>
      <c r="S1106" s="17">
        <f t="shared" si="93"/>
        <v>2.4250000000000001E-3</v>
      </c>
      <c r="T1106" s="18">
        <v>1.0983E-3</v>
      </c>
      <c r="U1106" s="8">
        <v>-1E-4</v>
      </c>
      <c r="V1106" s="8">
        <v>5.8999999999999999E-3</v>
      </c>
      <c r="W1106" s="13">
        <v>6.9976384599999971E-4</v>
      </c>
      <c r="X1106" s="13">
        <v>-3.0502696999999998E-3</v>
      </c>
      <c r="Y1106" s="26">
        <v>5.0367000000000002E-2</v>
      </c>
      <c r="Z1106" s="26">
        <v>4.8957000000000001E-2</v>
      </c>
      <c r="AA1106" s="26">
        <f t="shared" si="90"/>
        <v>4.7941999999999999E-2</v>
      </c>
    </row>
    <row r="1107" spans="1:27" x14ac:dyDescent="0.3">
      <c r="A1107" s="1">
        <v>196302</v>
      </c>
      <c r="B1107" s="29">
        <v>64.290000000000006</v>
      </c>
      <c r="C1107" s="2">
        <v>2.1433300000000002</v>
      </c>
      <c r="D1107" s="2">
        <f t="shared" si="91"/>
        <v>3.4358933312423563</v>
      </c>
      <c r="E1107" s="2">
        <f t="shared" si="84"/>
        <v>390.2164048877533</v>
      </c>
      <c r="F1107" s="36">
        <f t="shared" si="85"/>
        <v>119</v>
      </c>
      <c r="G1107" s="2">
        <f t="shared" si="86"/>
        <v>3.2791294528382631</v>
      </c>
      <c r="H1107" s="13">
        <f t="shared" si="87"/>
        <v>0.23369239258156108</v>
      </c>
      <c r="I1107" s="2">
        <f t="shared" si="92"/>
        <v>3.1169998174729319E-3</v>
      </c>
      <c r="J1107" s="36">
        <f t="shared" si="88"/>
        <v>119</v>
      </c>
      <c r="K1107" s="31">
        <f t="shared" si="89"/>
        <v>3.5207882030962555E-3</v>
      </c>
      <c r="L1107" s="3">
        <v>3.6966700000000001</v>
      </c>
      <c r="M1107" s="13">
        <v>0.58195311792922433</v>
      </c>
      <c r="N1107" s="2">
        <v>2.92E-2</v>
      </c>
      <c r="O1107" s="2">
        <v>4.1900000000000007E-2</v>
      </c>
      <c r="P1107" s="2">
        <v>4.8899999999999999E-2</v>
      </c>
      <c r="Q1107" s="2">
        <v>0.04</v>
      </c>
      <c r="R1107" s="15">
        <v>1.2522859245379174E-2</v>
      </c>
      <c r="S1107" s="17">
        <f t="shared" si="93"/>
        <v>2.4333333333333334E-3</v>
      </c>
      <c r="T1107" s="18">
        <v>1.0970999999999999E-3</v>
      </c>
      <c r="U1107" s="8">
        <v>8.0000000000000004E-4</v>
      </c>
      <c r="V1107" s="8">
        <v>2.3E-3</v>
      </c>
      <c r="W1107" s="13">
        <v>3.9212371799999998E-4</v>
      </c>
      <c r="X1107" s="13">
        <v>-3.0897221000000001E-3</v>
      </c>
      <c r="Y1107" s="26">
        <v>-2.4188999999999999E-2</v>
      </c>
      <c r="Z1107" s="26">
        <v>-2.9163999999999999E-2</v>
      </c>
      <c r="AA1107" s="26">
        <f t="shared" si="90"/>
        <v>-2.6622333333333331E-2</v>
      </c>
    </row>
    <row r="1108" spans="1:27" x14ac:dyDescent="0.3">
      <c r="A1108" s="1">
        <v>196303</v>
      </c>
      <c r="B1108" s="29">
        <v>66.569999999999993</v>
      </c>
      <c r="C1108" s="2">
        <v>2.15</v>
      </c>
      <c r="D1108" s="2">
        <f t="shared" si="91"/>
        <v>3.4801661676287554</v>
      </c>
      <c r="E1108" s="2">
        <f t="shared" si="84"/>
        <v>390.79232880262947</v>
      </c>
      <c r="F1108" s="36">
        <f t="shared" si="85"/>
        <v>119</v>
      </c>
      <c r="G1108" s="2">
        <f t="shared" si="86"/>
        <v>3.2839691496019285</v>
      </c>
      <c r="H1108" s="13">
        <f t="shared" si="87"/>
        <v>0.23342838500434143</v>
      </c>
      <c r="I1108" s="2">
        <f t="shared" si="92"/>
        <v>3.1119799564227613E-3</v>
      </c>
      <c r="J1108" s="36">
        <f t="shared" si="88"/>
        <v>119</v>
      </c>
      <c r="K1108" s="31">
        <f t="shared" si="89"/>
        <v>3.5469814788733393E-3</v>
      </c>
      <c r="L1108" s="3">
        <v>3.71</v>
      </c>
      <c r="M1108" s="13">
        <v>0.58752857059133801</v>
      </c>
      <c r="N1108" s="2">
        <v>2.8900000000000002E-2</v>
      </c>
      <c r="O1108" s="2">
        <v>4.1900000000000007E-2</v>
      </c>
      <c r="P1108" s="2">
        <v>4.8799999999999996E-2</v>
      </c>
      <c r="Q1108" s="2">
        <v>4.0099999999999997E-2</v>
      </c>
      <c r="R1108" s="15">
        <v>1.3689506034223106E-2</v>
      </c>
      <c r="S1108" s="17">
        <f t="shared" si="93"/>
        <v>2.4083333333333335E-3</v>
      </c>
      <c r="T1108" s="18">
        <v>1.0958999999999999E-3</v>
      </c>
      <c r="U1108" s="8">
        <v>8.9999999999999998E-4</v>
      </c>
      <c r="V1108" s="8">
        <v>2.5999999999999999E-3</v>
      </c>
      <c r="W1108" s="13">
        <v>3.5992424099999998E-4</v>
      </c>
      <c r="X1108" s="13">
        <v>-2.9958801999999999E-3</v>
      </c>
      <c r="Y1108" s="26">
        <v>3.6581000000000002E-2</v>
      </c>
      <c r="Z1108" s="26">
        <v>3.5156E-2</v>
      </c>
      <c r="AA1108" s="26">
        <f t="shared" si="90"/>
        <v>3.4172666666666671E-2</v>
      </c>
    </row>
    <row r="1109" spans="1:27" x14ac:dyDescent="0.3">
      <c r="A1109" s="1">
        <v>196304</v>
      </c>
      <c r="B1109" s="29">
        <v>69.8</v>
      </c>
      <c r="C1109" s="2">
        <v>2.1666699999999999</v>
      </c>
      <c r="D1109" s="2">
        <f t="shared" si="91"/>
        <v>3.4866675740058373</v>
      </c>
      <c r="E1109" s="2">
        <f t="shared" si="84"/>
        <v>391.41813915305784</v>
      </c>
      <c r="F1109" s="36">
        <f t="shared" si="85"/>
        <v>119</v>
      </c>
      <c r="G1109" s="2">
        <f t="shared" si="86"/>
        <v>3.2892280601097297</v>
      </c>
      <c r="H1109" s="13">
        <f t="shared" si="87"/>
        <v>0.23314218455766078</v>
      </c>
      <c r="I1109" s="2">
        <f t="shared" si="92"/>
        <v>7.7534883720931091E-3</v>
      </c>
      <c r="J1109" s="36">
        <f t="shared" si="88"/>
        <v>119</v>
      </c>
      <c r="K1109" s="31">
        <f t="shared" si="89"/>
        <v>3.5532863345772311E-3</v>
      </c>
      <c r="L1109" s="3">
        <v>3.7533300000000001</v>
      </c>
      <c r="M1109" s="13">
        <v>0.55872927406994566</v>
      </c>
      <c r="N1109" s="2">
        <v>2.8999999999999998E-2</v>
      </c>
      <c r="O1109" s="2">
        <v>4.2099999999999999E-2</v>
      </c>
      <c r="P1109" s="2">
        <v>4.87E-2</v>
      </c>
      <c r="Q1109" s="2">
        <v>4.0500000000000001E-2</v>
      </c>
      <c r="R1109" s="15">
        <v>1.4541240255218194E-2</v>
      </c>
      <c r="S1109" s="17">
        <f t="shared" si="93"/>
        <v>2.4166666666666664E-3</v>
      </c>
      <c r="T1109" s="18">
        <v>0</v>
      </c>
      <c r="U1109" s="8">
        <v>-1.1999999999999999E-3</v>
      </c>
      <c r="V1109" s="8">
        <v>-5.1000000000000004E-3</v>
      </c>
      <c r="W1109" s="13">
        <v>3.22163986E-4</v>
      </c>
      <c r="X1109" s="13">
        <v>-2.6662205000000001E-3</v>
      </c>
      <c r="Y1109" s="26">
        <v>4.9070000000000003E-2</v>
      </c>
      <c r="Z1109" s="26">
        <v>4.8176999999999998E-2</v>
      </c>
      <c r="AA1109" s="26">
        <f t="shared" si="90"/>
        <v>4.6653333333333338E-2</v>
      </c>
    </row>
    <row r="1110" spans="1:27" x14ac:dyDescent="0.3">
      <c r="A1110" s="1">
        <v>196305</v>
      </c>
      <c r="B1110" s="29">
        <v>70.8</v>
      </c>
      <c r="C1110" s="2">
        <v>2.1833300000000002</v>
      </c>
      <c r="D1110" s="2">
        <f t="shared" si="91"/>
        <v>3.4586032631368817</v>
      </c>
      <c r="E1110" s="2">
        <f t="shared" si="84"/>
        <v>392.06924555860093</v>
      </c>
      <c r="F1110" s="36">
        <f t="shared" si="85"/>
        <v>119</v>
      </c>
      <c r="G1110" s="2">
        <f t="shared" si="86"/>
        <v>3.2946995425092513</v>
      </c>
      <c r="H1110" s="13">
        <f t="shared" si="87"/>
        <v>0.23284515950462345</v>
      </c>
      <c r="I1110" s="2">
        <f t="shared" si="92"/>
        <v>7.6892189396633448E-3</v>
      </c>
      <c r="J1110" s="36">
        <f t="shared" si="88"/>
        <v>119</v>
      </c>
      <c r="K1110" s="31">
        <f t="shared" si="89"/>
        <v>3.5985827652604855E-3</v>
      </c>
      <c r="L1110" s="3">
        <v>3.7966700000000002</v>
      </c>
      <c r="M1110" s="13">
        <v>0.55161219324309452</v>
      </c>
      <c r="N1110" s="2">
        <v>2.9300000000000003E-2</v>
      </c>
      <c r="O1110" s="2">
        <v>4.2199999999999994E-2</v>
      </c>
      <c r="P1110" s="2">
        <v>4.8499999999999995E-2</v>
      </c>
      <c r="Q1110" s="2">
        <v>4.0599999999999997E-2</v>
      </c>
      <c r="R1110" s="15">
        <v>1.4000631388012273E-2</v>
      </c>
      <c r="S1110" s="17">
        <f t="shared" si="93"/>
        <v>2.4416666666666671E-3</v>
      </c>
      <c r="T1110" s="18">
        <v>0</v>
      </c>
      <c r="U1110" s="8">
        <v>2.3E-3</v>
      </c>
      <c r="V1110" s="8">
        <v>4.7999999999999996E-3</v>
      </c>
      <c r="W1110" s="13">
        <v>3.0366327499999995E-4</v>
      </c>
      <c r="X1110" s="13">
        <v>-2.7292358999999999E-3</v>
      </c>
      <c r="Y1110" s="26">
        <v>1.9674000000000001E-2</v>
      </c>
      <c r="Z1110" s="26">
        <v>1.3844E-2</v>
      </c>
      <c r="AA1110" s="26">
        <f t="shared" si="90"/>
        <v>1.7232333333333332E-2</v>
      </c>
    </row>
    <row r="1111" spans="1:27" x14ac:dyDescent="0.3">
      <c r="A1111" s="1">
        <v>196306</v>
      </c>
      <c r="B1111" s="29">
        <v>69.37</v>
      </c>
      <c r="C1111" s="2">
        <v>2.2000000000000002</v>
      </c>
      <c r="D1111" s="2">
        <f t="shared" si="91"/>
        <v>3.4475314295929032</v>
      </c>
      <c r="E1111" s="2">
        <f t="shared" ref="E1111:E1174" si="94">SUM(D992:D1110)</f>
        <v>392.6696802043362</v>
      </c>
      <c r="F1111" s="36">
        <f t="shared" ref="F1111:F1174" si="95">COUNT(D992:D1110)</f>
        <v>119</v>
      </c>
      <c r="G1111" s="2">
        <f t="shared" ref="G1111:G1174" si="96">E1111/F1111</f>
        <v>3.2997452118011448</v>
      </c>
      <c r="H1111" s="13">
        <f t="shared" ref="H1111:H1174" si="97">1/(1+G1111)</f>
        <v>0.2325719201350315</v>
      </c>
      <c r="I1111" s="2">
        <f t="shared" si="92"/>
        <v>7.6351261604978848E-3</v>
      </c>
      <c r="J1111" s="36">
        <f t="shared" ref="J1111:J1174" si="98">COUNT(I992:I1110)</f>
        <v>119</v>
      </c>
      <c r="K1111" s="31">
        <f t="shared" ref="K1111:K1174" si="99">SUM(I992:I1110)/J1111</f>
        <v>3.6434452546315124E-3</v>
      </c>
      <c r="L1111" s="3">
        <v>3.84</v>
      </c>
      <c r="M1111" s="13">
        <v>0.56728157537347212</v>
      </c>
      <c r="N1111" s="2">
        <v>2.9900000000000003E-2</v>
      </c>
      <c r="O1111" s="2">
        <v>4.2300000000000004E-2</v>
      </c>
      <c r="P1111" s="2">
        <v>4.8399999999999999E-2</v>
      </c>
      <c r="Q1111" s="2">
        <v>4.07E-2</v>
      </c>
      <c r="R1111" s="15">
        <v>1.7602691960612274E-2</v>
      </c>
      <c r="S1111" s="17">
        <f t="shared" si="93"/>
        <v>2.4916666666666668E-3</v>
      </c>
      <c r="T1111" s="18">
        <v>4.3715999999999998E-3</v>
      </c>
      <c r="U1111" s="8">
        <v>1.9E-3</v>
      </c>
      <c r="V1111" s="8">
        <v>4.3E-3</v>
      </c>
      <c r="W1111" s="13">
        <v>2.6109184799999994E-4</v>
      </c>
      <c r="X1111" s="13">
        <v>-2.7715821999999999E-3</v>
      </c>
      <c r="Y1111" s="26">
        <v>-1.8605E-2</v>
      </c>
      <c r="Z1111" s="26">
        <v>-1.9806000000000001E-2</v>
      </c>
      <c r="AA1111" s="26">
        <f t="shared" ref="AA1111:AA1174" si="100">Y1111-S1111</f>
        <v>-2.1096666666666666E-2</v>
      </c>
    </row>
    <row r="1112" spans="1:27" x14ac:dyDescent="0.3">
      <c r="A1112" s="1">
        <v>196307</v>
      </c>
      <c r="B1112" s="29">
        <v>69.13</v>
      </c>
      <c r="C1112" s="2">
        <v>2.2033299999999998</v>
      </c>
      <c r="D1112" s="2">
        <f t="shared" si="91"/>
        <v>3.4936167095255923</v>
      </c>
      <c r="E1112" s="2">
        <f t="shared" si="94"/>
        <v>393.31855714405998</v>
      </c>
      <c r="F1112" s="36">
        <f t="shared" si="95"/>
        <v>119</v>
      </c>
      <c r="G1112" s="2">
        <f t="shared" si="96"/>
        <v>3.3051979591937815</v>
      </c>
      <c r="H1112" s="13">
        <f t="shared" si="97"/>
        <v>0.23227735622806675</v>
      </c>
      <c r="I1112" s="2">
        <f t="shared" si="92"/>
        <v>1.5136363636361061E-3</v>
      </c>
      <c r="J1112" s="36">
        <f t="shared" si="98"/>
        <v>119</v>
      </c>
      <c r="K1112" s="31">
        <f t="shared" si="99"/>
        <v>3.7076059786693098E-3</v>
      </c>
      <c r="L1112" s="3">
        <v>3.88</v>
      </c>
      <c r="M1112" s="13">
        <v>0.57662165854219694</v>
      </c>
      <c r="N1112" s="2">
        <v>3.1800000000000002E-2</v>
      </c>
      <c r="O1112" s="2">
        <v>4.2599999999999999E-2</v>
      </c>
      <c r="P1112" s="2">
        <v>4.8399999999999999E-2</v>
      </c>
      <c r="Q1112" s="2">
        <v>4.07E-2</v>
      </c>
      <c r="R1112" s="15">
        <v>9.3185741779503069E-3</v>
      </c>
      <c r="S1112" s="17">
        <f t="shared" si="93"/>
        <v>2.65E-3</v>
      </c>
      <c r="T1112" s="18">
        <v>4.3525999999999999E-3</v>
      </c>
      <c r="U1112" s="8">
        <v>3.0999999999999999E-3</v>
      </c>
      <c r="V1112" s="8">
        <v>2.8E-3</v>
      </c>
      <c r="W1112" s="13">
        <v>5.2979120599999999E-4</v>
      </c>
      <c r="X1112" s="13">
        <v>-2.0389842999999999E-3</v>
      </c>
      <c r="Y1112" s="26">
        <v>-1.8209999999999999E-3</v>
      </c>
      <c r="Z1112" s="26">
        <v>-3.1310000000000001E-3</v>
      </c>
      <c r="AA1112" s="26">
        <f t="shared" si="100"/>
        <v>-4.4710000000000001E-3</v>
      </c>
    </row>
    <row r="1113" spans="1:27" x14ac:dyDescent="0.3">
      <c r="A1113" s="1">
        <v>196308</v>
      </c>
      <c r="B1113" s="29">
        <v>72.5</v>
      </c>
      <c r="C1113" s="2">
        <v>2.2066699999999999</v>
      </c>
      <c r="D1113" s="2">
        <f t="shared" si="91"/>
        <v>3.4810061557518903</v>
      </c>
      <c r="E1113" s="2">
        <f t="shared" si="94"/>
        <v>394.01223374108395</v>
      </c>
      <c r="F1113" s="36">
        <f t="shared" si="95"/>
        <v>119</v>
      </c>
      <c r="G1113" s="2">
        <f t="shared" si="96"/>
        <v>3.3110271742948232</v>
      </c>
      <c r="H1113" s="13">
        <f t="shared" si="97"/>
        <v>0.23196327918382353</v>
      </c>
      <c r="I1113" s="2">
        <f t="shared" si="92"/>
        <v>1.5158873160172615E-3</v>
      </c>
      <c r="J1113" s="36">
        <f t="shared" si="98"/>
        <v>119</v>
      </c>
      <c r="K1113" s="31">
        <f t="shared" si="99"/>
        <v>3.7203256119771764E-3</v>
      </c>
      <c r="L1113" s="3">
        <v>3.92</v>
      </c>
      <c r="M1113" s="13">
        <v>0.54982723632973174</v>
      </c>
      <c r="N1113" s="2">
        <v>3.32E-2</v>
      </c>
      <c r="O1113" s="2">
        <v>4.2900000000000001E-2</v>
      </c>
      <c r="P1113" s="2">
        <v>4.8300000000000003E-2</v>
      </c>
      <c r="Q1113" s="2">
        <v>4.0800000000000003E-2</v>
      </c>
      <c r="R1113" s="15">
        <v>9.519622200604233E-3</v>
      </c>
      <c r="S1113" s="17">
        <f t="shared" si="93"/>
        <v>2.7666666666666668E-3</v>
      </c>
      <c r="T1113" s="18">
        <v>0</v>
      </c>
      <c r="U1113" s="8">
        <v>2.0999999999999999E-3</v>
      </c>
      <c r="V1113" s="8">
        <v>3.5000000000000001E-3</v>
      </c>
      <c r="W1113" s="13">
        <v>3.2691561999999996E-4</v>
      </c>
      <c r="X1113" s="13">
        <v>-1.9554684999999999E-3</v>
      </c>
      <c r="Y1113" s="26">
        <v>5.3466E-2</v>
      </c>
      <c r="Z1113" s="26">
        <v>4.8495999999999997E-2</v>
      </c>
      <c r="AA1113" s="26">
        <f t="shared" si="100"/>
        <v>5.0699333333333332E-2</v>
      </c>
    </row>
    <row r="1114" spans="1:27" x14ac:dyDescent="0.3">
      <c r="A1114" s="1">
        <v>196309</v>
      </c>
      <c r="B1114" s="29">
        <v>71.7</v>
      </c>
      <c r="C1114" s="2">
        <v>2.21</v>
      </c>
      <c r="D1114" s="2">
        <f t="shared" si="91"/>
        <v>3.5112077036797138</v>
      </c>
      <c r="E1114" s="2">
        <f t="shared" si="94"/>
        <v>394.64359232916621</v>
      </c>
      <c r="F1114" s="36">
        <f t="shared" si="95"/>
        <v>119</v>
      </c>
      <c r="G1114" s="2">
        <f t="shared" si="96"/>
        <v>3.3163327086484555</v>
      </c>
      <c r="H1114" s="13">
        <f t="shared" si="97"/>
        <v>0.23167815539250294</v>
      </c>
      <c r="I1114" s="2">
        <f t="shared" si="92"/>
        <v>1.509061164560288E-3</v>
      </c>
      <c r="J1114" s="36">
        <f t="shared" si="98"/>
        <v>119</v>
      </c>
      <c r="K1114" s="31">
        <f t="shared" si="99"/>
        <v>3.733064160851271E-3</v>
      </c>
      <c r="L1114" s="3">
        <v>3.96</v>
      </c>
      <c r="M1114" s="13">
        <v>0.54722362477653896</v>
      </c>
      <c r="N1114" s="2">
        <v>3.3799999999999997E-2</v>
      </c>
      <c r="O1114" s="2">
        <v>4.3099999999999999E-2</v>
      </c>
      <c r="P1114" s="2">
        <v>4.8399999999999999E-2</v>
      </c>
      <c r="Q1114" s="2">
        <v>4.1000000000000002E-2</v>
      </c>
      <c r="R1114" s="15">
        <v>1.0313262047910655E-2</v>
      </c>
      <c r="S1114" s="17">
        <f t="shared" si="93"/>
        <v>2.8166666666666665E-3</v>
      </c>
      <c r="T1114" s="18">
        <v>0</v>
      </c>
      <c r="U1114" s="8">
        <v>4.0000000000000002E-4</v>
      </c>
      <c r="V1114" s="8">
        <v>-2.3E-3</v>
      </c>
      <c r="W1114" s="13">
        <v>3.2988813299999998E-4</v>
      </c>
      <c r="X1114" s="13">
        <v>-1.5243919E-3</v>
      </c>
      <c r="Y1114" s="26">
        <v>-1.0402E-2</v>
      </c>
      <c r="Z1114" s="26">
        <v>-1.1579000000000001E-2</v>
      </c>
      <c r="AA1114" s="26">
        <f t="shared" si="100"/>
        <v>-1.3218666666666667E-2</v>
      </c>
    </row>
    <row r="1115" spans="1:27" x14ac:dyDescent="0.3">
      <c r="A1115" s="1">
        <v>196310</v>
      </c>
      <c r="B1115" s="29">
        <v>74.010000000000005</v>
      </c>
      <c r="C1115" s="2">
        <v>2.23333</v>
      </c>
      <c r="D1115" s="2">
        <f t="shared" si="91"/>
        <v>3.4901114278825949</v>
      </c>
      <c r="E1115" s="2">
        <f t="shared" si="94"/>
        <v>395.30324502930131</v>
      </c>
      <c r="F1115" s="36">
        <f t="shared" si="95"/>
        <v>119</v>
      </c>
      <c r="G1115" s="2">
        <f t="shared" si="96"/>
        <v>3.3218760086495909</v>
      </c>
      <c r="H1115" s="13">
        <f t="shared" si="97"/>
        <v>0.23138100167581138</v>
      </c>
      <c r="I1115" s="2">
        <f t="shared" si="92"/>
        <v>1.0556561085972804E-2</v>
      </c>
      <c r="J1115" s="36">
        <f t="shared" si="98"/>
        <v>119</v>
      </c>
      <c r="K1115" s="31">
        <f t="shared" si="99"/>
        <v>3.6865667460902083E-3</v>
      </c>
      <c r="L1115" s="3">
        <v>3.98</v>
      </c>
      <c r="M1115" s="13">
        <v>0.53096407716854466</v>
      </c>
      <c r="N1115" s="2">
        <v>3.4500000000000003E-2</v>
      </c>
      <c r="O1115" s="2">
        <v>4.3200000000000002E-2</v>
      </c>
      <c r="P1115" s="2">
        <v>4.8300000000000003E-2</v>
      </c>
      <c r="Q1115" s="2">
        <v>4.1500000000000002E-2</v>
      </c>
      <c r="R1115" s="15">
        <v>1.0279966125778554E-2</v>
      </c>
      <c r="S1115" s="17">
        <f t="shared" si="93"/>
        <v>2.8750000000000004E-3</v>
      </c>
      <c r="T1115" s="18">
        <v>1.0851999999999999E-3</v>
      </c>
      <c r="U1115" s="8">
        <v>-2.5999999999999999E-3</v>
      </c>
      <c r="V1115" s="8">
        <v>4.8999999999999998E-3</v>
      </c>
      <c r="W1115" s="13">
        <v>5.0354256199999997E-4</v>
      </c>
      <c r="X1115" s="13">
        <v>-1.7563594E-3</v>
      </c>
      <c r="Y1115" s="26">
        <v>3.4825000000000002E-2</v>
      </c>
      <c r="Z1115" s="26">
        <v>3.329E-2</v>
      </c>
      <c r="AA1115" s="26">
        <f t="shared" si="100"/>
        <v>3.1949999999999999E-2</v>
      </c>
    </row>
    <row r="1116" spans="1:27" x14ac:dyDescent="0.3">
      <c r="A1116" s="1">
        <v>196311</v>
      </c>
      <c r="B1116" s="29">
        <v>73.23</v>
      </c>
      <c r="C1116" s="2">
        <v>2.2566700000000002</v>
      </c>
      <c r="D1116" s="2">
        <f t="shared" si="91"/>
        <v>3.5038644692938838</v>
      </c>
      <c r="E1116" s="2">
        <f t="shared" si="94"/>
        <v>395.94675277306817</v>
      </c>
      <c r="F1116" s="36">
        <f t="shared" si="95"/>
        <v>119</v>
      </c>
      <c r="G1116" s="2">
        <f t="shared" si="96"/>
        <v>3.3272836367484722</v>
      </c>
      <c r="H1116" s="13">
        <f t="shared" si="97"/>
        <v>0.23109185436973148</v>
      </c>
      <c r="I1116" s="2">
        <f t="shared" si="92"/>
        <v>1.0450761866808822E-2</v>
      </c>
      <c r="J1116" s="36">
        <f t="shared" si="98"/>
        <v>119</v>
      </c>
      <c r="K1116" s="31">
        <f t="shared" si="99"/>
        <v>3.7165125788042059E-3</v>
      </c>
      <c r="L1116" s="3">
        <v>4</v>
      </c>
      <c r="M1116" s="13">
        <v>0.53429622128657461</v>
      </c>
      <c r="N1116" s="2">
        <v>3.5200000000000002E-2</v>
      </c>
      <c r="O1116" s="2">
        <v>4.3299999999999998E-2</v>
      </c>
      <c r="P1116" s="2">
        <v>4.8399999999999999E-2</v>
      </c>
      <c r="Q1116" s="2">
        <v>4.1399999999999999E-2</v>
      </c>
      <c r="R1116" s="15">
        <v>6.0125452417756743E-3</v>
      </c>
      <c r="S1116" s="17">
        <f t="shared" si="93"/>
        <v>2.9333333333333334E-3</v>
      </c>
      <c r="T1116" s="18">
        <v>1.0839999999999999E-3</v>
      </c>
      <c r="U1116" s="8">
        <v>5.1000000000000004E-3</v>
      </c>
      <c r="V1116" s="8">
        <v>1.5E-3</v>
      </c>
      <c r="W1116" s="13">
        <v>3.1101601330000002E-3</v>
      </c>
      <c r="X1116" s="13">
        <v>-1.7575761000000001E-3</v>
      </c>
      <c r="Y1116" s="26">
        <v>-4.4869999999999997E-3</v>
      </c>
      <c r="Z1116" s="26">
        <v>-1.1084999999999999E-2</v>
      </c>
      <c r="AA1116" s="26">
        <f t="shared" si="100"/>
        <v>-7.4203333333333326E-3</v>
      </c>
    </row>
    <row r="1117" spans="1:27" x14ac:dyDescent="0.3">
      <c r="A1117" s="1">
        <v>196312</v>
      </c>
      <c r="B1117" s="29">
        <v>75.02</v>
      </c>
      <c r="C1117" s="2">
        <v>2.2799999999999998</v>
      </c>
      <c r="D1117" s="2">
        <f t="shared" si="91"/>
        <v>3.5201493245235209</v>
      </c>
      <c r="E1117" s="2">
        <f t="shared" si="94"/>
        <v>396.56101206173599</v>
      </c>
      <c r="F1117" s="36">
        <f t="shared" si="95"/>
        <v>119</v>
      </c>
      <c r="G1117" s="2">
        <f t="shared" si="96"/>
        <v>3.3324454795103864</v>
      </c>
      <c r="H1117" s="13">
        <f t="shared" si="97"/>
        <v>0.23081652261507762</v>
      </c>
      <c r="I1117" s="2">
        <f t="shared" si="92"/>
        <v>1.0338241745580623E-2</v>
      </c>
      <c r="J1117" s="36">
        <f t="shared" si="98"/>
        <v>119</v>
      </c>
      <c r="K1117" s="31">
        <f t="shared" si="99"/>
        <v>3.7459774310929822E-3</v>
      </c>
      <c r="L1117" s="3">
        <v>4.0199999999999996</v>
      </c>
      <c r="M1117" s="13">
        <v>0.52559145422373676</v>
      </c>
      <c r="N1117" s="2">
        <v>3.5200000000000002E-2</v>
      </c>
      <c r="O1117" s="2">
        <v>4.3499999999999997E-2</v>
      </c>
      <c r="P1117" s="2">
        <v>4.8499999999999995E-2</v>
      </c>
      <c r="Q1117" s="2">
        <v>4.1700000000000001E-2</v>
      </c>
      <c r="R1117" s="15">
        <v>8.954678058576894E-3</v>
      </c>
      <c r="S1117" s="17">
        <f t="shared" si="93"/>
        <v>2.9333333333333334E-3</v>
      </c>
      <c r="T1117" s="18">
        <v>2.1645000000000002E-3</v>
      </c>
      <c r="U1117" s="8">
        <v>-5.9999999999999995E-4</v>
      </c>
      <c r="V1117" s="8">
        <v>-3.3999999999999998E-3</v>
      </c>
      <c r="W1117" s="13">
        <v>2.7357950099999998E-4</v>
      </c>
      <c r="X1117" s="13">
        <v>-1.4968685999999999E-3</v>
      </c>
      <c r="Y1117" s="26">
        <v>2.6065000000000001E-2</v>
      </c>
      <c r="Z1117" s="26">
        <v>2.4650999999999999E-2</v>
      </c>
      <c r="AA1117" s="26">
        <f t="shared" si="100"/>
        <v>2.3131666666666668E-2</v>
      </c>
    </row>
    <row r="1118" spans="1:27" x14ac:dyDescent="0.3">
      <c r="A1118" s="1">
        <v>196401</v>
      </c>
      <c r="B1118" s="29">
        <v>77.040000000000006</v>
      </c>
      <c r="C1118" s="2">
        <v>2.2966700000000002</v>
      </c>
      <c r="D1118" s="2">
        <f t="shared" si="91"/>
        <v>3.5226811834491314</v>
      </c>
      <c r="E1118" s="2">
        <f t="shared" si="94"/>
        <v>397.19346520451495</v>
      </c>
      <c r="F1118" s="36">
        <f t="shared" si="95"/>
        <v>119</v>
      </c>
      <c r="G1118" s="2">
        <f t="shared" si="96"/>
        <v>3.3377602118026468</v>
      </c>
      <c r="H1118" s="13">
        <f t="shared" si="97"/>
        <v>0.23053372043920084</v>
      </c>
      <c r="I1118" s="2">
        <f t="shared" si="92"/>
        <v>7.3114035087720186E-3</v>
      </c>
      <c r="J1118" s="36">
        <f t="shared" si="98"/>
        <v>119</v>
      </c>
      <c r="K1118" s="31">
        <f t="shared" si="99"/>
        <v>3.7941979499634083E-3</v>
      </c>
      <c r="L1118" s="3">
        <v>4.0733300000000003</v>
      </c>
      <c r="M1118" s="13">
        <v>0.51060687090941503</v>
      </c>
      <c r="N1118" s="2">
        <v>3.5200000000000002E-2</v>
      </c>
      <c r="O1118" s="2">
        <v>4.3899999999999995E-2</v>
      </c>
      <c r="P1118" s="2">
        <v>4.8300000000000003E-2</v>
      </c>
      <c r="Q1118" s="2">
        <v>4.2099999999999999E-2</v>
      </c>
      <c r="R1118" s="15">
        <v>1.4293523780457675E-2</v>
      </c>
      <c r="S1118" s="17">
        <f t="shared" si="93"/>
        <v>2.9333333333333334E-3</v>
      </c>
      <c r="T1118" s="18">
        <v>1.0805000000000001E-3</v>
      </c>
      <c r="U1118" s="8">
        <v>-1.4E-3</v>
      </c>
      <c r="V1118" s="8">
        <v>8.6999999999999994E-3</v>
      </c>
      <c r="W1118" s="13">
        <v>1.8333878000000001E-4</v>
      </c>
      <c r="X1118" s="13">
        <v>-1.7279613E-3</v>
      </c>
      <c r="Y1118" s="26">
        <v>2.7390999999999999E-2</v>
      </c>
      <c r="Z1118" s="26">
        <v>2.6373000000000001E-2</v>
      </c>
      <c r="AA1118" s="26">
        <f t="shared" si="100"/>
        <v>2.4457666666666666E-2</v>
      </c>
    </row>
    <row r="1119" spans="1:27" x14ac:dyDescent="0.3">
      <c r="A1119" s="1">
        <v>196402</v>
      </c>
      <c r="B1119" s="29">
        <v>77.8</v>
      </c>
      <c r="C1119" s="2">
        <v>2.3133300000000001</v>
      </c>
      <c r="D1119" s="2">
        <f t="shared" si="91"/>
        <v>3.5305066109311283</v>
      </c>
      <c r="E1119" s="2">
        <f t="shared" si="94"/>
        <v>397.8032488774939</v>
      </c>
      <c r="F1119" s="36">
        <f t="shared" si="95"/>
        <v>119</v>
      </c>
      <c r="G1119" s="2">
        <f t="shared" si="96"/>
        <v>3.3428844443486883</v>
      </c>
      <c r="H1119" s="13">
        <f t="shared" si="97"/>
        <v>0.23026171034812604</v>
      </c>
      <c r="I1119" s="2">
        <f t="shared" si="92"/>
        <v>7.2539807634530717E-3</v>
      </c>
      <c r="J1119" s="36">
        <f t="shared" si="98"/>
        <v>119</v>
      </c>
      <c r="K1119" s="31">
        <f t="shared" si="99"/>
        <v>3.8172175431677481E-3</v>
      </c>
      <c r="L1119" s="3">
        <v>4.1266699999999998</v>
      </c>
      <c r="M1119" s="13">
        <v>0.5011622965980953</v>
      </c>
      <c r="N1119" s="2">
        <v>3.5299999999999998E-2</v>
      </c>
      <c r="O1119" s="2">
        <v>4.36E-2</v>
      </c>
      <c r="P1119" s="2">
        <v>4.8300000000000003E-2</v>
      </c>
      <c r="Q1119" s="2">
        <v>4.24E-2</v>
      </c>
      <c r="R1119" s="15">
        <v>1.7407873470448847E-2</v>
      </c>
      <c r="S1119" s="17">
        <f t="shared" si="93"/>
        <v>2.9416666666666666E-3</v>
      </c>
      <c r="T1119" s="18">
        <v>-1.0805000000000001E-3</v>
      </c>
      <c r="U1119" s="8">
        <v>-1.1000000000000001E-3</v>
      </c>
      <c r="V1119" s="8">
        <v>5.4000000000000003E-3</v>
      </c>
      <c r="W1119" s="13">
        <v>7.1700765999999997E-5</v>
      </c>
      <c r="X1119" s="13">
        <v>-1.4884159E-3</v>
      </c>
      <c r="Y1119" s="26">
        <v>1.7014999999999999E-2</v>
      </c>
      <c r="Z1119" s="26">
        <v>1.2171E-2</v>
      </c>
      <c r="AA1119" s="26">
        <f t="shared" si="100"/>
        <v>1.4073333333333332E-2</v>
      </c>
    </row>
    <row r="1120" spans="1:27" x14ac:dyDescent="0.3">
      <c r="A1120" s="1">
        <v>196403</v>
      </c>
      <c r="B1120" s="29">
        <v>78.98</v>
      </c>
      <c r="C1120" s="2">
        <v>2.33</v>
      </c>
      <c r="D1120" s="2">
        <f t="shared" si="91"/>
        <v>3.5293854828088436</v>
      </c>
      <c r="E1120" s="2">
        <f t="shared" si="94"/>
        <v>398.37757051195933</v>
      </c>
      <c r="F1120" s="36">
        <f t="shared" si="95"/>
        <v>119</v>
      </c>
      <c r="G1120" s="2">
        <f t="shared" si="96"/>
        <v>3.3477106765710869</v>
      </c>
      <c r="H1120" s="13">
        <f t="shared" si="97"/>
        <v>0.23000610537145288</v>
      </c>
      <c r="I1120" s="2">
        <f t="shared" si="92"/>
        <v>7.2060622565739418E-3</v>
      </c>
      <c r="J1120" s="36">
        <f t="shared" si="98"/>
        <v>119</v>
      </c>
      <c r="K1120" s="31">
        <f t="shared" si="99"/>
        <v>3.8398720290516121E-3</v>
      </c>
      <c r="L1120" s="3">
        <v>4.18</v>
      </c>
      <c r="M1120" s="13">
        <v>0.52367544172435421</v>
      </c>
      <c r="N1120" s="2">
        <v>3.5400000000000001E-2</v>
      </c>
      <c r="O1120" s="2">
        <v>4.3799999999999999E-2</v>
      </c>
      <c r="P1120" s="2">
        <v>4.8300000000000003E-2</v>
      </c>
      <c r="Q1120" s="2">
        <v>4.24E-2</v>
      </c>
      <c r="R1120" s="15">
        <v>1.7783195536156392E-2</v>
      </c>
      <c r="S1120" s="17">
        <f t="shared" si="93"/>
        <v>2.9499999999999999E-3</v>
      </c>
      <c r="T1120" s="18">
        <v>1.0805000000000001E-3</v>
      </c>
      <c r="U1120" s="8">
        <v>3.7000000000000002E-3</v>
      </c>
      <c r="V1120" s="8">
        <v>-6.1999999999999998E-3</v>
      </c>
      <c r="W1120" s="13">
        <v>1.1471682600000001E-4</v>
      </c>
      <c r="X1120" s="13">
        <v>-1.8579461999999999E-3</v>
      </c>
      <c r="Y1120" s="26">
        <v>1.7232000000000001E-2</v>
      </c>
      <c r="Z1120" s="26">
        <v>1.5814000000000002E-2</v>
      </c>
      <c r="AA1120" s="26">
        <f t="shared" si="100"/>
        <v>1.4282000000000001E-2</v>
      </c>
    </row>
    <row r="1121" spans="1:27" x14ac:dyDescent="0.3">
      <c r="A1121" s="1">
        <v>196404</v>
      </c>
      <c r="B1121" s="29">
        <v>79.459999999999994</v>
      </c>
      <c r="C1121" s="2">
        <v>2.34667</v>
      </c>
      <c r="D1121" s="2">
        <f t="shared" si="91"/>
        <v>3.5336436702692491</v>
      </c>
      <c r="E1121" s="2">
        <f t="shared" si="94"/>
        <v>398.91384447041423</v>
      </c>
      <c r="F1121" s="36">
        <f t="shared" si="95"/>
        <v>119</v>
      </c>
      <c r="G1121" s="2">
        <f t="shared" si="96"/>
        <v>3.3522171804236489</v>
      </c>
      <c r="H1121" s="13">
        <f t="shared" si="97"/>
        <v>0.2297679455193592</v>
      </c>
      <c r="I1121" s="2">
        <f t="shared" si="92"/>
        <v>7.154506437768271E-3</v>
      </c>
      <c r="J1121" s="36">
        <f t="shared" si="98"/>
        <v>119</v>
      </c>
      <c r="K1121" s="31">
        <f t="shared" si="99"/>
        <v>3.9385567115941354E-3</v>
      </c>
      <c r="L1121" s="3">
        <v>4.2300000000000004</v>
      </c>
      <c r="M1121" s="13">
        <v>0.52530310692304849</v>
      </c>
      <c r="N1121" s="2">
        <v>3.4700000000000002E-2</v>
      </c>
      <c r="O1121" s="2">
        <v>4.4000000000000004E-2</v>
      </c>
      <c r="P1121" s="2">
        <v>4.8499999999999995E-2</v>
      </c>
      <c r="Q1121" s="2">
        <v>4.2299999999999997E-2</v>
      </c>
      <c r="R1121" s="15">
        <v>2.0767958181335002E-2</v>
      </c>
      <c r="S1121" s="17">
        <f t="shared" si="93"/>
        <v>2.891666666666667E-3</v>
      </c>
      <c r="T1121" s="18">
        <v>1.0793000000000001E-3</v>
      </c>
      <c r="U1121" s="8">
        <v>4.7000000000000002E-3</v>
      </c>
      <c r="V1121" s="8">
        <v>4.0000000000000001E-3</v>
      </c>
      <c r="W1121" s="13">
        <v>2.5475115400000004E-4</v>
      </c>
      <c r="X1121" s="13">
        <v>-1.9835029000000001E-3</v>
      </c>
      <c r="Y1121" s="26">
        <v>6.1919999999999996E-3</v>
      </c>
      <c r="Z1121" s="26">
        <v>5.2969999999999996E-3</v>
      </c>
      <c r="AA1121" s="26">
        <f t="shared" si="100"/>
        <v>3.3003333333333326E-3</v>
      </c>
    </row>
    <row r="1122" spans="1:27" x14ac:dyDescent="0.3">
      <c r="A1122" s="1">
        <v>196405</v>
      </c>
      <c r="B1122" s="29">
        <v>80.37</v>
      </c>
      <c r="C1122" s="2">
        <v>2.3633299999999999</v>
      </c>
      <c r="D1122" s="2">
        <f t="shared" si="91"/>
        <v>3.5428599539160817</v>
      </c>
      <c r="E1122" s="2">
        <f t="shared" si="94"/>
        <v>399.4491300330501</v>
      </c>
      <c r="F1122" s="36">
        <f t="shared" si="95"/>
        <v>119</v>
      </c>
      <c r="G1122" s="2">
        <f t="shared" si="96"/>
        <v>3.3567153784289925</v>
      </c>
      <c r="H1122" s="13">
        <f t="shared" si="97"/>
        <v>0.22953071594972874</v>
      </c>
      <c r="I1122" s="2">
        <f t="shared" si="92"/>
        <v>7.099421733775868E-3</v>
      </c>
      <c r="J1122" s="36">
        <f t="shared" si="98"/>
        <v>119</v>
      </c>
      <c r="K1122" s="31">
        <f t="shared" si="99"/>
        <v>4.0369245237999417E-3</v>
      </c>
      <c r="L1122" s="3">
        <v>4.28</v>
      </c>
      <c r="M1122" s="13">
        <v>0.51903578044262455</v>
      </c>
      <c r="N1122" s="2">
        <v>3.4799999999999998E-2</v>
      </c>
      <c r="O1122" s="2">
        <v>4.41E-2</v>
      </c>
      <c r="P1122" s="2">
        <v>4.8499999999999995E-2</v>
      </c>
      <c r="Q1122" s="2">
        <v>4.2200000000000001E-2</v>
      </c>
      <c r="R1122" s="15">
        <v>2.1179272214749939E-2</v>
      </c>
      <c r="S1122" s="17">
        <f t="shared" si="93"/>
        <v>2.8999999999999998E-3</v>
      </c>
      <c r="T1122" s="18">
        <v>0</v>
      </c>
      <c r="U1122" s="8">
        <v>5.0000000000000001E-3</v>
      </c>
      <c r="V1122" s="8">
        <v>5.7000000000000002E-3</v>
      </c>
      <c r="W1122" s="13">
        <v>2.2577226599999995E-4</v>
      </c>
      <c r="X1122" s="13">
        <v>-1.9289225E-3</v>
      </c>
      <c r="Y1122" s="26">
        <v>1.6815E-2</v>
      </c>
      <c r="Z1122" s="26">
        <v>1.146E-2</v>
      </c>
      <c r="AA1122" s="26">
        <f t="shared" si="100"/>
        <v>1.3915E-2</v>
      </c>
    </row>
    <row r="1123" spans="1:27" x14ac:dyDescent="0.3">
      <c r="A1123" s="1">
        <v>196406</v>
      </c>
      <c r="B1123" s="29">
        <v>81.69</v>
      </c>
      <c r="C1123" s="2">
        <v>2.38</v>
      </c>
      <c r="D1123" s="2">
        <f t="shared" si="91"/>
        <v>3.5539064466313826</v>
      </c>
      <c r="E1123" s="2">
        <f t="shared" si="94"/>
        <v>399.93344481824209</v>
      </c>
      <c r="F1123" s="36">
        <f t="shared" si="95"/>
        <v>119</v>
      </c>
      <c r="G1123" s="2">
        <f t="shared" si="96"/>
        <v>3.3607852505734628</v>
      </c>
      <c r="H1123" s="13">
        <f t="shared" si="97"/>
        <v>0.2293164974974394</v>
      </c>
      <c r="I1123" s="2">
        <f t="shared" si="92"/>
        <v>7.0536065636199741E-3</v>
      </c>
      <c r="J1123" s="36">
        <f t="shared" si="98"/>
        <v>119</v>
      </c>
      <c r="K1123" s="31">
        <f t="shared" si="99"/>
        <v>4.1350619912291888E-3</v>
      </c>
      <c r="L1123" s="3">
        <v>4.33</v>
      </c>
      <c r="M1123" s="13">
        <v>0.51220685508117858</v>
      </c>
      <c r="N1123" s="2">
        <v>3.4799999999999998E-2</v>
      </c>
      <c r="O1123" s="2">
        <v>4.41E-2</v>
      </c>
      <c r="P1123" s="2">
        <v>4.8499999999999995E-2</v>
      </c>
      <c r="Q1123" s="2">
        <v>4.19E-2</v>
      </c>
      <c r="R1123" s="15">
        <v>2.050293936669868E-2</v>
      </c>
      <c r="S1123" s="17">
        <f t="shared" si="93"/>
        <v>2.8999999999999998E-3</v>
      </c>
      <c r="T1123" s="18">
        <v>2.1551999999999999E-3</v>
      </c>
      <c r="U1123" s="8">
        <v>6.8999999999999999E-3</v>
      </c>
      <c r="V1123" s="8">
        <v>4.7999999999999996E-3</v>
      </c>
      <c r="W1123" s="13">
        <v>3.9786239700000006E-4</v>
      </c>
      <c r="X1123" s="13">
        <v>-1.9886295000000002E-3</v>
      </c>
      <c r="Y1123" s="26">
        <v>1.8083999999999999E-2</v>
      </c>
      <c r="Z1123" s="26">
        <v>1.6778999999999999E-2</v>
      </c>
      <c r="AA1123" s="26">
        <f t="shared" si="100"/>
        <v>1.5184E-2</v>
      </c>
    </row>
    <row r="1124" spans="1:27" x14ac:dyDescent="0.3">
      <c r="A1124" s="1">
        <v>196407</v>
      </c>
      <c r="B1124" s="29">
        <v>83.18</v>
      </c>
      <c r="C1124" s="2">
        <v>2.4</v>
      </c>
      <c r="D1124" s="2">
        <f t="shared" si="91"/>
        <v>3.5291751871853903</v>
      </c>
      <c r="E1124" s="2">
        <f t="shared" si="94"/>
        <v>400.46798967511313</v>
      </c>
      <c r="F1124" s="36">
        <f t="shared" si="95"/>
        <v>119</v>
      </c>
      <c r="G1124" s="2">
        <f t="shared" si="96"/>
        <v>3.3652772241606144</v>
      </c>
      <c r="H1124" s="13">
        <f t="shared" si="97"/>
        <v>0.22908052539373072</v>
      </c>
      <c r="I1124" s="2">
        <f t="shared" si="92"/>
        <v>8.4033613445377853E-3</v>
      </c>
      <c r="J1124" s="36">
        <f t="shared" si="98"/>
        <v>119</v>
      </c>
      <c r="K1124" s="31">
        <f t="shared" si="99"/>
        <v>4.1556805337806179E-3</v>
      </c>
      <c r="L1124" s="3">
        <v>4.3766699999999998</v>
      </c>
      <c r="M1124" s="13">
        <v>0.50636071810724048</v>
      </c>
      <c r="N1124" s="2">
        <v>3.4599999999999999E-2</v>
      </c>
      <c r="O1124" s="2">
        <v>4.4000000000000004E-2</v>
      </c>
      <c r="P1124" s="2">
        <v>4.8300000000000003E-2</v>
      </c>
      <c r="Q1124" s="2">
        <v>4.2099999999999999E-2</v>
      </c>
      <c r="R1124" s="15">
        <v>2.1312604661107144E-2</v>
      </c>
      <c r="S1124" s="17">
        <f t="shared" si="93"/>
        <v>2.8833333333333332E-3</v>
      </c>
      <c r="T1124" s="18">
        <v>2.1505000000000001E-3</v>
      </c>
      <c r="U1124" s="8">
        <v>8.0000000000000004E-4</v>
      </c>
      <c r="V1124" s="8">
        <v>5.1999999999999998E-3</v>
      </c>
      <c r="W1124" s="13">
        <v>1.9889939000000004E-4</v>
      </c>
      <c r="X1124" s="13">
        <v>-2.2379108999999999E-3</v>
      </c>
      <c r="Y1124" s="26">
        <v>1.891E-2</v>
      </c>
      <c r="Z1124" s="26">
        <v>1.7953E-2</v>
      </c>
      <c r="AA1124" s="26">
        <f t="shared" si="100"/>
        <v>1.6026666666666668E-2</v>
      </c>
    </row>
    <row r="1125" spans="1:27" x14ac:dyDescent="0.3">
      <c r="A1125" s="1">
        <v>196408</v>
      </c>
      <c r="B1125" s="29">
        <v>81.83</v>
      </c>
      <c r="C1125" s="2">
        <v>2.42</v>
      </c>
      <c r="D1125" s="2">
        <f t="shared" si="91"/>
        <v>3.5491898231738297</v>
      </c>
      <c r="E1125" s="2">
        <f t="shared" si="94"/>
        <v>400.90250274297409</v>
      </c>
      <c r="F1125" s="36">
        <f t="shared" si="95"/>
        <v>119</v>
      </c>
      <c r="G1125" s="2">
        <f t="shared" si="96"/>
        <v>3.3689285944787737</v>
      </c>
      <c r="H1125" s="13">
        <f t="shared" si="97"/>
        <v>0.22888906933927652</v>
      </c>
      <c r="I1125" s="2">
        <f t="shared" si="92"/>
        <v>8.3333333333333037E-3</v>
      </c>
      <c r="J1125" s="36">
        <f t="shared" si="98"/>
        <v>119</v>
      </c>
      <c r="K1125" s="31">
        <f t="shared" si="99"/>
        <v>4.187876243251897E-3</v>
      </c>
      <c r="L1125" s="3">
        <v>4.42333</v>
      </c>
      <c r="M1125" s="13">
        <v>0.50794294437553666</v>
      </c>
      <c r="N1125" s="2">
        <v>3.5000000000000003E-2</v>
      </c>
      <c r="O1125" s="2">
        <v>4.41E-2</v>
      </c>
      <c r="P1125" s="2">
        <v>4.82E-2</v>
      </c>
      <c r="Q1125" s="2">
        <v>4.2299999999999997E-2</v>
      </c>
      <c r="R1125" s="15">
        <v>2.0696583161584122E-2</v>
      </c>
      <c r="S1125" s="17">
        <f t="shared" si="93"/>
        <v>2.9166666666666668E-3</v>
      </c>
      <c r="T1125" s="18">
        <v>-1.0747E-3</v>
      </c>
      <c r="U1125" s="8">
        <v>2E-3</v>
      </c>
      <c r="V1125" s="8">
        <v>3.7000000000000002E-3</v>
      </c>
      <c r="W1125" s="13">
        <v>4.25925547E-4</v>
      </c>
      <c r="X1125" s="13">
        <v>-1.8720556000000001E-3</v>
      </c>
      <c r="Y1125" s="26">
        <v>-1.1620999999999999E-2</v>
      </c>
      <c r="Z1125" s="26">
        <v>-1.6285000000000001E-2</v>
      </c>
      <c r="AA1125" s="26">
        <f t="shared" si="100"/>
        <v>-1.4537666666666666E-2</v>
      </c>
    </row>
    <row r="1126" spans="1:27" x14ac:dyDescent="0.3">
      <c r="A1126" s="1">
        <v>196409</v>
      </c>
      <c r="B1126" s="29">
        <v>84.18</v>
      </c>
      <c r="C1126" s="2">
        <v>2.44</v>
      </c>
      <c r="D1126" s="2">
        <f t="shared" si="91"/>
        <v>3.5490048004690684</v>
      </c>
      <c r="E1126" s="2">
        <f t="shared" si="94"/>
        <v>401.38126939999233</v>
      </c>
      <c r="F1126" s="36">
        <f t="shared" si="95"/>
        <v>119</v>
      </c>
      <c r="G1126" s="2">
        <f t="shared" si="96"/>
        <v>3.3729518436974146</v>
      </c>
      <c r="H1126" s="13">
        <f t="shared" si="97"/>
        <v>0.22867848440665214</v>
      </c>
      <c r="I1126" s="2">
        <f t="shared" si="92"/>
        <v>8.2644628099173278E-3</v>
      </c>
      <c r="J1126" s="36">
        <f t="shared" si="98"/>
        <v>119</v>
      </c>
      <c r="K1126" s="31">
        <f t="shared" si="99"/>
        <v>4.2196009187986201E-3</v>
      </c>
      <c r="L1126" s="3">
        <v>4.47</v>
      </c>
      <c r="M1126" s="13">
        <v>0.48653712144578859</v>
      </c>
      <c r="N1126" s="2">
        <v>3.5299999999999998E-2</v>
      </c>
      <c r="O1126" s="2">
        <v>4.4199999999999996E-2</v>
      </c>
      <c r="P1126" s="2">
        <v>4.82E-2</v>
      </c>
      <c r="Q1126" s="2">
        <v>4.2099999999999999E-2</v>
      </c>
      <c r="R1126" s="15">
        <v>2.0403063359294652E-2</v>
      </c>
      <c r="S1126" s="17">
        <f t="shared" si="93"/>
        <v>2.9416666666666666E-3</v>
      </c>
      <c r="T1126" s="18">
        <v>2.1481999999999998E-3</v>
      </c>
      <c r="U1126" s="8">
        <v>5.0000000000000001E-3</v>
      </c>
      <c r="V1126" s="8">
        <v>2.0999999999999999E-3</v>
      </c>
      <c r="W1126" s="13">
        <v>1.7049443500000001E-4</v>
      </c>
      <c r="X1126" s="13">
        <v>-1.9531682E-3</v>
      </c>
      <c r="Y1126" s="26">
        <v>3.0398999999999999E-2</v>
      </c>
      <c r="Z1126" s="26">
        <v>2.9021999999999999E-2</v>
      </c>
      <c r="AA1126" s="26">
        <f t="shared" si="100"/>
        <v>2.7457333333333334E-2</v>
      </c>
    </row>
    <row r="1127" spans="1:27" x14ac:dyDescent="0.3">
      <c r="A1127" s="1">
        <v>196410</v>
      </c>
      <c r="B1127" s="29">
        <v>84.86</v>
      </c>
      <c r="C1127" s="2">
        <v>2.46</v>
      </c>
      <c r="D1127" s="2">
        <f t="shared" si="91"/>
        <v>3.5356429904100812</v>
      </c>
      <c r="E1127" s="2">
        <f t="shared" si="94"/>
        <v>401.79788817480136</v>
      </c>
      <c r="F1127" s="36">
        <f t="shared" si="95"/>
        <v>119</v>
      </c>
      <c r="G1127" s="2">
        <f t="shared" si="96"/>
        <v>3.3764528418050532</v>
      </c>
      <c r="H1127" s="13">
        <f t="shared" si="97"/>
        <v>0.22849555019712117</v>
      </c>
      <c r="I1127" s="2">
        <f t="shared" si="92"/>
        <v>8.1967213114753079E-3</v>
      </c>
      <c r="J1127" s="36">
        <f t="shared" si="98"/>
        <v>119</v>
      </c>
      <c r="K1127" s="31">
        <f t="shared" si="99"/>
        <v>4.1556825533414577E-3</v>
      </c>
      <c r="L1127" s="3">
        <v>4.4966699999999999</v>
      </c>
      <c r="M1127" s="13">
        <v>0.48781325880789844</v>
      </c>
      <c r="N1127" s="2">
        <v>3.5699999999999996E-2</v>
      </c>
      <c r="O1127" s="2">
        <v>4.4199999999999996E-2</v>
      </c>
      <c r="P1127" s="2">
        <v>4.8099999999999997E-2</v>
      </c>
      <c r="Q1127" s="2">
        <v>4.2099999999999999E-2</v>
      </c>
      <c r="R1127" s="15">
        <v>2.0115710207158247E-2</v>
      </c>
      <c r="S1127" s="17">
        <f t="shared" si="93"/>
        <v>2.9749999999999998E-3</v>
      </c>
      <c r="T1127" s="18">
        <v>1.0724E-3</v>
      </c>
      <c r="U1127" s="8">
        <v>4.3E-3</v>
      </c>
      <c r="V1127" s="8">
        <v>5.0000000000000001E-3</v>
      </c>
      <c r="W1127" s="13">
        <v>1.8705055800000001E-4</v>
      </c>
      <c r="X1127" s="13">
        <v>-2.2257355000000001E-3</v>
      </c>
      <c r="Y1127" s="26">
        <v>8.7449999999999993E-3</v>
      </c>
      <c r="Z1127" s="26">
        <v>7.5659999999999998E-3</v>
      </c>
      <c r="AA1127" s="26">
        <f t="shared" si="100"/>
        <v>5.7699999999999991E-3</v>
      </c>
    </row>
    <row r="1128" spans="1:27" x14ac:dyDescent="0.3">
      <c r="A1128" s="1">
        <v>196411</v>
      </c>
      <c r="B1128" s="29">
        <v>84.42</v>
      </c>
      <c r="C1128" s="2">
        <v>2.48</v>
      </c>
      <c r="D1128" s="2">
        <f t="shared" si="91"/>
        <v>3.5314471860836689</v>
      </c>
      <c r="E1128" s="2">
        <f t="shared" si="94"/>
        <v>402.16708507878349</v>
      </c>
      <c r="F1128" s="36">
        <f t="shared" si="95"/>
        <v>119</v>
      </c>
      <c r="G1128" s="2">
        <f t="shared" si="96"/>
        <v>3.3795553367964999</v>
      </c>
      <c r="H1128" s="13">
        <f t="shared" si="97"/>
        <v>0.22833368301072021</v>
      </c>
      <c r="I1128" s="2">
        <f t="shared" si="92"/>
        <v>8.1300813008129413E-3</v>
      </c>
      <c r="J1128" s="36">
        <f t="shared" si="98"/>
        <v>119</v>
      </c>
      <c r="K1128" s="31">
        <f t="shared" si="99"/>
        <v>4.0932222351774761E-3</v>
      </c>
      <c r="L1128" s="3">
        <v>4.5233299999999996</v>
      </c>
      <c r="M1128" s="13">
        <v>0.48650377528757299</v>
      </c>
      <c r="N1128" s="2">
        <v>3.6400000000000002E-2</v>
      </c>
      <c r="O1128" s="2">
        <v>4.4299999999999999E-2</v>
      </c>
      <c r="P1128" s="2">
        <v>4.8099999999999997E-2</v>
      </c>
      <c r="Q1128" s="2">
        <v>4.2200000000000001E-2</v>
      </c>
      <c r="R1128" s="15">
        <v>1.9166390748046758E-2</v>
      </c>
      <c r="S1128" s="17">
        <f t="shared" si="93"/>
        <v>3.0333333333333336E-3</v>
      </c>
      <c r="T1128" s="18">
        <v>2.1413000000000001E-3</v>
      </c>
      <c r="U1128" s="8">
        <v>1.6999999999999999E-3</v>
      </c>
      <c r="V1128" s="8">
        <v>-4.0000000000000002E-4</v>
      </c>
      <c r="W1128" s="13">
        <v>2.1288177499999999E-4</v>
      </c>
      <c r="X1128" s="13">
        <v>-2.4802459000000002E-3</v>
      </c>
      <c r="Y1128" s="26">
        <v>1.598E-3</v>
      </c>
      <c r="Z1128" s="26">
        <v>-4.5880000000000001E-3</v>
      </c>
      <c r="AA1128" s="26">
        <f t="shared" si="100"/>
        <v>-1.4353333333333336E-3</v>
      </c>
    </row>
    <row r="1129" spans="1:27" x14ac:dyDescent="0.3">
      <c r="A1129" s="1">
        <v>196412</v>
      </c>
      <c r="B1129" s="29">
        <v>84.75</v>
      </c>
      <c r="C1129" s="2">
        <v>2.5</v>
      </c>
      <c r="D1129" s="2">
        <f t="shared" si="91"/>
        <v>3.5560335407805073</v>
      </c>
      <c r="E1129" s="2">
        <f t="shared" si="94"/>
        <v>402.52944710450197</v>
      </c>
      <c r="F1129" s="36">
        <f t="shared" si="95"/>
        <v>119</v>
      </c>
      <c r="G1129" s="2">
        <f t="shared" si="96"/>
        <v>3.382600395836151</v>
      </c>
      <c r="H1129" s="13">
        <f t="shared" si="97"/>
        <v>0.2281750352941341</v>
      </c>
      <c r="I1129" s="2">
        <f t="shared" si="92"/>
        <v>8.0645161290322509E-3</v>
      </c>
      <c r="J1129" s="36">
        <f t="shared" si="98"/>
        <v>119</v>
      </c>
      <c r="K1129" s="31">
        <f t="shared" si="99"/>
        <v>4.0322785169071588E-3</v>
      </c>
      <c r="L1129" s="3">
        <v>4.55</v>
      </c>
      <c r="M1129" s="13">
        <v>0.48722730028714262</v>
      </c>
      <c r="N1129" s="2">
        <v>3.8399999999999997E-2</v>
      </c>
      <c r="O1129" s="2">
        <v>4.4400000000000002E-2</v>
      </c>
      <c r="P1129" s="2">
        <v>4.8099999999999997E-2</v>
      </c>
      <c r="Q1129" s="2">
        <v>4.2299999999999997E-2</v>
      </c>
      <c r="R1129" s="15">
        <v>2.3094425635208374E-2</v>
      </c>
      <c r="S1129" s="17">
        <f t="shared" si="93"/>
        <v>3.1999999999999997E-3</v>
      </c>
      <c r="T1129" s="18">
        <v>1.0689E-3</v>
      </c>
      <c r="U1129" s="8">
        <v>3.0000000000000001E-3</v>
      </c>
      <c r="V1129" s="8">
        <v>8.8000000000000005E-3</v>
      </c>
      <c r="W1129" s="13">
        <v>3.5121569499999992E-4</v>
      </c>
      <c r="X1129" s="13">
        <v>-2.3805734000000001E-3</v>
      </c>
      <c r="Y1129" s="26">
        <v>5.228E-3</v>
      </c>
      <c r="Z1129" s="26">
        <v>3.803E-3</v>
      </c>
      <c r="AA1129" s="26">
        <f t="shared" si="100"/>
        <v>2.0280000000000003E-3</v>
      </c>
    </row>
    <row r="1130" spans="1:27" x14ac:dyDescent="0.3">
      <c r="A1130" s="1">
        <v>196501</v>
      </c>
      <c r="B1130" s="29">
        <v>87.56</v>
      </c>
      <c r="C1130" s="2">
        <v>2.51667</v>
      </c>
      <c r="D1130" s="2">
        <f t="shared" si="91"/>
        <v>3.5479018740975419</v>
      </c>
      <c r="E1130" s="2">
        <f t="shared" si="94"/>
        <v>402.91717458053517</v>
      </c>
      <c r="F1130" s="36">
        <f t="shared" si="95"/>
        <v>119</v>
      </c>
      <c r="G1130" s="2">
        <f t="shared" si="96"/>
        <v>3.3858586099204637</v>
      </c>
      <c r="H1130" s="13">
        <f t="shared" si="97"/>
        <v>0.22800552615583172</v>
      </c>
      <c r="I1130" s="2">
        <f t="shared" si="92"/>
        <v>6.6679999999998962E-3</v>
      </c>
      <c r="J1130" s="36">
        <f t="shared" si="98"/>
        <v>119</v>
      </c>
      <c r="K1130" s="31">
        <f t="shared" si="99"/>
        <v>4.0636511832757589E-3</v>
      </c>
      <c r="L1130" s="3">
        <v>4.5933299999999999</v>
      </c>
      <c r="M1130" s="13">
        <v>0.47172319074939634</v>
      </c>
      <c r="N1130" s="2">
        <v>3.8100000000000002E-2</v>
      </c>
      <c r="O1130" s="2">
        <v>4.4299999999999999E-2</v>
      </c>
      <c r="P1130" s="2">
        <v>4.8000000000000001E-2</v>
      </c>
      <c r="Q1130" s="2">
        <v>4.2200000000000001E-2</v>
      </c>
      <c r="R1130" s="15">
        <v>1.7902887629848815E-2</v>
      </c>
      <c r="S1130" s="17">
        <f t="shared" si="93"/>
        <v>3.1750000000000003E-3</v>
      </c>
      <c r="T1130" s="18">
        <v>0</v>
      </c>
      <c r="U1130" s="8">
        <v>4.0000000000000001E-3</v>
      </c>
      <c r="V1130" s="8">
        <v>8.0999999999999996E-3</v>
      </c>
      <c r="W1130" s="13">
        <v>1.6582179699999996E-4</v>
      </c>
      <c r="X1130" s="13">
        <v>-2.2007442000000002E-3</v>
      </c>
      <c r="Y1130" s="26">
        <v>3.4791000000000002E-2</v>
      </c>
      <c r="Z1130" s="26">
        <v>3.3836999999999999E-2</v>
      </c>
      <c r="AA1130" s="26">
        <f t="shared" si="100"/>
        <v>3.1616000000000005E-2</v>
      </c>
    </row>
    <row r="1131" spans="1:27" x14ac:dyDescent="0.3">
      <c r="A1131" s="1">
        <v>196502</v>
      </c>
      <c r="B1131" s="29">
        <v>87.43</v>
      </c>
      <c r="C1131" s="2">
        <v>2.5333299999999999</v>
      </c>
      <c r="D1131" s="2">
        <f t="shared" si="91"/>
        <v>3.5266713900142967</v>
      </c>
      <c r="E1131" s="2">
        <f t="shared" si="94"/>
        <v>403.30597582521432</v>
      </c>
      <c r="F1131" s="36">
        <f t="shared" si="95"/>
        <v>119</v>
      </c>
      <c r="G1131" s="2">
        <f t="shared" si="96"/>
        <v>3.3891258472707086</v>
      </c>
      <c r="H1131" s="13">
        <f t="shared" si="97"/>
        <v>0.22783580029308803</v>
      </c>
      <c r="I1131" s="2">
        <f t="shared" si="92"/>
        <v>6.6198587816439503E-3</v>
      </c>
      <c r="J1131" s="36">
        <f t="shared" si="98"/>
        <v>119</v>
      </c>
      <c r="K1131" s="31">
        <f t="shared" si="99"/>
        <v>4.0834997109855733E-3</v>
      </c>
      <c r="L1131" s="3">
        <v>4.6366699999999996</v>
      </c>
      <c r="M1131" s="13">
        <v>0.47139947757559653</v>
      </c>
      <c r="N1131" s="2">
        <v>3.9300000000000002E-2</v>
      </c>
      <c r="O1131" s="2">
        <v>4.41E-2</v>
      </c>
      <c r="P1131" s="2">
        <v>4.7800000000000002E-2</v>
      </c>
      <c r="Q1131" s="2">
        <v>4.24E-2</v>
      </c>
      <c r="R1131" s="15">
        <v>1.4821360034562468E-2</v>
      </c>
      <c r="S1131" s="17">
        <f t="shared" si="93"/>
        <v>3.2750000000000001E-3</v>
      </c>
      <c r="T1131" s="18">
        <v>0</v>
      </c>
      <c r="U1131" s="8">
        <v>1.4E-3</v>
      </c>
      <c r="V1131" s="8">
        <v>8.9999999999999998E-4</v>
      </c>
      <c r="W1131" s="13">
        <v>3.931973169999999E-4</v>
      </c>
      <c r="X1131" s="13">
        <v>-2.2017760999999999E-3</v>
      </c>
      <c r="Y1131" s="26">
        <v>3.7460000000000002E-3</v>
      </c>
      <c r="Z1131" s="26">
        <v>-8.5300000000000003E-4</v>
      </c>
      <c r="AA1131" s="26">
        <f t="shared" si="100"/>
        <v>4.7100000000000006E-4</v>
      </c>
    </row>
    <row r="1132" spans="1:27" x14ac:dyDescent="0.3">
      <c r="A1132" s="1">
        <v>196503</v>
      </c>
      <c r="B1132" s="29">
        <v>86.16</v>
      </c>
      <c r="C1132" s="2">
        <v>2.5499999999999998</v>
      </c>
      <c r="D1132" s="2">
        <f t="shared" si="91"/>
        <v>3.5537782024542937</v>
      </c>
      <c r="E1132" s="2">
        <f t="shared" si="94"/>
        <v>403.64080006274833</v>
      </c>
      <c r="F1132" s="36">
        <f t="shared" si="95"/>
        <v>119</v>
      </c>
      <c r="G1132" s="2">
        <f t="shared" si="96"/>
        <v>3.391939496325616</v>
      </c>
      <c r="H1132" s="13">
        <f t="shared" si="97"/>
        <v>0.227689839724937</v>
      </c>
      <c r="I1132" s="2">
        <f t="shared" si="92"/>
        <v>6.5802718161471763E-3</v>
      </c>
      <c r="J1132" s="36">
        <f t="shared" si="98"/>
        <v>119</v>
      </c>
      <c r="K1132" s="31">
        <f t="shared" si="99"/>
        <v>4.1030447374623908E-3</v>
      </c>
      <c r="L1132" s="3">
        <v>4.68</v>
      </c>
      <c r="M1132" s="13">
        <v>0.46948990495472698</v>
      </c>
      <c r="N1132" s="2">
        <v>3.9300000000000002E-2</v>
      </c>
      <c r="O1132" s="2">
        <v>4.4199999999999996E-2</v>
      </c>
      <c r="P1132" s="2">
        <v>4.7800000000000002E-2</v>
      </c>
      <c r="Q1132" s="2">
        <v>4.2200000000000001E-2</v>
      </c>
      <c r="R1132" s="15">
        <v>1.9132359476219774E-2</v>
      </c>
      <c r="S1132" s="17">
        <f t="shared" si="93"/>
        <v>3.2750000000000001E-3</v>
      </c>
      <c r="T1132" s="18">
        <v>1.0678E-3</v>
      </c>
      <c r="U1132" s="8">
        <v>5.4000000000000003E-3</v>
      </c>
      <c r="V1132" s="8">
        <v>1.1999999999999999E-3</v>
      </c>
      <c r="W1132" s="13">
        <v>1.4462072999999999E-4</v>
      </c>
      <c r="X1132" s="13">
        <v>-2.1373681000000002E-3</v>
      </c>
      <c r="Y1132" s="26">
        <v>-1.2213E-2</v>
      </c>
      <c r="Z1132" s="26">
        <v>-1.3684999999999999E-2</v>
      </c>
      <c r="AA1132" s="26">
        <f t="shared" si="100"/>
        <v>-1.5488E-2</v>
      </c>
    </row>
    <row r="1133" spans="1:27" x14ac:dyDescent="0.3">
      <c r="A1133" s="1">
        <v>196504</v>
      </c>
      <c r="B1133" s="29">
        <v>89.11</v>
      </c>
      <c r="C1133" s="2">
        <v>2.57</v>
      </c>
      <c r="D1133" s="2">
        <f t="shared" si="91"/>
        <v>3.538192289490969</v>
      </c>
      <c r="E1133" s="2">
        <f t="shared" si="94"/>
        <v>404.00618149726608</v>
      </c>
      <c r="F1133" s="36">
        <f t="shared" si="95"/>
        <v>119</v>
      </c>
      <c r="G1133" s="2">
        <f t="shared" si="96"/>
        <v>3.3950099285484545</v>
      </c>
      <c r="H1133" s="13">
        <f t="shared" si="97"/>
        <v>0.22753077154714674</v>
      </c>
      <c r="I1133" s="2">
        <f t="shared" si="92"/>
        <v>7.8431372549019329E-3</v>
      </c>
      <c r="J1133" s="36">
        <f t="shared" si="98"/>
        <v>119</v>
      </c>
      <c r="K1133" s="31">
        <f t="shared" si="99"/>
        <v>4.1404031948702206E-3</v>
      </c>
      <c r="L1133" s="3">
        <v>4.7333299999999996</v>
      </c>
      <c r="M1133" s="13">
        <v>0.45255933471392484</v>
      </c>
      <c r="N1133" s="2">
        <v>3.9300000000000002E-2</v>
      </c>
      <c r="O1133" s="2">
        <v>4.4299999999999999E-2</v>
      </c>
      <c r="P1133" s="2">
        <v>4.8000000000000001E-2</v>
      </c>
      <c r="Q1133" s="2">
        <v>4.2200000000000001E-2</v>
      </c>
      <c r="R1133" s="15">
        <v>1.4720715436951328E-2</v>
      </c>
      <c r="S1133" s="17">
        <f t="shared" si="93"/>
        <v>3.2750000000000001E-3</v>
      </c>
      <c r="T1133" s="18">
        <v>3.1966E-3</v>
      </c>
      <c r="U1133" s="8">
        <v>3.5999999999999999E-3</v>
      </c>
      <c r="V1133" s="8">
        <v>2.0999999999999999E-3</v>
      </c>
      <c r="W1133" s="13">
        <v>1.6275379900000002E-4</v>
      </c>
      <c r="X1133" s="13">
        <v>-2.1429735E-3</v>
      </c>
      <c r="Y1133" s="26">
        <v>3.5611999999999998E-2</v>
      </c>
      <c r="Z1133" s="26">
        <v>3.4769000000000001E-2</v>
      </c>
      <c r="AA1133" s="26">
        <f t="shared" si="100"/>
        <v>3.2336999999999998E-2</v>
      </c>
    </row>
    <row r="1134" spans="1:27" x14ac:dyDescent="0.3">
      <c r="A1134" s="1">
        <v>196505</v>
      </c>
      <c r="B1134" s="29">
        <v>88.42</v>
      </c>
      <c r="C1134" s="2">
        <v>2.59</v>
      </c>
      <c r="D1134" s="2">
        <f t="shared" si="91"/>
        <v>3.4805864751230526</v>
      </c>
      <c r="E1134" s="2">
        <f t="shared" si="94"/>
        <v>404.27902262800814</v>
      </c>
      <c r="F1134" s="36">
        <f t="shared" si="95"/>
        <v>119</v>
      </c>
      <c r="G1134" s="2">
        <f t="shared" si="96"/>
        <v>3.3973027111597323</v>
      </c>
      <c r="H1134" s="13">
        <f t="shared" si="97"/>
        <v>0.22741213550346251</v>
      </c>
      <c r="I1134" s="2">
        <f t="shared" si="92"/>
        <v>7.7821011673151474E-3</v>
      </c>
      <c r="J1134" s="36">
        <f t="shared" si="98"/>
        <v>119</v>
      </c>
      <c r="K1134" s="31">
        <f t="shared" si="99"/>
        <v>4.1883584229808783E-3</v>
      </c>
      <c r="L1134" s="3">
        <v>4.78667</v>
      </c>
      <c r="M1134" s="13">
        <v>0.4546642847806196</v>
      </c>
      <c r="N1134" s="2">
        <v>3.8900000000000004E-2</v>
      </c>
      <c r="O1134" s="2">
        <v>4.4400000000000002E-2</v>
      </c>
      <c r="P1134" s="2">
        <v>4.8099999999999997E-2</v>
      </c>
      <c r="Q1134" s="2">
        <v>4.2299999999999997E-2</v>
      </c>
      <c r="R1134" s="15">
        <v>1.6243186500840653E-2</v>
      </c>
      <c r="S1134" s="17">
        <f t="shared" si="93"/>
        <v>3.241666666666667E-3</v>
      </c>
      <c r="T1134" s="18">
        <v>2.1253999999999999E-3</v>
      </c>
      <c r="U1134" s="8">
        <v>1.8E-3</v>
      </c>
      <c r="V1134" s="8">
        <v>-8.0000000000000004E-4</v>
      </c>
      <c r="W1134" s="13">
        <v>3.337706400000001E-4</v>
      </c>
      <c r="X1134" s="13">
        <v>-2.5656152999999999E-3</v>
      </c>
      <c r="Y1134" s="26">
        <v>-3.1220000000000002E-3</v>
      </c>
      <c r="Z1134" s="26">
        <v>-8.3540000000000003E-3</v>
      </c>
      <c r="AA1134" s="26">
        <f t="shared" si="100"/>
        <v>-6.3636666666666668E-3</v>
      </c>
    </row>
    <row r="1135" spans="1:27" x14ac:dyDescent="0.3">
      <c r="A1135" s="1">
        <v>196506</v>
      </c>
      <c r="B1135" s="29">
        <v>84.12</v>
      </c>
      <c r="C1135" s="2">
        <v>2.61</v>
      </c>
      <c r="D1135" s="2">
        <f t="shared" si="91"/>
        <v>3.4862378948290242</v>
      </c>
      <c r="E1135" s="2">
        <f t="shared" si="94"/>
        <v>404.43746411994374</v>
      </c>
      <c r="F1135" s="36">
        <f t="shared" si="95"/>
        <v>119</v>
      </c>
      <c r="G1135" s="2">
        <f t="shared" si="96"/>
        <v>3.3986341522684347</v>
      </c>
      <c r="H1135" s="13">
        <f t="shared" si="97"/>
        <v>0.22734329916578458</v>
      </c>
      <c r="I1135" s="2">
        <f t="shared" si="92"/>
        <v>7.7220077220077066E-3</v>
      </c>
      <c r="J1135" s="36">
        <f t="shared" si="98"/>
        <v>119</v>
      </c>
      <c r="K1135" s="31">
        <f t="shared" si="99"/>
        <v>4.2358926563827283E-3</v>
      </c>
      <c r="L1135" s="3">
        <v>4.84</v>
      </c>
      <c r="M1135" s="13">
        <v>0.48085895648767901</v>
      </c>
      <c r="N1135" s="2">
        <v>3.7999999999999999E-2</v>
      </c>
      <c r="O1135" s="2">
        <v>4.4600000000000001E-2</v>
      </c>
      <c r="P1135" s="2">
        <v>4.8499999999999995E-2</v>
      </c>
      <c r="Q1135" s="2">
        <v>4.2299999999999997E-2</v>
      </c>
      <c r="R1135" s="15">
        <v>1.754924795121891E-2</v>
      </c>
      <c r="S1135" s="17">
        <f t="shared" si="93"/>
        <v>3.1666666666666666E-3</v>
      </c>
      <c r="T1135" s="18">
        <v>5.2938000000000004E-3</v>
      </c>
      <c r="U1135" s="8">
        <v>4.7000000000000002E-3</v>
      </c>
      <c r="V1135" s="8">
        <v>2.9999999999999997E-4</v>
      </c>
      <c r="W1135" s="13">
        <v>1.829378758E-3</v>
      </c>
      <c r="X1135" s="13">
        <v>-2.3808197E-3</v>
      </c>
      <c r="Y1135" s="26">
        <v>-4.6879999999999998E-2</v>
      </c>
      <c r="Z1135" s="26">
        <v>-4.8367E-2</v>
      </c>
      <c r="AA1135" s="26">
        <f t="shared" si="100"/>
        <v>-5.0046666666666663E-2</v>
      </c>
    </row>
    <row r="1136" spans="1:27" x14ac:dyDescent="0.3">
      <c r="A1136" s="1">
        <v>196507</v>
      </c>
      <c r="B1136" s="29">
        <v>85.25</v>
      </c>
      <c r="C1136" s="2">
        <v>2.6266699999999998</v>
      </c>
      <c r="D1136" s="2">
        <f t="shared" si="91"/>
        <v>3.5021433507870787</v>
      </c>
      <c r="E1136" s="2">
        <f t="shared" si="94"/>
        <v>404.61996207009952</v>
      </c>
      <c r="F1136" s="36">
        <f t="shared" si="95"/>
        <v>119</v>
      </c>
      <c r="G1136" s="2">
        <f t="shared" si="96"/>
        <v>3.4001677484882311</v>
      </c>
      <c r="H1136" s="13">
        <f t="shared" si="97"/>
        <v>0.22726406290841314</v>
      </c>
      <c r="I1136" s="2">
        <f t="shared" si="92"/>
        <v>6.3869731800765273E-3</v>
      </c>
      <c r="J1136" s="36">
        <f t="shared" si="98"/>
        <v>119</v>
      </c>
      <c r="K1136" s="31">
        <f t="shared" si="99"/>
        <v>4.2115579784592272E-3</v>
      </c>
      <c r="L1136" s="3">
        <v>4.8866699999999996</v>
      </c>
      <c r="M1136" s="13">
        <v>0.47338217615170003</v>
      </c>
      <c r="N1136" s="2">
        <v>3.8399999999999997E-2</v>
      </c>
      <c r="O1136" s="2">
        <v>4.4800000000000006E-2</v>
      </c>
      <c r="P1136" s="2">
        <v>4.8799999999999996E-2</v>
      </c>
      <c r="Q1136" s="2">
        <v>4.24E-2</v>
      </c>
      <c r="R1136" s="15">
        <v>1.5625595803709251E-2</v>
      </c>
      <c r="S1136" s="17">
        <f t="shared" si="93"/>
        <v>3.1999999999999997E-3</v>
      </c>
      <c r="T1136" s="18">
        <v>1.0554E-3</v>
      </c>
      <c r="U1136" s="8">
        <v>2.2000000000000001E-3</v>
      </c>
      <c r="V1136" s="8">
        <v>1.9E-3</v>
      </c>
      <c r="W1136" s="13">
        <v>5.2185648600000002E-4</v>
      </c>
      <c r="X1136" s="13">
        <v>-1.9181837E-3</v>
      </c>
      <c r="Y1136" s="26">
        <v>1.4486000000000001E-2</v>
      </c>
      <c r="Z1136" s="26">
        <v>1.3677999999999999E-2</v>
      </c>
      <c r="AA1136" s="26">
        <f t="shared" si="100"/>
        <v>1.1286000000000001E-2</v>
      </c>
    </row>
    <row r="1137" spans="1:27" x14ac:dyDescent="0.3">
      <c r="A1137" s="1">
        <v>196508</v>
      </c>
      <c r="B1137" s="29">
        <v>87.17</v>
      </c>
      <c r="C1137" s="2">
        <v>2.6433300000000002</v>
      </c>
      <c r="D1137" s="2">
        <f t="shared" si="91"/>
        <v>3.5273256411473111</v>
      </c>
      <c r="E1137" s="2">
        <f t="shared" si="94"/>
        <v>404.81752676983444</v>
      </c>
      <c r="F1137" s="36">
        <f t="shared" si="95"/>
        <v>119</v>
      </c>
      <c r="G1137" s="2">
        <f t="shared" si="96"/>
        <v>3.4018279560490288</v>
      </c>
      <c r="H1137" s="13">
        <f t="shared" si="97"/>
        <v>0.22717834726497921</v>
      </c>
      <c r="I1137" s="2">
        <f t="shared" si="92"/>
        <v>6.3426315448840143E-3</v>
      </c>
      <c r="J1137" s="36">
        <f t="shared" si="98"/>
        <v>119</v>
      </c>
      <c r="K1137" s="31">
        <f t="shared" si="99"/>
        <v>4.1769949132395116E-3</v>
      </c>
      <c r="L1137" s="3">
        <v>4.9333299999999998</v>
      </c>
      <c r="M1137" s="13">
        <v>0.46736087784122715</v>
      </c>
      <c r="N1137" s="2">
        <v>3.8399999999999997E-2</v>
      </c>
      <c r="O1137" s="2">
        <v>4.4900000000000002E-2</v>
      </c>
      <c r="P1137" s="2">
        <v>4.8799999999999996E-2</v>
      </c>
      <c r="Q1137" s="2">
        <v>4.2799999999999998E-2</v>
      </c>
      <c r="R1137" s="15">
        <v>1.559934102341195E-2</v>
      </c>
      <c r="S1137" s="17">
        <f t="shared" si="93"/>
        <v>3.1999999999999997E-3</v>
      </c>
      <c r="T1137" s="18">
        <v>-2.1118999999999999E-3</v>
      </c>
      <c r="U1137" s="8">
        <v>-1.2999999999999999E-3</v>
      </c>
      <c r="V1137" s="8">
        <v>-5.9999999999999995E-4</v>
      </c>
      <c r="W1137" s="13">
        <v>1.07532411E-4</v>
      </c>
      <c r="X1137" s="13">
        <v>-1.7357486000000001E-3</v>
      </c>
      <c r="Y1137" s="26">
        <v>2.7560000000000001E-2</v>
      </c>
      <c r="Z1137" s="26">
        <v>2.2473E-2</v>
      </c>
      <c r="AA1137" s="26">
        <f t="shared" si="100"/>
        <v>2.436E-2</v>
      </c>
    </row>
    <row r="1138" spans="1:27" x14ac:dyDescent="0.3">
      <c r="A1138" s="1">
        <v>196509</v>
      </c>
      <c r="B1138" s="29">
        <v>89.96</v>
      </c>
      <c r="C1138" s="2">
        <v>2.66</v>
      </c>
      <c r="D1138" s="2">
        <f t="shared" si="91"/>
        <v>3.5480172826485123</v>
      </c>
      <c r="E1138" s="2">
        <f t="shared" si="94"/>
        <v>405.08154629451928</v>
      </c>
      <c r="F1138" s="36">
        <f t="shared" si="95"/>
        <v>119</v>
      </c>
      <c r="G1138" s="2">
        <f t="shared" si="96"/>
        <v>3.4040466075169689</v>
      </c>
      <c r="H1138" s="13">
        <f t="shared" si="97"/>
        <v>0.2270639003440989</v>
      </c>
      <c r="I1138" s="2">
        <f t="shared" si="92"/>
        <v>6.3064392262790481E-3</v>
      </c>
      <c r="J1138" s="36">
        <f t="shared" si="98"/>
        <v>119</v>
      </c>
      <c r="K1138" s="31">
        <f t="shared" si="99"/>
        <v>4.142923657207402E-3</v>
      </c>
      <c r="L1138" s="3">
        <v>4.9800000000000004</v>
      </c>
      <c r="M1138" s="13">
        <v>0.4485374712544864</v>
      </c>
      <c r="N1138" s="2">
        <v>3.9199999999999999E-2</v>
      </c>
      <c r="O1138" s="2">
        <v>4.5199999999999997E-2</v>
      </c>
      <c r="P1138" s="2">
        <v>4.9100000000000005E-2</v>
      </c>
      <c r="Q1138" s="2">
        <v>4.3299999999999998E-2</v>
      </c>
      <c r="R1138" s="15">
        <v>1.6893596362443877E-2</v>
      </c>
      <c r="S1138" s="17">
        <f t="shared" si="93"/>
        <v>3.2666666666666664E-3</v>
      </c>
      <c r="T1138" s="18">
        <v>2.1118999999999999E-3</v>
      </c>
      <c r="U1138" s="8">
        <v>-3.3999999999999998E-3</v>
      </c>
      <c r="V1138" s="8">
        <v>-1.5E-3</v>
      </c>
      <c r="W1138" s="13">
        <v>2.9908443600000002E-4</v>
      </c>
      <c r="X1138" s="13">
        <v>-1.3951451E-3</v>
      </c>
      <c r="Y1138" s="26">
        <v>3.3366E-2</v>
      </c>
      <c r="Z1138" s="26">
        <v>3.2034E-2</v>
      </c>
      <c r="AA1138" s="26">
        <f t="shared" si="100"/>
        <v>3.0099333333333332E-2</v>
      </c>
    </row>
    <row r="1139" spans="1:27" x14ac:dyDescent="0.3">
      <c r="A1139" s="1">
        <v>196510</v>
      </c>
      <c r="B1139" s="29">
        <v>92.42</v>
      </c>
      <c r="C1139" s="2">
        <v>2.68</v>
      </c>
      <c r="D1139" s="2">
        <f t="shared" si="91"/>
        <v>3.5317236415043518</v>
      </c>
      <c r="E1139" s="2">
        <f t="shared" si="94"/>
        <v>405.29816647551445</v>
      </c>
      <c r="F1139" s="36">
        <f t="shared" si="95"/>
        <v>119</v>
      </c>
      <c r="G1139" s="2">
        <f t="shared" si="96"/>
        <v>3.4058669451723902</v>
      </c>
      <c r="H1139" s="13">
        <f t="shared" si="97"/>
        <v>0.22697008612475761</v>
      </c>
      <c r="I1139" s="2">
        <f t="shared" si="92"/>
        <v>7.5187969924812581E-3</v>
      </c>
      <c r="J1139" s="36">
        <f t="shared" si="98"/>
        <v>119</v>
      </c>
      <c r="K1139" s="31">
        <f t="shared" si="99"/>
        <v>4.1613199200280903E-3</v>
      </c>
      <c r="L1139" s="3">
        <v>5.05</v>
      </c>
      <c r="M1139" s="13">
        <v>0.43442059907162628</v>
      </c>
      <c r="N1139" s="2">
        <v>4.0300000000000002E-2</v>
      </c>
      <c r="O1139" s="2">
        <v>4.5599999999999995E-2</v>
      </c>
      <c r="P1139" s="2">
        <v>4.9299999999999997E-2</v>
      </c>
      <c r="Q1139" s="2">
        <v>4.3299999999999998E-2</v>
      </c>
      <c r="R1139" s="15">
        <v>1.7462450322254609E-2</v>
      </c>
      <c r="S1139" s="17">
        <f t="shared" si="93"/>
        <v>3.3583333333333334E-3</v>
      </c>
      <c r="T1139" s="18">
        <v>1.0543E-3</v>
      </c>
      <c r="U1139" s="8">
        <v>2.7000000000000001E-3</v>
      </c>
      <c r="V1139" s="8">
        <v>4.5999999999999999E-3</v>
      </c>
      <c r="W1139" s="13">
        <v>1.8838255900000003E-4</v>
      </c>
      <c r="X1139" s="13">
        <v>-9.9855406999999996E-4</v>
      </c>
      <c r="Y1139" s="26">
        <v>2.8812000000000001E-2</v>
      </c>
      <c r="Z1139" s="26">
        <v>2.7737000000000001E-2</v>
      </c>
      <c r="AA1139" s="26">
        <f t="shared" si="100"/>
        <v>2.5453666666666666E-2</v>
      </c>
    </row>
    <row r="1140" spans="1:27" x14ac:dyDescent="0.3">
      <c r="A1140" s="1">
        <v>196511</v>
      </c>
      <c r="B1140" s="29">
        <v>91.61</v>
      </c>
      <c r="C1140" s="2">
        <v>2.7</v>
      </c>
      <c r="D1140" s="2">
        <f t="shared" si="91"/>
        <v>3.5331998282664028</v>
      </c>
      <c r="E1140" s="2">
        <f t="shared" si="94"/>
        <v>405.50323832376648</v>
      </c>
      <c r="F1140" s="36">
        <f t="shared" si="95"/>
        <v>119</v>
      </c>
      <c r="G1140" s="2">
        <f t="shared" si="96"/>
        <v>3.4075902380148442</v>
      </c>
      <c r="H1140" s="13">
        <f t="shared" si="97"/>
        <v>0.22688134468017038</v>
      </c>
      <c r="I1140" s="2">
        <f t="shared" si="92"/>
        <v>7.4626865671640896E-3</v>
      </c>
      <c r="J1140" s="36">
        <f t="shared" si="98"/>
        <v>119</v>
      </c>
      <c r="K1140" s="31">
        <f t="shared" si="99"/>
        <v>4.1900975930303083E-3</v>
      </c>
      <c r="L1140" s="3">
        <v>5.12</v>
      </c>
      <c r="M1140" s="13">
        <v>0.44089531113012426</v>
      </c>
      <c r="N1140" s="2">
        <v>4.0899999999999999E-2</v>
      </c>
      <c r="O1140" s="2">
        <v>4.5999999999999999E-2</v>
      </c>
      <c r="P1140" s="2">
        <v>4.9500000000000002E-2</v>
      </c>
      <c r="Q1140" s="2">
        <v>4.41E-2</v>
      </c>
      <c r="R1140" s="15">
        <v>2.0761642397147409E-2</v>
      </c>
      <c r="S1140" s="17">
        <f t="shared" si="93"/>
        <v>3.4083333333333331E-3</v>
      </c>
      <c r="T1140" s="18">
        <v>2.1053000000000001E-3</v>
      </c>
      <c r="U1140" s="8">
        <v>-6.1999999999999998E-3</v>
      </c>
      <c r="V1140" s="8">
        <v>-5.7000000000000002E-3</v>
      </c>
      <c r="W1140" s="13">
        <v>1.4142667999999999E-4</v>
      </c>
      <c r="X1140" s="13">
        <v>-1.0197298000000001E-3</v>
      </c>
      <c r="Y1140" s="26">
        <v>-3.8210000000000002E-3</v>
      </c>
      <c r="Z1140" s="26">
        <v>-1.0305999999999999E-2</v>
      </c>
      <c r="AA1140" s="26">
        <f t="shared" si="100"/>
        <v>-7.2293333333333333E-3</v>
      </c>
    </row>
    <row r="1141" spans="1:27" x14ac:dyDescent="0.3">
      <c r="A1141" s="1">
        <v>196512</v>
      </c>
      <c r="B1141" s="29">
        <v>92.43</v>
      </c>
      <c r="C1141" s="2">
        <v>2.72</v>
      </c>
      <c r="D1141" s="2">
        <f t="shared" si="91"/>
        <v>3.5306764570817299</v>
      </c>
      <c r="E1141" s="2">
        <f t="shared" si="94"/>
        <v>405.75104405970177</v>
      </c>
      <c r="F1141" s="36">
        <f t="shared" si="95"/>
        <v>119</v>
      </c>
      <c r="G1141" s="2">
        <f t="shared" si="96"/>
        <v>3.4096726391571579</v>
      </c>
      <c r="H1141" s="13">
        <f t="shared" si="97"/>
        <v>0.22677420340008161</v>
      </c>
      <c r="I1141" s="2">
        <f t="shared" si="92"/>
        <v>7.4074074074073071E-3</v>
      </c>
      <c r="J1141" s="36">
        <f t="shared" si="98"/>
        <v>119</v>
      </c>
      <c r="K1141" s="31">
        <f t="shared" si="99"/>
        <v>4.2184925910448614E-3</v>
      </c>
      <c r="L1141" s="3">
        <v>5.19</v>
      </c>
      <c r="M1141" s="13">
        <v>0.43063780616140146</v>
      </c>
      <c r="N1141" s="2">
        <v>4.3799999999999999E-2</v>
      </c>
      <c r="O1141" s="2">
        <v>4.6799999999999994E-2</v>
      </c>
      <c r="P1141" s="2">
        <v>5.0199999999999995E-2</v>
      </c>
      <c r="Q1141" s="2">
        <v>4.4999999999999998E-2</v>
      </c>
      <c r="R1141" s="15">
        <v>2.0836265815872435E-2</v>
      </c>
      <c r="S1141" s="17">
        <f t="shared" si="93"/>
        <v>3.65E-3</v>
      </c>
      <c r="T1141" s="18">
        <v>3.1495999999999998E-3</v>
      </c>
      <c r="U1141" s="8">
        <v>-7.7999999999999996E-3</v>
      </c>
      <c r="V1141" s="8">
        <v>-1.49E-2</v>
      </c>
      <c r="W1141" s="13">
        <v>3.0136480300000003E-4</v>
      </c>
      <c r="X1141" s="13">
        <v>-8.1288746999999995E-4</v>
      </c>
      <c r="Y1141" s="26">
        <v>1.0349000000000001E-2</v>
      </c>
      <c r="Z1141" s="26">
        <v>9.0589999999999993E-3</v>
      </c>
      <c r="AA1141" s="26">
        <f t="shared" si="100"/>
        <v>6.6990000000000001E-3</v>
      </c>
    </row>
    <row r="1142" spans="1:27" x14ac:dyDescent="0.3">
      <c r="A1142" s="1">
        <v>196601</v>
      </c>
      <c r="B1142" s="29">
        <v>92.88</v>
      </c>
      <c r="C1142" s="2">
        <v>2.74</v>
      </c>
      <c r="D1142" s="2">
        <f t="shared" si="91"/>
        <v>3.5053162508835753</v>
      </c>
      <c r="E1142" s="2">
        <f t="shared" si="94"/>
        <v>405.98035449813267</v>
      </c>
      <c r="F1142" s="36">
        <f t="shared" si="95"/>
        <v>119</v>
      </c>
      <c r="G1142" s="2">
        <f t="shared" si="96"/>
        <v>3.4115996176313668</v>
      </c>
      <c r="H1142" s="13">
        <f t="shared" si="97"/>
        <v>0.22667514885154291</v>
      </c>
      <c r="I1142" s="2">
        <f t="shared" si="92"/>
        <v>7.3529411764705621E-3</v>
      </c>
      <c r="J1142" s="36">
        <f t="shared" si="98"/>
        <v>119</v>
      </c>
      <c r="K1142" s="31">
        <f t="shared" si="99"/>
        <v>4.1270196875203072E-3</v>
      </c>
      <c r="L1142" s="3">
        <v>5.24</v>
      </c>
      <c r="M1142" s="13">
        <v>0.42439832843590808</v>
      </c>
      <c r="N1142" s="2">
        <v>4.5899999999999996E-2</v>
      </c>
      <c r="O1142" s="2">
        <v>4.7400000000000005E-2</v>
      </c>
      <c r="P1142" s="2">
        <v>5.0599999999999999E-2</v>
      </c>
      <c r="Q1142" s="2">
        <v>4.5699999999999998E-2</v>
      </c>
      <c r="R1142" s="15">
        <v>2.027738850274094E-2</v>
      </c>
      <c r="S1142" s="17">
        <f t="shared" si="93"/>
        <v>3.8249999999999998E-3</v>
      </c>
      <c r="T1142" s="18">
        <v>0</v>
      </c>
      <c r="U1142" s="8">
        <v>-1.04E-2</v>
      </c>
      <c r="V1142" s="8">
        <v>2.2000000000000001E-3</v>
      </c>
      <c r="W1142" s="13">
        <v>1.5180214599999999E-4</v>
      </c>
      <c r="X1142" s="13">
        <v>-5.3976201000000001E-4</v>
      </c>
      <c r="Y1142" s="26">
        <v>5.705E-3</v>
      </c>
      <c r="Z1142" s="26">
        <v>4.8739999999999999E-3</v>
      </c>
      <c r="AA1142" s="26">
        <f t="shared" si="100"/>
        <v>1.8800000000000002E-3</v>
      </c>
    </row>
    <row r="1143" spans="1:27" x14ac:dyDescent="0.3">
      <c r="A1143" s="1">
        <v>196602</v>
      </c>
      <c r="B1143" s="29">
        <v>91.22</v>
      </c>
      <c r="C1143" s="2">
        <v>2.76</v>
      </c>
      <c r="D1143" s="2">
        <f t="shared" si="91"/>
        <v>3.4759866261830017</v>
      </c>
      <c r="E1143" s="2">
        <f t="shared" si="94"/>
        <v>406.13514765831746</v>
      </c>
      <c r="F1143" s="36">
        <f t="shared" si="95"/>
        <v>119</v>
      </c>
      <c r="G1143" s="2">
        <f t="shared" si="96"/>
        <v>3.4129004004900629</v>
      </c>
      <c r="H1143" s="13">
        <f t="shared" si="97"/>
        <v>0.22660833221818186</v>
      </c>
      <c r="I1143" s="2">
        <f t="shared" si="92"/>
        <v>7.2992700729925808E-3</v>
      </c>
      <c r="J1143" s="36">
        <f t="shared" si="98"/>
        <v>119</v>
      </c>
      <c r="K1143" s="31">
        <f t="shared" si="99"/>
        <v>4.0378505221436945E-3</v>
      </c>
      <c r="L1143" s="3">
        <v>5.29</v>
      </c>
      <c r="M1143" s="13">
        <v>0.43849604471104853</v>
      </c>
      <c r="N1143" s="2">
        <v>4.6500000000000007E-2</v>
      </c>
      <c r="O1143" s="2">
        <v>4.7800000000000002E-2</v>
      </c>
      <c r="P1143" s="2">
        <v>5.1200000000000002E-2</v>
      </c>
      <c r="Q1143" s="2">
        <v>4.7699999999999999E-2</v>
      </c>
      <c r="R1143" s="15">
        <v>2.0025630571765062E-2</v>
      </c>
      <c r="S1143" s="17">
        <f t="shared" si="93"/>
        <v>3.8750000000000004E-3</v>
      </c>
      <c r="T1143" s="18">
        <v>6.2696000000000002E-3</v>
      </c>
      <c r="U1143" s="8">
        <v>-2.5000000000000001E-2</v>
      </c>
      <c r="V1143" s="8">
        <v>-1.1299999999999999E-2</v>
      </c>
      <c r="W1143" s="13">
        <v>3.37064715E-4</v>
      </c>
      <c r="X1143" s="13">
        <v>-7.9369556999999997E-4</v>
      </c>
      <c r="Y1143" s="26">
        <v>-1.2749999999999999E-2</v>
      </c>
      <c r="Z1143" s="26">
        <v>-1.7548000000000001E-2</v>
      </c>
      <c r="AA1143" s="26">
        <f t="shared" si="100"/>
        <v>-1.6625000000000001E-2</v>
      </c>
    </row>
    <row r="1144" spans="1:27" x14ac:dyDescent="0.3">
      <c r="A1144" s="1">
        <v>196603</v>
      </c>
      <c r="B1144" s="29">
        <v>89.23</v>
      </c>
      <c r="C1144" s="2">
        <v>2.78</v>
      </c>
      <c r="D1144" s="2">
        <f t="shared" si="91"/>
        <v>3.4890677022040903</v>
      </c>
      <c r="E1144" s="2">
        <f t="shared" si="94"/>
        <v>406.28016918782822</v>
      </c>
      <c r="F1144" s="36">
        <f t="shared" si="95"/>
        <v>119</v>
      </c>
      <c r="G1144" s="2">
        <f t="shared" si="96"/>
        <v>3.4141190688052792</v>
      </c>
      <c r="H1144" s="13">
        <f t="shared" si="97"/>
        <v>0.22654576924918768</v>
      </c>
      <c r="I1144" s="2">
        <f t="shared" si="92"/>
        <v>7.2463768115942351E-3</v>
      </c>
      <c r="J1144" s="36">
        <f t="shared" si="98"/>
        <v>119</v>
      </c>
      <c r="K1144" s="31">
        <f t="shared" si="99"/>
        <v>3.9508943141559902E-3</v>
      </c>
      <c r="L1144" s="3">
        <v>5.34</v>
      </c>
      <c r="M1144" s="13">
        <v>0.49017593563805056</v>
      </c>
      <c r="N1144" s="2">
        <v>4.5899999999999996E-2</v>
      </c>
      <c r="O1144" s="2">
        <v>4.9200000000000001E-2</v>
      </c>
      <c r="P1144" s="2">
        <v>5.3200000000000004E-2</v>
      </c>
      <c r="Q1144" s="2">
        <v>4.5999999999999999E-2</v>
      </c>
      <c r="R1144" s="15">
        <v>1.6787640655246173E-2</v>
      </c>
      <c r="S1144" s="17">
        <f t="shared" si="93"/>
        <v>3.8249999999999998E-3</v>
      </c>
      <c r="T1144" s="18">
        <v>3.1200999999999998E-3</v>
      </c>
      <c r="U1144" s="8">
        <v>2.9600000000000001E-2</v>
      </c>
      <c r="V1144" s="8">
        <v>-5.8999999999999999E-3</v>
      </c>
      <c r="W1144" s="13">
        <v>9.3103409499999991E-4</v>
      </c>
      <c r="X1144" s="13">
        <v>-4.8887650000000002E-4</v>
      </c>
      <c r="Y1144" s="26">
        <v>-2.3040999999999999E-2</v>
      </c>
      <c r="Z1144" s="26">
        <v>-2.4608000000000001E-2</v>
      </c>
      <c r="AA1144" s="26">
        <f t="shared" si="100"/>
        <v>-2.6865999999999998E-2</v>
      </c>
    </row>
    <row r="1145" spans="1:27" x14ac:dyDescent="0.3">
      <c r="A1145" s="1">
        <v>196604</v>
      </c>
      <c r="B1145" s="29">
        <v>91.06</v>
      </c>
      <c r="C1145" s="2">
        <v>2.7966700000000002</v>
      </c>
      <c r="D1145" s="2">
        <f t="shared" si="91"/>
        <v>3.427428359095674</v>
      </c>
      <c r="E1145" s="2">
        <f t="shared" si="94"/>
        <v>406.51965664013312</v>
      </c>
      <c r="F1145" s="36">
        <f t="shared" si="95"/>
        <v>119</v>
      </c>
      <c r="G1145" s="2">
        <f t="shared" si="96"/>
        <v>3.41613156840448</v>
      </c>
      <c r="H1145" s="13">
        <f t="shared" si="97"/>
        <v>0.22644252883101795</v>
      </c>
      <c r="I1145" s="2">
        <f t="shared" si="92"/>
        <v>5.9964028776979816E-3</v>
      </c>
      <c r="J1145" s="36">
        <f t="shared" si="98"/>
        <v>119</v>
      </c>
      <c r="K1145" s="31">
        <f t="shared" si="99"/>
        <v>3.8984642946488161E-3</v>
      </c>
      <c r="L1145" s="3">
        <v>5.38</v>
      </c>
      <c r="M1145" s="13">
        <v>0.48549824350955362</v>
      </c>
      <c r="N1145" s="2">
        <v>4.6199999999999998E-2</v>
      </c>
      <c r="O1145" s="2">
        <v>4.9599999999999998E-2</v>
      </c>
      <c r="P1145" s="2">
        <v>5.4100000000000002E-2</v>
      </c>
      <c r="Q1145" s="2">
        <v>4.6699999999999998E-2</v>
      </c>
      <c r="R1145" s="15">
        <v>1.5635673119178541E-2</v>
      </c>
      <c r="S1145" s="17">
        <f t="shared" si="93"/>
        <v>3.8499999999999997E-3</v>
      </c>
      <c r="T1145" s="18">
        <v>4.1450999999999997E-3</v>
      </c>
      <c r="U1145" s="8">
        <v>-6.3E-3</v>
      </c>
      <c r="V1145" s="8">
        <v>1.2999999999999999E-3</v>
      </c>
      <c r="W1145" s="13">
        <v>3.5126251299999998E-4</v>
      </c>
      <c r="X1145" s="13">
        <v>-7.7685741999999999E-4</v>
      </c>
      <c r="Y1145" s="26">
        <v>2.2158000000000001E-2</v>
      </c>
      <c r="Z1145" s="26">
        <v>2.1250000000000002E-2</v>
      </c>
      <c r="AA1145" s="26">
        <f t="shared" si="100"/>
        <v>1.8308000000000001E-2</v>
      </c>
    </row>
    <row r="1146" spans="1:27" x14ac:dyDescent="0.3">
      <c r="A1146" s="1">
        <v>196605</v>
      </c>
      <c r="B1146" s="29">
        <v>86.13</v>
      </c>
      <c r="C1146" s="2">
        <v>2.8133300000000001</v>
      </c>
      <c r="D1146" s="2">
        <f t="shared" si="91"/>
        <v>3.4052189100934824</v>
      </c>
      <c r="E1146" s="2">
        <f t="shared" si="94"/>
        <v>406.67231672487037</v>
      </c>
      <c r="F1146" s="36">
        <f t="shared" si="95"/>
        <v>119</v>
      </c>
      <c r="G1146" s="2">
        <f t="shared" si="96"/>
        <v>3.4174144262594148</v>
      </c>
      <c r="H1146" s="13">
        <f t="shared" si="97"/>
        <v>0.22637676783402497</v>
      </c>
      <c r="I1146" s="2">
        <f t="shared" si="92"/>
        <v>5.95708467570355E-3</v>
      </c>
      <c r="J1146" s="36">
        <f t="shared" si="98"/>
        <v>119</v>
      </c>
      <c r="K1146" s="31">
        <f t="shared" si="99"/>
        <v>3.8369902652187872E-3</v>
      </c>
      <c r="L1146" s="3">
        <v>5.42</v>
      </c>
      <c r="M1146" s="13">
        <v>0.51274220367165491</v>
      </c>
      <c r="N1146" s="2">
        <v>4.6399999999999997E-2</v>
      </c>
      <c r="O1146" s="2">
        <v>4.9800000000000004E-2</v>
      </c>
      <c r="P1146" s="2">
        <v>5.4800000000000001E-2</v>
      </c>
      <c r="Q1146" s="2">
        <v>4.7300000000000002E-2</v>
      </c>
      <c r="R1146" s="15">
        <v>1.5944912536140152E-2</v>
      </c>
      <c r="S1146" s="17">
        <f t="shared" si="93"/>
        <v>3.8666666666666663E-3</v>
      </c>
      <c r="T1146" s="18">
        <v>1.0336E-3</v>
      </c>
      <c r="U1146" s="8">
        <v>-5.8999999999999999E-3</v>
      </c>
      <c r="V1146" s="8">
        <v>-2.5999999999999999E-3</v>
      </c>
      <c r="W1146" s="13">
        <v>1.935491515E-3</v>
      </c>
      <c r="X1146" s="13">
        <v>-4.2074560999999999E-4</v>
      </c>
      <c r="Y1146" s="26">
        <v>-4.9140000000000003E-2</v>
      </c>
      <c r="Z1146" s="26">
        <v>-5.4644999999999999E-2</v>
      </c>
      <c r="AA1146" s="26">
        <f t="shared" si="100"/>
        <v>-5.3006666666666667E-2</v>
      </c>
    </row>
    <row r="1147" spans="1:27" x14ac:dyDescent="0.3">
      <c r="A1147" s="1">
        <v>196606</v>
      </c>
      <c r="B1147" s="29">
        <v>84.74</v>
      </c>
      <c r="C1147" s="2">
        <v>2.83</v>
      </c>
      <c r="D1147" s="2">
        <f t="shared" si="91"/>
        <v>3.3857668084355095</v>
      </c>
      <c r="E1147" s="2">
        <f t="shared" si="94"/>
        <v>406.76557432531348</v>
      </c>
      <c r="F1147" s="36">
        <f t="shared" si="95"/>
        <v>119</v>
      </c>
      <c r="G1147" s="2">
        <f t="shared" si="96"/>
        <v>3.418198103574063</v>
      </c>
      <c r="H1147" s="13">
        <f t="shared" si="97"/>
        <v>0.22633661428423923</v>
      </c>
      <c r="I1147" s="2">
        <f t="shared" si="92"/>
        <v>5.9253624708086594E-3</v>
      </c>
      <c r="J1147" s="36">
        <f t="shared" si="98"/>
        <v>119</v>
      </c>
      <c r="K1147" s="31">
        <f t="shared" si="99"/>
        <v>3.776702678914176E-3</v>
      </c>
      <c r="L1147" s="3">
        <v>5.46</v>
      </c>
      <c r="M1147" s="13">
        <v>0.52097460062061829</v>
      </c>
      <c r="N1147" s="2">
        <v>4.4999999999999998E-2</v>
      </c>
      <c r="O1147" s="2">
        <v>5.0700000000000002E-2</v>
      </c>
      <c r="P1147" s="2">
        <v>5.5800000000000002E-2</v>
      </c>
      <c r="Q1147" s="2">
        <v>4.7699999999999999E-2</v>
      </c>
      <c r="R1147" s="15">
        <v>1.7122261783916373E-2</v>
      </c>
      <c r="S1147" s="17">
        <f t="shared" si="93"/>
        <v>3.7499999999999999E-3</v>
      </c>
      <c r="T1147" s="18">
        <v>3.0944000000000002E-3</v>
      </c>
      <c r="U1147" s="8">
        <v>-1.6000000000000001E-3</v>
      </c>
      <c r="V1147" s="8">
        <v>3.0000000000000001E-3</v>
      </c>
      <c r="W1147" s="13">
        <v>5.01211977E-4</v>
      </c>
      <c r="X1147" s="13">
        <v>-6.6601647999999999E-4</v>
      </c>
      <c r="Y1147" s="26">
        <v>-1.438E-2</v>
      </c>
      <c r="Z1147" s="26">
        <v>-1.5904000000000001E-2</v>
      </c>
      <c r="AA1147" s="26">
        <f t="shared" si="100"/>
        <v>-1.813E-2</v>
      </c>
    </row>
    <row r="1148" spans="1:27" x14ac:dyDescent="0.3">
      <c r="A1148" s="1">
        <v>196607</v>
      </c>
      <c r="B1148" s="29">
        <v>83.6</v>
      </c>
      <c r="C1148" s="2">
        <v>2.85</v>
      </c>
      <c r="D1148" s="2">
        <f t="shared" si="91"/>
        <v>3.2977842862887248</v>
      </c>
      <c r="E1148" s="2">
        <f t="shared" si="94"/>
        <v>406.88556585251291</v>
      </c>
      <c r="F1148" s="36">
        <f t="shared" si="95"/>
        <v>119</v>
      </c>
      <c r="G1148" s="2">
        <f t="shared" si="96"/>
        <v>3.4192064357354028</v>
      </c>
      <c r="H1148" s="13">
        <f t="shared" si="97"/>
        <v>0.22628497096528813</v>
      </c>
      <c r="I1148" s="2">
        <f t="shared" si="92"/>
        <v>7.0671378091873294E-3</v>
      </c>
      <c r="J1148" s="36">
        <f t="shared" si="98"/>
        <v>119</v>
      </c>
      <c r="K1148" s="31">
        <f t="shared" si="99"/>
        <v>3.7642640815633609E-3</v>
      </c>
      <c r="L1148" s="3">
        <v>5.4766700000000004</v>
      </c>
      <c r="M1148" s="13">
        <v>0.53494300077887136</v>
      </c>
      <c r="N1148" s="2">
        <v>4.8000000000000001E-2</v>
      </c>
      <c r="O1148" s="2">
        <v>5.16E-2</v>
      </c>
      <c r="P1148" s="2">
        <v>5.6799999999999996E-2</v>
      </c>
      <c r="Q1148" s="2">
        <v>4.82E-2</v>
      </c>
      <c r="R1148" s="15">
        <v>1.8640569561866729E-2</v>
      </c>
      <c r="S1148" s="17">
        <f t="shared" si="93"/>
        <v>4.0000000000000001E-3</v>
      </c>
      <c r="T1148" s="18">
        <v>3.0848E-3</v>
      </c>
      <c r="U1148" s="8">
        <v>-3.7000000000000002E-3</v>
      </c>
      <c r="V1148" s="8">
        <v>-9.7999999999999997E-3</v>
      </c>
      <c r="W1148" s="13">
        <v>1.0137839990000002E-3</v>
      </c>
      <c r="X1148" s="13">
        <v>-1.0224730999999999E-3</v>
      </c>
      <c r="Y1148" s="26">
        <v>-1.2128999999999999E-2</v>
      </c>
      <c r="Z1148" s="26">
        <v>-1.3039E-2</v>
      </c>
      <c r="AA1148" s="26">
        <f t="shared" si="100"/>
        <v>-1.6128999999999998E-2</v>
      </c>
    </row>
    <row r="1149" spans="1:27" x14ac:dyDescent="0.3">
      <c r="A1149" s="1">
        <v>196608</v>
      </c>
      <c r="B1149" s="29">
        <v>77.099999999999994</v>
      </c>
      <c r="C1149" s="2">
        <v>2.87</v>
      </c>
      <c r="D1149" s="2">
        <f t="shared" si="91"/>
        <v>3.2837627173731692</v>
      </c>
      <c r="E1149" s="2">
        <f t="shared" si="94"/>
        <v>406.97143459934813</v>
      </c>
      <c r="F1149" s="36">
        <f t="shared" si="95"/>
        <v>119</v>
      </c>
      <c r="G1149" s="2">
        <f t="shared" si="96"/>
        <v>3.4199280218432615</v>
      </c>
      <c r="H1149" s="13">
        <f t="shared" si="97"/>
        <v>0.2262480282615475</v>
      </c>
      <c r="I1149" s="2">
        <f t="shared" si="92"/>
        <v>7.0175438596491446E-3</v>
      </c>
      <c r="J1149" s="36">
        <f t="shared" si="98"/>
        <v>119</v>
      </c>
      <c r="K1149" s="31">
        <f t="shared" si="99"/>
        <v>3.7618313642432733E-3</v>
      </c>
      <c r="L1149" s="3">
        <v>5.4933300000000003</v>
      </c>
      <c r="M1149" s="13">
        <v>0.57495465557260816</v>
      </c>
      <c r="N1149" s="2">
        <v>4.9599999999999998E-2</v>
      </c>
      <c r="O1149" s="2">
        <v>5.3099999999999994E-2</v>
      </c>
      <c r="P1149" s="2">
        <v>5.8299999999999998E-2</v>
      </c>
      <c r="Q1149" s="2">
        <v>4.99E-2</v>
      </c>
      <c r="R1149" s="15">
        <v>2.1469536342744802E-2</v>
      </c>
      <c r="S1149" s="17">
        <f t="shared" si="93"/>
        <v>4.1333333333333335E-3</v>
      </c>
      <c r="T1149" s="18">
        <v>5.1203000000000004E-3</v>
      </c>
      <c r="U1149" s="8">
        <v>-2.06E-2</v>
      </c>
      <c r="V1149" s="8">
        <v>-2.5899999999999999E-2</v>
      </c>
      <c r="W1149" s="13">
        <v>3.1652554750000008E-3</v>
      </c>
      <c r="X1149" s="13">
        <v>-1.1670140000000001E-3</v>
      </c>
      <c r="Y1149" s="26">
        <v>-7.1650000000000005E-2</v>
      </c>
      <c r="Z1149" s="26">
        <v>-7.7487E-2</v>
      </c>
      <c r="AA1149" s="26">
        <f t="shared" si="100"/>
        <v>-7.5783333333333341E-2</v>
      </c>
    </row>
    <row r="1150" spans="1:27" x14ac:dyDescent="0.3">
      <c r="A1150" s="1">
        <v>196609</v>
      </c>
      <c r="B1150" s="29">
        <v>76.56</v>
      </c>
      <c r="C1150" s="2">
        <v>2.89</v>
      </c>
      <c r="D1150" s="2">
        <f t="shared" si="91"/>
        <v>3.3232670127481279</v>
      </c>
      <c r="E1150" s="2">
        <f t="shared" si="94"/>
        <v>407.04549386452476</v>
      </c>
      <c r="F1150" s="36">
        <f t="shared" si="95"/>
        <v>119</v>
      </c>
      <c r="G1150" s="2">
        <f t="shared" si="96"/>
        <v>3.4205503686094518</v>
      </c>
      <c r="H1150" s="13">
        <f t="shared" si="97"/>
        <v>0.22621617595425442</v>
      </c>
      <c r="I1150" s="2">
        <f t="shared" si="92"/>
        <v>6.9686411149825211E-3</v>
      </c>
      <c r="J1150" s="36">
        <f t="shared" si="98"/>
        <v>119</v>
      </c>
      <c r="K1150" s="31">
        <f t="shared" si="99"/>
        <v>3.7594793635765192E-3</v>
      </c>
      <c r="L1150" s="3">
        <v>5.51</v>
      </c>
      <c r="M1150" s="13">
        <v>0.58549249567306449</v>
      </c>
      <c r="N1150" s="2">
        <v>5.3699999999999998E-2</v>
      </c>
      <c r="O1150" s="2">
        <v>5.4900000000000004E-2</v>
      </c>
      <c r="P1150" s="2">
        <v>6.0899999999999996E-2</v>
      </c>
      <c r="Q1150" s="2">
        <v>4.8000000000000001E-2</v>
      </c>
      <c r="R1150" s="15">
        <v>1.6983867686574439E-2</v>
      </c>
      <c r="S1150" s="17">
        <f t="shared" si="93"/>
        <v>4.4749999999999998E-3</v>
      </c>
      <c r="T1150" s="18">
        <v>2.0408000000000002E-3</v>
      </c>
      <c r="U1150" s="8">
        <v>3.32E-2</v>
      </c>
      <c r="V1150" s="8">
        <v>7.7999999999999996E-3</v>
      </c>
      <c r="W1150" s="13">
        <v>1.6003281650000005E-3</v>
      </c>
      <c r="X1150" s="13">
        <v>-1.7065219E-3</v>
      </c>
      <c r="Y1150" s="26">
        <v>-6.2440000000000004E-3</v>
      </c>
      <c r="Z1150" s="26">
        <v>-7.6920000000000001E-3</v>
      </c>
      <c r="AA1150" s="26">
        <f t="shared" si="100"/>
        <v>-1.0718999999999999E-2</v>
      </c>
    </row>
    <row r="1151" spans="1:27" x14ac:dyDescent="0.3">
      <c r="A1151" s="1">
        <v>196610</v>
      </c>
      <c r="B1151" s="29">
        <v>80.2</v>
      </c>
      <c r="C1151" s="2">
        <v>2.8833299999999999</v>
      </c>
      <c r="D1151" s="2">
        <f t="shared" si="91"/>
        <v>3.3286899972327464</v>
      </c>
      <c r="E1151" s="2">
        <f t="shared" si="94"/>
        <v>407.1518075599015</v>
      </c>
      <c r="F1151" s="36">
        <f t="shared" si="95"/>
        <v>119</v>
      </c>
      <c r="G1151" s="2">
        <f t="shared" si="96"/>
        <v>3.4214437610075756</v>
      </c>
      <c r="H1151" s="13">
        <f t="shared" si="97"/>
        <v>0.22617046694542062</v>
      </c>
      <c r="I1151" s="2">
        <f t="shared" si="92"/>
        <v>-2.3079584775087536E-3</v>
      </c>
      <c r="J1151" s="36">
        <f t="shared" si="98"/>
        <v>119</v>
      </c>
      <c r="K1151" s="31">
        <f t="shared" si="99"/>
        <v>3.9702589564316881E-3</v>
      </c>
      <c r="L1151" s="3">
        <v>5.5233299999999996</v>
      </c>
      <c r="M1151" s="13">
        <v>0.56166131810127995</v>
      </c>
      <c r="N1151" s="2">
        <v>5.3499999999999999E-2</v>
      </c>
      <c r="O1151" s="2">
        <v>5.4100000000000002E-2</v>
      </c>
      <c r="P1151" s="2">
        <v>6.0999999999999999E-2</v>
      </c>
      <c r="Q1151" s="2">
        <v>4.6699999999999998E-2</v>
      </c>
      <c r="R1151" s="15">
        <v>1.5183574679429032E-2</v>
      </c>
      <c r="S1151" s="17">
        <f t="shared" si="93"/>
        <v>4.4583333333333332E-3</v>
      </c>
      <c r="T1151" s="18">
        <v>4.0692000000000002E-3</v>
      </c>
      <c r="U1151" s="8">
        <v>2.2800000000000001E-2</v>
      </c>
      <c r="V1151" s="8">
        <v>2.6100000000000002E-2</v>
      </c>
      <c r="W1151" s="13">
        <v>2.5467723050000006E-3</v>
      </c>
      <c r="X1151" s="13">
        <v>-1.3716259000000001E-3</v>
      </c>
      <c r="Y1151" s="26">
        <v>4.8333000000000001E-2</v>
      </c>
      <c r="Z1151" s="26">
        <v>4.7244000000000001E-2</v>
      </c>
      <c r="AA1151" s="26">
        <f t="shared" si="100"/>
        <v>4.3874666666666666E-2</v>
      </c>
    </row>
    <row r="1152" spans="1:27" x14ac:dyDescent="0.3">
      <c r="A1152" s="1">
        <v>196611</v>
      </c>
      <c r="B1152" s="29">
        <v>80.45</v>
      </c>
      <c r="C1152" s="2">
        <v>2.8766699999999998</v>
      </c>
      <c r="D1152" s="2">
        <f t="shared" si="91"/>
        <v>3.3295097750106142</v>
      </c>
      <c r="E1152" s="2">
        <f t="shared" si="94"/>
        <v>407.21025513215693</v>
      </c>
      <c r="F1152" s="36">
        <f t="shared" si="95"/>
        <v>119</v>
      </c>
      <c r="G1152" s="2">
        <f t="shared" si="96"/>
        <v>3.4219349170769489</v>
      </c>
      <c r="H1152" s="13">
        <f t="shared" si="97"/>
        <v>0.22614534559025903</v>
      </c>
      <c r="I1152" s="2">
        <f t="shared" si="92"/>
        <v>-2.3098292599182946E-3</v>
      </c>
      <c r="J1152" s="36">
        <f t="shared" si="98"/>
        <v>119</v>
      </c>
      <c r="K1152" s="31">
        <f t="shared" si="99"/>
        <v>4.1059386372179103E-3</v>
      </c>
      <c r="L1152" s="3">
        <v>5.53667</v>
      </c>
      <c r="M1152" s="13">
        <v>0.57264492982478299</v>
      </c>
      <c r="N1152" s="2">
        <v>5.3200000000000004E-2</v>
      </c>
      <c r="O1152" s="2">
        <v>5.3499999999999999E-2</v>
      </c>
      <c r="P1152" s="2">
        <v>6.13E-2</v>
      </c>
      <c r="Q1152" s="2">
        <v>4.8000000000000001E-2</v>
      </c>
      <c r="R1152" s="15">
        <v>1.7549155662388648E-2</v>
      </c>
      <c r="S1152" s="17">
        <f t="shared" si="93"/>
        <v>4.4333333333333334E-3</v>
      </c>
      <c r="T1152" s="18">
        <v>0</v>
      </c>
      <c r="U1152" s="8">
        <v>-1.4800000000000001E-2</v>
      </c>
      <c r="V1152" s="8">
        <v>-2E-3</v>
      </c>
      <c r="W1152" s="13">
        <v>7.7440242000000005E-4</v>
      </c>
      <c r="X1152" s="13">
        <v>-1.1406594E-3</v>
      </c>
      <c r="Y1152" s="26">
        <v>1.1223E-2</v>
      </c>
      <c r="Z1152" s="26">
        <v>3.741E-3</v>
      </c>
      <c r="AA1152" s="26">
        <f t="shared" si="100"/>
        <v>6.7896666666666669E-3</v>
      </c>
    </row>
    <row r="1153" spans="1:27" x14ac:dyDescent="0.3">
      <c r="A1153" s="1">
        <v>196612</v>
      </c>
      <c r="B1153" s="29">
        <v>80.33</v>
      </c>
      <c r="C1153" s="2">
        <v>2.87</v>
      </c>
      <c r="D1153" s="2">
        <f t="shared" si="91"/>
        <v>3.4071032525714235</v>
      </c>
      <c r="E1153" s="2">
        <f t="shared" si="94"/>
        <v>407.2932291915472</v>
      </c>
      <c r="F1153" s="36">
        <f t="shared" si="95"/>
        <v>119</v>
      </c>
      <c r="G1153" s="2">
        <f t="shared" si="96"/>
        <v>3.4226321780802285</v>
      </c>
      <c r="H1153" s="13">
        <f t="shared" si="97"/>
        <v>0.22610969208705009</v>
      </c>
      <c r="I1153" s="2">
        <f t="shared" si="92"/>
        <v>-2.3186531649440623E-3</v>
      </c>
      <c r="J1153" s="36">
        <f t="shared" si="98"/>
        <v>119</v>
      </c>
      <c r="K1153" s="31">
        <f t="shared" si="99"/>
        <v>4.2444707284049884E-3</v>
      </c>
      <c r="L1153" s="3">
        <v>5.55</v>
      </c>
      <c r="M1153" s="13">
        <v>0.57694510557599055</v>
      </c>
      <c r="N1153" s="2">
        <v>4.9599999999999998E-2</v>
      </c>
      <c r="O1153" s="2">
        <v>5.3899999999999997E-2</v>
      </c>
      <c r="P1153" s="2">
        <v>6.1799999999999994E-2</v>
      </c>
      <c r="Q1153" s="2">
        <v>4.5499999999999999E-2</v>
      </c>
      <c r="R1153" s="15">
        <v>1.7207925931503255E-2</v>
      </c>
      <c r="S1153" s="17">
        <f t="shared" si="93"/>
        <v>4.1333333333333335E-3</v>
      </c>
      <c r="T1153" s="18">
        <v>1.0147000000000001E-3</v>
      </c>
      <c r="U1153" s="8">
        <v>4.1300000000000003E-2</v>
      </c>
      <c r="V1153" s="8">
        <v>2.01E-2</v>
      </c>
      <c r="W1153" s="13">
        <v>6.269595070000001E-4</v>
      </c>
      <c r="X1153" s="13">
        <v>-4.9878854999999998E-5</v>
      </c>
      <c r="Y1153" s="26">
        <v>3.2600000000000001E-4</v>
      </c>
      <c r="Z1153" s="26">
        <v>-1.0889999999999999E-3</v>
      </c>
      <c r="AA1153" s="26">
        <f t="shared" si="100"/>
        <v>-3.8073333333333336E-3</v>
      </c>
    </row>
    <row r="1154" spans="1:27" x14ac:dyDescent="0.3">
      <c r="A1154" s="1">
        <v>196701</v>
      </c>
      <c r="B1154" s="29">
        <v>86.61</v>
      </c>
      <c r="C1154" s="2">
        <v>2.88</v>
      </c>
      <c r="D1154" s="2">
        <f t="shared" si="91"/>
        <v>3.40558588622235</v>
      </c>
      <c r="E1154" s="2">
        <f t="shared" si="94"/>
        <v>407.48507351007481</v>
      </c>
      <c r="F1154" s="36">
        <f t="shared" si="95"/>
        <v>119</v>
      </c>
      <c r="G1154" s="2">
        <f t="shared" si="96"/>
        <v>3.4242443152107129</v>
      </c>
      <c r="H1154" s="13">
        <f t="shared" si="97"/>
        <v>0.22602730065380064</v>
      </c>
      <c r="I1154" s="2">
        <f t="shared" si="92"/>
        <v>3.4843205574912606E-3</v>
      </c>
      <c r="J1154" s="36">
        <f t="shared" si="98"/>
        <v>119</v>
      </c>
      <c r="K1154" s="31">
        <f t="shared" si="99"/>
        <v>4.2410685430142678E-3</v>
      </c>
      <c r="L1154" s="3">
        <v>5.5166700000000004</v>
      </c>
      <c r="M1154" s="13">
        <v>0.53336314111237926</v>
      </c>
      <c r="N1154" s="2">
        <v>4.7199999999999999E-2</v>
      </c>
      <c r="O1154" s="2">
        <v>5.2000000000000005E-2</v>
      </c>
      <c r="P1154" s="2">
        <v>5.9699999999999996E-2</v>
      </c>
      <c r="Q1154" s="2">
        <v>4.48E-2</v>
      </c>
      <c r="R1154" s="15">
        <v>1.5697792299604101E-2</v>
      </c>
      <c r="S1154" s="17">
        <f t="shared" si="93"/>
        <v>3.933333333333333E-3</v>
      </c>
      <c r="T1154" s="18">
        <v>0</v>
      </c>
      <c r="U1154" s="8">
        <v>1.54E-2</v>
      </c>
      <c r="V1154" s="8">
        <v>4.4999999999999998E-2</v>
      </c>
      <c r="W1154" s="13">
        <v>7.3347678000000019E-4</v>
      </c>
      <c r="X1154" s="13">
        <v>2.4917822000000001E-4</v>
      </c>
      <c r="Y1154" s="26">
        <v>7.9214999999999994E-2</v>
      </c>
      <c r="Z1154" s="26">
        <v>7.7723E-2</v>
      </c>
      <c r="AA1154" s="26">
        <f t="shared" si="100"/>
        <v>7.5281666666666663E-2</v>
      </c>
    </row>
    <row r="1155" spans="1:27" x14ac:dyDescent="0.3">
      <c r="A1155" s="1">
        <v>196702</v>
      </c>
      <c r="B1155" s="29">
        <v>86.78</v>
      </c>
      <c r="C1155" s="2">
        <v>2.89</v>
      </c>
      <c r="D1155" s="2">
        <f t="shared" ref="D1155:D1218" si="101">-LN(C1155/B1156)</f>
        <v>3.4407729249442371</v>
      </c>
      <c r="E1155" s="2">
        <f t="shared" si="94"/>
        <v>407.65401729602081</v>
      </c>
      <c r="F1155" s="36">
        <f t="shared" si="95"/>
        <v>119</v>
      </c>
      <c r="G1155" s="2">
        <f t="shared" si="96"/>
        <v>3.4256640108909311</v>
      </c>
      <c r="H1155" s="13">
        <f t="shared" si="97"/>
        <v>0.22595479402393448</v>
      </c>
      <c r="I1155" s="2">
        <f t="shared" si="92"/>
        <v>3.4722222222223209E-3</v>
      </c>
      <c r="J1155" s="36">
        <f t="shared" si="98"/>
        <v>119</v>
      </c>
      <c r="K1155" s="31">
        <f t="shared" si="99"/>
        <v>4.2865100676716342E-3</v>
      </c>
      <c r="L1155" s="3">
        <v>5.4833299999999996</v>
      </c>
      <c r="M1155" s="13">
        <v>0.54004789306265411</v>
      </c>
      <c r="N1155" s="2">
        <v>4.5599999999999995E-2</v>
      </c>
      <c r="O1155" s="2">
        <v>5.0300000000000004E-2</v>
      </c>
      <c r="P1155" s="2">
        <v>5.8200000000000002E-2</v>
      </c>
      <c r="Q1155" s="2">
        <v>4.65E-2</v>
      </c>
      <c r="R1155" s="15">
        <v>1.770120897138271E-2</v>
      </c>
      <c r="S1155" s="17">
        <f t="shared" si="93"/>
        <v>3.7999999999999996E-3</v>
      </c>
      <c r="T1155" s="18">
        <v>1.0137E-3</v>
      </c>
      <c r="U1155" s="8">
        <v>-2.2100000000000002E-2</v>
      </c>
      <c r="V1155" s="8">
        <v>-2.01E-2</v>
      </c>
      <c r="W1155" s="13">
        <v>4.1240020899999992E-4</v>
      </c>
      <c r="X1155" s="13">
        <v>5.5525637E-4</v>
      </c>
      <c r="Y1155" s="26">
        <v>7.5139999999999998E-3</v>
      </c>
      <c r="Z1155" s="26">
        <v>2.4199999999999998E-3</v>
      </c>
      <c r="AA1155" s="26">
        <f t="shared" si="100"/>
        <v>3.7140000000000003E-3</v>
      </c>
    </row>
    <row r="1156" spans="1:27" x14ac:dyDescent="0.3">
      <c r="A1156" s="1">
        <v>196703</v>
      </c>
      <c r="B1156" s="29">
        <v>90.2</v>
      </c>
      <c r="C1156" s="2">
        <v>2.9</v>
      </c>
      <c r="D1156" s="2">
        <f t="shared" si="101"/>
        <v>3.4786904225980311</v>
      </c>
      <c r="E1156" s="2">
        <f t="shared" si="94"/>
        <v>407.81993844088004</v>
      </c>
      <c r="F1156" s="36">
        <f t="shared" si="95"/>
        <v>119</v>
      </c>
      <c r="G1156" s="2">
        <f t="shared" si="96"/>
        <v>3.4270583062258826</v>
      </c>
      <c r="H1156" s="13">
        <f t="shared" si="97"/>
        <v>0.22588362990242866</v>
      </c>
      <c r="I1156" s="2">
        <f t="shared" ref="I1156:I1219" si="102">C1156/C1155-1</f>
        <v>3.4602076124565784E-3</v>
      </c>
      <c r="J1156" s="36">
        <f t="shared" si="98"/>
        <v>119</v>
      </c>
      <c r="K1156" s="31">
        <f t="shared" si="99"/>
        <v>4.3318325866876835E-3</v>
      </c>
      <c r="L1156" s="3">
        <v>5.45</v>
      </c>
      <c r="M1156" s="13">
        <v>0.54955079793990624</v>
      </c>
      <c r="N1156" s="2">
        <v>4.2599999999999999E-2</v>
      </c>
      <c r="O1156" s="2">
        <v>5.1299999999999998E-2</v>
      </c>
      <c r="P1156" s="2">
        <v>5.8499999999999996E-2</v>
      </c>
      <c r="Q1156" s="2">
        <v>4.5499999999999999E-2</v>
      </c>
      <c r="R1156" s="15">
        <v>1.4921683532821797E-2</v>
      </c>
      <c r="S1156" s="17">
        <f t="shared" si="93"/>
        <v>3.5499999999999998E-3</v>
      </c>
      <c r="T1156" s="18">
        <v>2.0243000000000001E-3</v>
      </c>
      <c r="U1156" s="8">
        <v>1.9800000000000002E-2</v>
      </c>
      <c r="V1156" s="8">
        <v>1.17E-2</v>
      </c>
      <c r="W1156" s="13">
        <v>5.0114069799999999E-4</v>
      </c>
      <c r="X1156" s="13">
        <v>7.1807065000000002E-4</v>
      </c>
      <c r="Y1156" s="26">
        <v>4.1137E-2</v>
      </c>
      <c r="Z1156" s="26">
        <v>3.9544000000000003E-2</v>
      </c>
      <c r="AA1156" s="26">
        <f t="shared" si="100"/>
        <v>3.7587000000000002E-2</v>
      </c>
    </row>
    <row r="1157" spans="1:27" x14ac:dyDescent="0.3">
      <c r="A1157" s="1">
        <v>196704</v>
      </c>
      <c r="B1157" s="29">
        <v>94.01</v>
      </c>
      <c r="C1157" s="2">
        <v>2.9</v>
      </c>
      <c r="D1157" s="2">
        <f t="shared" si="101"/>
        <v>3.4248241053967385</v>
      </c>
      <c r="E1157" s="2">
        <f t="shared" si="94"/>
        <v>407.98749533209826</v>
      </c>
      <c r="F1157" s="36">
        <f t="shared" si="95"/>
        <v>119</v>
      </c>
      <c r="G1157" s="2">
        <f t="shared" si="96"/>
        <v>3.4284663473285568</v>
      </c>
      <c r="H1157" s="13">
        <f t="shared" si="97"/>
        <v>0.22581180968062303</v>
      </c>
      <c r="I1157" s="2">
        <f t="shared" si="102"/>
        <v>0</v>
      </c>
      <c r="J1157" s="36">
        <f t="shared" si="98"/>
        <v>119</v>
      </c>
      <c r="K1157" s="31">
        <f t="shared" si="99"/>
        <v>4.360909961582277E-3</v>
      </c>
      <c r="L1157" s="3">
        <v>5.41</v>
      </c>
      <c r="M1157" s="13">
        <v>0.53051669360682241</v>
      </c>
      <c r="N1157" s="2">
        <v>3.8399999999999997E-2</v>
      </c>
      <c r="O1157" s="2">
        <v>5.1100000000000007E-2</v>
      </c>
      <c r="P1157" s="2">
        <v>5.8299999999999998E-2</v>
      </c>
      <c r="Q1157" s="2">
        <v>4.7699999999999999E-2</v>
      </c>
      <c r="R1157" s="15">
        <v>1.5046355640730586E-2</v>
      </c>
      <c r="S1157" s="17">
        <f t="shared" si="93"/>
        <v>3.1999999999999997E-3</v>
      </c>
      <c r="T1157" s="18">
        <v>2.0202000000000002E-3</v>
      </c>
      <c r="U1157" s="8">
        <v>-2.9100000000000001E-2</v>
      </c>
      <c r="V1157" s="8">
        <v>-7.1000000000000004E-3</v>
      </c>
      <c r="W1157" s="13">
        <v>8.3711722400000015E-4</v>
      </c>
      <c r="X1157" s="13">
        <v>5.8346768000000005E-4</v>
      </c>
      <c r="Y1157" s="26">
        <v>4.3371E-2</v>
      </c>
      <c r="Z1157" s="26">
        <v>4.2543999999999998E-2</v>
      </c>
      <c r="AA1157" s="26">
        <f t="shared" si="100"/>
        <v>4.0170999999999998E-2</v>
      </c>
    </row>
    <row r="1158" spans="1:27" x14ac:dyDescent="0.3">
      <c r="A1158" s="1">
        <v>196705</v>
      </c>
      <c r="B1158" s="29">
        <v>89.08</v>
      </c>
      <c r="C1158" s="2">
        <v>2.9</v>
      </c>
      <c r="D1158" s="2">
        <f t="shared" si="101"/>
        <v>3.4421848797273227</v>
      </c>
      <c r="E1158" s="2">
        <f t="shared" si="94"/>
        <v>408.10245172906906</v>
      </c>
      <c r="F1158" s="36">
        <f t="shared" si="95"/>
        <v>119</v>
      </c>
      <c r="G1158" s="2">
        <f t="shared" si="96"/>
        <v>3.4294323674711684</v>
      </c>
      <c r="H1158" s="13">
        <f t="shared" si="97"/>
        <v>0.22576256211603823</v>
      </c>
      <c r="I1158" s="2">
        <f t="shared" si="102"/>
        <v>0</v>
      </c>
      <c r="J1158" s="36">
        <f t="shared" si="98"/>
        <v>119</v>
      </c>
      <c r="K1158" s="31">
        <f t="shared" si="99"/>
        <v>4.360909961582277E-3</v>
      </c>
      <c r="L1158" s="3">
        <v>5.37</v>
      </c>
      <c r="M1158" s="13">
        <v>0.55820118232147886</v>
      </c>
      <c r="N1158" s="2">
        <v>3.6000000000000004E-2</v>
      </c>
      <c r="O1158" s="2">
        <v>5.2400000000000002E-2</v>
      </c>
      <c r="P1158" s="2">
        <v>5.96E-2</v>
      </c>
      <c r="Q1158" s="2">
        <v>4.82E-2</v>
      </c>
      <c r="R1158" s="15">
        <v>1.1464670155673422E-2</v>
      </c>
      <c r="S1158" s="17">
        <f t="shared" si="93"/>
        <v>3.0000000000000005E-3</v>
      </c>
      <c r="T1158" s="18">
        <v>3.0227000000000001E-3</v>
      </c>
      <c r="U1158" s="8">
        <v>-3.8999999999999998E-3</v>
      </c>
      <c r="V1158" s="8">
        <v>-2.5399999999999999E-2</v>
      </c>
      <c r="W1158" s="13">
        <v>8.9035216499999995E-4</v>
      </c>
      <c r="X1158" s="13">
        <v>1.3629683000000001E-3</v>
      </c>
      <c r="Y1158" s="26">
        <v>-4.6809999999999997E-2</v>
      </c>
      <c r="Z1158" s="26">
        <v>-5.2313999999999999E-2</v>
      </c>
      <c r="AA1158" s="26">
        <f t="shared" si="100"/>
        <v>-4.981E-2</v>
      </c>
    </row>
    <row r="1159" spans="1:27" x14ac:dyDescent="0.3">
      <c r="A1159" s="1">
        <v>196706</v>
      </c>
      <c r="B1159" s="29">
        <v>90.64</v>
      </c>
      <c r="C1159" s="2">
        <v>2.9</v>
      </c>
      <c r="D1159" s="2">
        <f t="shared" si="101"/>
        <v>3.4865311069701073</v>
      </c>
      <c r="E1159" s="2">
        <f t="shared" si="94"/>
        <v>408.22343376641101</v>
      </c>
      <c r="F1159" s="36">
        <f t="shared" si="95"/>
        <v>119</v>
      </c>
      <c r="G1159" s="2">
        <f t="shared" si="96"/>
        <v>3.4304490232471512</v>
      </c>
      <c r="H1159" s="13">
        <f t="shared" si="97"/>
        <v>0.22571075634836738</v>
      </c>
      <c r="I1159" s="2">
        <f t="shared" si="102"/>
        <v>0</v>
      </c>
      <c r="J1159" s="36">
        <f t="shared" si="98"/>
        <v>119</v>
      </c>
      <c r="K1159" s="31">
        <f t="shared" si="99"/>
        <v>4.360909961582277E-3</v>
      </c>
      <c r="L1159" s="3">
        <v>5.33</v>
      </c>
      <c r="M1159" s="13">
        <v>0.55320484504684631</v>
      </c>
      <c r="N1159" s="2">
        <v>3.5400000000000001E-2</v>
      </c>
      <c r="O1159" s="2">
        <v>5.4400000000000004E-2</v>
      </c>
      <c r="P1159" s="2">
        <v>6.1500000000000006E-2</v>
      </c>
      <c r="Q1159" s="2">
        <v>5.0700000000000002E-2</v>
      </c>
      <c r="R1159" s="15">
        <v>1.015338573142532E-2</v>
      </c>
      <c r="S1159" s="17">
        <f t="shared" si="93"/>
        <v>2.9499999999999999E-3</v>
      </c>
      <c r="T1159" s="18">
        <v>3.0136E-3</v>
      </c>
      <c r="U1159" s="8">
        <v>-3.1199999999999999E-2</v>
      </c>
      <c r="V1159" s="8">
        <v>-2.23E-2</v>
      </c>
      <c r="W1159" s="13">
        <v>1.0707190630000001E-3</v>
      </c>
      <c r="X1159" s="13">
        <v>1.7294553000000001E-3</v>
      </c>
      <c r="Y1159" s="26">
        <v>1.9318999999999999E-2</v>
      </c>
      <c r="Z1159" s="26">
        <v>1.8015E-2</v>
      </c>
      <c r="AA1159" s="26">
        <f t="shared" si="100"/>
        <v>1.6368999999999998E-2</v>
      </c>
    </row>
    <row r="1160" spans="1:27" x14ac:dyDescent="0.3">
      <c r="A1160" s="1">
        <v>196707</v>
      </c>
      <c r="B1160" s="29">
        <v>94.75</v>
      </c>
      <c r="C1160" s="2">
        <v>2.9066700000000001</v>
      </c>
      <c r="D1160" s="2">
        <f t="shared" si="101"/>
        <v>3.4724495465815983</v>
      </c>
      <c r="E1160" s="2">
        <f t="shared" si="94"/>
        <v>408.45231051975776</v>
      </c>
      <c r="F1160" s="36">
        <f t="shared" si="95"/>
        <v>119</v>
      </c>
      <c r="G1160" s="2">
        <f t="shared" si="96"/>
        <v>3.4323723573088887</v>
      </c>
      <c r="H1160" s="13">
        <f t="shared" si="97"/>
        <v>0.22561281394849891</v>
      </c>
      <c r="I1160" s="2">
        <f t="shared" si="102"/>
        <v>2.2999999999999687E-3</v>
      </c>
      <c r="J1160" s="36">
        <f t="shared" si="98"/>
        <v>119</v>
      </c>
      <c r="K1160" s="31">
        <f t="shared" si="99"/>
        <v>4.3123356185502662E-3</v>
      </c>
      <c r="L1160" s="3">
        <v>5.32</v>
      </c>
      <c r="M1160" s="13">
        <v>0.52629832787755459</v>
      </c>
      <c r="N1160" s="2">
        <v>4.2099999999999999E-2</v>
      </c>
      <c r="O1160" s="2">
        <v>5.5800000000000002E-2</v>
      </c>
      <c r="P1160" s="2">
        <v>6.2600000000000003E-2</v>
      </c>
      <c r="Q1160" s="2">
        <v>5.0500000000000003E-2</v>
      </c>
      <c r="R1160" s="15">
        <v>6.6875347389572367E-3</v>
      </c>
      <c r="S1160" s="17">
        <f t="shared" si="93"/>
        <v>3.5083333333333334E-3</v>
      </c>
      <c r="T1160" s="18">
        <v>5.0025E-3</v>
      </c>
      <c r="U1160" s="8">
        <v>6.7999999999999996E-3</v>
      </c>
      <c r="V1160" s="8">
        <v>4.1000000000000003E-3</v>
      </c>
      <c r="W1160" s="13">
        <v>2.1844163799999999E-4</v>
      </c>
      <c r="X1160" s="13">
        <v>1.6540992999999999E-3</v>
      </c>
      <c r="Y1160" s="26">
        <v>4.6454000000000002E-2</v>
      </c>
      <c r="Z1160" s="26">
        <v>4.5622999999999997E-2</v>
      </c>
      <c r="AA1160" s="26">
        <f t="shared" si="100"/>
        <v>4.2945666666666667E-2</v>
      </c>
    </row>
    <row r="1161" spans="1:27" x14ac:dyDescent="0.3">
      <c r="A1161" s="1">
        <v>196708</v>
      </c>
      <c r="B1161" s="29">
        <v>93.64</v>
      </c>
      <c r="C1161" s="2">
        <v>2.9133300000000002</v>
      </c>
      <c r="D1161" s="2">
        <f t="shared" si="101"/>
        <v>3.5024200528949514</v>
      </c>
      <c r="E1161" s="2">
        <f t="shared" si="94"/>
        <v>408.73675590513824</v>
      </c>
      <c r="F1161" s="36">
        <f t="shared" si="95"/>
        <v>119</v>
      </c>
      <c r="G1161" s="2">
        <f t="shared" si="96"/>
        <v>3.4347626546650272</v>
      </c>
      <c r="H1161" s="13">
        <f t="shared" si="97"/>
        <v>0.22549121066221603</v>
      </c>
      <c r="I1161" s="2">
        <f t="shared" si="102"/>
        <v>2.291281776052978E-3</v>
      </c>
      <c r="J1161" s="36">
        <f t="shared" si="98"/>
        <v>119</v>
      </c>
      <c r="K1161" s="31">
        <f t="shared" si="99"/>
        <v>4.2833681695016801E-3</v>
      </c>
      <c r="L1161" s="3">
        <v>5.31</v>
      </c>
      <c r="M1161" s="13">
        <v>0.52802094775266561</v>
      </c>
      <c r="N1161" s="2">
        <v>4.2699999999999995E-2</v>
      </c>
      <c r="O1161" s="2">
        <v>5.62E-2</v>
      </c>
      <c r="P1161" s="2">
        <v>6.3299999999999995E-2</v>
      </c>
      <c r="Q1161" s="2">
        <v>5.1400000000000001E-2</v>
      </c>
      <c r="R1161" s="15">
        <v>5.8418374495645495E-3</v>
      </c>
      <c r="S1161" s="17">
        <f t="shared" si="93"/>
        <v>3.5583333333333331E-3</v>
      </c>
      <c r="T1161" s="18">
        <v>2.9895E-3</v>
      </c>
      <c r="U1161" s="8">
        <v>-8.3999999999999995E-3</v>
      </c>
      <c r="V1161" s="8">
        <v>-6.9999999999999999E-4</v>
      </c>
      <c r="W1161" s="13">
        <v>2.96619562E-4</v>
      </c>
      <c r="X1161" s="13">
        <v>2.0824119E-3</v>
      </c>
      <c r="Y1161" s="26">
        <v>-6.8240000000000002E-3</v>
      </c>
      <c r="Z1161" s="26">
        <v>-1.2197E-2</v>
      </c>
      <c r="AA1161" s="26">
        <f t="shared" si="100"/>
        <v>-1.0382333333333334E-2</v>
      </c>
    </row>
    <row r="1162" spans="1:27" x14ac:dyDescent="0.3">
      <c r="A1162" s="1">
        <v>196709</v>
      </c>
      <c r="B1162" s="29">
        <v>96.71</v>
      </c>
      <c r="C1162" s="2">
        <v>2.92</v>
      </c>
      <c r="D1162" s="2">
        <f t="shared" si="101"/>
        <v>3.4706467699340271</v>
      </c>
      <c r="E1162" s="2">
        <f t="shared" si="94"/>
        <v>409.08945535549242</v>
      </c>
      <c r="F1162" s="36">
        <f t="shared" si="95"/>
        <v>119</v>
      </c>
      <c r="G1162" s="2">
        <f t="shared" si="96"/>
        <v>3.4377265155923733</v>
      </c>
      <c r="H1162" s="13">
        <f t="shared" si="97"/>
        <v>0.22534060999171648</v>
      </c>
      <c r="I1162" s="2">
        <f t="shared" si="102"/>
        <v>2.2894763037486499E-3</v>
      </c>
      <c r="J1162" s="36">
        <f t="shared" si="98"/>
        <v>119</v>
      </c>
      <c r="K1162" s="31">
        <f t="shared" si="99"/>
        <v>4.2546034305249343E-3</v>
      </c>
      <c r="L1162" s="3">
        <v>5.3</v>
      </c>
      <c r="M1162" s="13">
        <v>0.51356484579025752</v>
      </c>
      <c r="N1162" s="2">
        <v>4.4199999999999996E-2</v>
      </c>
      <c r="O1162" s="2">
        <v>5.6500000000000002E-2</v>
      </c>
      <c r="P1162" s="2">
        <v>6.4000000000000001E-2</v>
      </c>
      <c r="Q1162" s="2">
        <v>5.1700000000000003E-2</v>
      </c>
      <c r="R1162" s="15">
        <v>5.6002035747285172E-3</v>
      </c>
      <c r="S1162" s="17">
        <f t="shared" si="93"/>
        <v>3.6833333333333332E-3</v>
      </c>
      <c r="T1162" s="18">
        <v>1.9881E-3</v>
      </c>
      <c r="U1162" s="8">
        <v>-4.0000000000000002E-4</v>
      </c>
      <c r="V1162" s="8">
        <v>9.4000000000000004E-3</v>
      </c>
      <c r="W1162" s="13">
        <v>3.58545187E-4</v>
      </c>
      <c r="X1162" s="13">
        <v>2.2640229E-3</v>
      </c>
      <c r="Y1162" s="26">
        <v>3.3814999999999998E-2</v>
      </c>
      <c r="Z1162" s="26">
        <v>3.2597000000000001E-2</v>
      </c>
      <c r="AA1162" s="26">
        <f t="shared" si="100"/>
        <v>3.0131666666666664E-2</v>
      </c>
    </row>
    <row r="1163" spans="1:27" x14ac:dyDescent="0.3">
      <c r="A1163" s="1">
        <v>196710</v>
      </c>
      <c r="B1163" s="29">
        <v>93.9</v>
      </c>
      <c r="C1163" s="2">
        <v>2.92</v>
      </c>
      <c r="D1163" s="2">
        <f t="shared" si="101"/>
        <v>3.4717111659898134</v>
      </c>
      <c r="E1163" s="2">
        <f t="shared" si="94"/>
        <v>409.40010104187957</v>
      </c>
      <c r="F1163" s="36">
        <f t="shared" si="95"/>
        <v>119</v>
      </c>
      <c r="G1163" s="2">
        <f t="shared" si="96"/>
        <v>3.4403369835452065</v>
      </c>
      <c r="H1163" s="13">
        <f t="shared" si="97"/>
        <v>0.22520813255970287</v>
      </c>
      <c r="I1163" s="2">
        <f t="shared" si="102"/>
        <v>0</v>
      </c>
      <c r="J1163" s="36">
        <f t="shared" si="98"/>
        <v>119</v>
      </c>
      <c r="K1163" s="31">
        <f t="shared" si="99"/>
        <v>4.2260963559193083E-3</v>
      </c>
      <c r="L1163" s="3">
        <v>5.31</v>
      </c>
      <c r="M1163" s="13">
        <v>0.54095528224248068</v>
      </c>
      <c r="N1163" s="2">
        <v>4.5599999999999995E-2</v>
      </c>
      <c r="O1163" s="2">
        <v>5.8200000000000002E-2</v>
      </c>
      <c r="P1163" s="2">
        <v>6.5199999999999994E-2</v>
      </c>
      <c r="Q1163" s="2">
        <v>5.4899999999999997E-2</v>
      </c>
      <c r="R1163" s="15">
        <v>3.7155699698210509E-3</v>
      </c>
      <c r="S1163" s="17">
        <f t="shared" si="93"/>
        <v>3.7999999999999996E-3</v>
      </c>
      <c r="T1163" s="18">
        <v>2.9746999999999998E-3</v>
      </c>
      <c r="U1163" s="8">
        <v>-0.04</v>
      </c>
      <c r="V1163" s="8">
        <v>-2.81E-2</v>
      </c>
      <c r="W1163" s="13">
        <v>4.4491392900000004E-4</v>
      </c>
      <c r="X1163" s="13">
        <v>2.2940724E-3</v>
      </c>
      <c r="Y1163" s="26">
        <v>-2.7448E-2</v>
      </c>
      <c r="Z1163" s="26">
        <v>-2.8701000000000001E-2</v>
      </c>
      <c r="AA1163" s="26">
        <f t="shared" si="100"/>
        <v>-3.1247999999999998E-2</v>
      </c>
    </row>
    <row r="1164" spans="1:27" x14ac:dyDescent="0.3">
      <c r="A1164" s="1">
        <v>196711</v>
      </c>
      <c r="B1164" s="29">
        <v>94</v>
      </c>
      <c r="C1164" s="2">
        <v>2.92</v>
      </c>
      <c r="D1164" s="2">
        <f t="shared" si="101"/>
        <v>3.4976484629022719</v>
      </c>
      <c r="E1164" s="2">
        <f t="shared" si="94"/>
        <v>409.75979614931464</v>
      </c>
      <c r="F1164" s="36">
        <f t="shared" si="95"/>
        <v>119</v>
      </c>
      <c r="G1164" s="2">
        <f t="shared" si="96"/>
        <v>3.4433596315068455</v>
      </c>
      <c r="H1164" s="13">
        <f t="shared" si="97"/>
        <v>0.22505493206294375</v>
      </c>
      <c r="I1164" s="2">
        <f t="shared" si="102"/>
        <v>0</v>
      </c>
      <c r="J1164" s="36">
        <f t="shared" si="98"/>
        <v>119</v>
      </c>
      <c r="K1164" s="31">
        <f t="shared" si="99"/>
        <v>4.178619738153558E-3</v>
      </c>
      <c r="L1164" s="3">
        <v>5.32</v>
      </c>
      <c r="M1164" s="13">
        <v>0.54338269716034304</v>
      </c>
      <c r="N1164" s="2">
        <v>4.7300000000000002E-2</v>
      </c>
      <c r="O1164" s="2">
        <v>6.0700000000000004E-2</v>
      </c>
      <c r="P1164" s="2">
        <v>6.7199999999999996E-2</v>
      </c>
      <c r="Q1164" s="2">
        <v>5.67E-2</v>
      </c>
      <c r="R1164" s="15">
        <v>2.7733318187184333E-3</v>
      </c>
      <c r="S1164" s="17">
        <f t="shared" si="93"/>
        <v>3.9416666666666671E-3</v>
      </c>
      <c r="T1164" s="18">
        <v>2.9659E-3</v>
      </c>
      <c r="U1164" s="8">
        <v>-1.9599999999999999E-2</v>
      </c>
      <c r="V1164" s="8">
        <v>-2.7199999999999998E-2</v>
      </c>
      <c r="W1164" s="13">
        <v>9.5478002900000012E-4</v>
      </c>
      <c r="X1164" s="13">
        <v>2.8493145000000001E-3</v>
      </c>
      <c r="Y1164" s="26">
        <v>6.4349999999999997E-3</v>
      </c>
      <c r="Z1164" s="26">
        <v>5.3300000000000005E-4</v>
      </c>
      <c r="AA1164" s="26">
        <f t="shared" si="100"/>
        <v>2.4933333333333326E-3</v>
      </c>
    </row>
    <row r="1165" spans="1:27" x14ac:dyDescent="0.3">
      <c r="A1165" s="1">
        <v>196712</v>
      </c>
      <c r="B1165" s="29">
        <v>96.47</v>
      </c>
      <c r="C1165" s="2">
        <v>2.92</v>
      </c>
      <c r="D1165" s="2">
        <f t="shared" si="101"/>
        <v>3.4528102596806129</v>
      </c>
      <c r="E1165" s="2">
        <f t="shared" si="94"/>
        <v>410.1091591032648</v>
      </c>
      <c r="F1165" s="36">
        <f t="shared" si="95"/>
        <v>119</v>
      </c>
      <c r="G1165" s="2">
        <f t="shared" si="96"/>
        <v>3.4462954546492841</v>
      </c>
      <c r="H1165" s="13">
        <f t="shared" si="97"/>
        <v>0.22490633161913395</v>
      </c>
      <c r="I1165" s="2">
        <f t="shared" si="102"/>
        <v>0</v>
      </c>
      <c r="J1165" s="36">
        <f t="shared" si="98"/>
        <v>119</v>
      </c>
      <c r="K1165" s="31">
        <f t="shared" si="99"/>
        <v>4.1314098429595259E-3</v>
      </c>
      <c r="L1165" s="3">
        <v>5.33</v>
      </c>
      <c r="M1165" s="13">
        <v>0.52579244511716805</v>
      </c>
      <c r="N1165" s="2">
        <v>4.9699999999999994E-2</v>
      </c>
      <c r="O1165" s="2">
        <v>6.1900000000000004E-2</v>
      </c>
      <c r="P1165" s="2">
        <v>6.93E-2</v>
      </c>
      <c r="Q1165" s="2">
        <v>5.5599999999999997E-2</v>
      </c>
      <c r="R1165" s="15">
        <v>1.4361072905423647E-2</v>
      </c>
      <c r="S1165" s="17">
        <f t="shared" si="93"/>
        <v>4.1416666666666659E-3</v>
      </c>
      <c r="T1165" s="18">
        <v>2.9570999999999998E-3</v>
      </c>
      <c r="U1165" s="8">
        <v>1.9199999999999998E-2</v>
      </c>
      <c r="V1165" s="8">
        <v>1.2699999999999999E-2</v>
      </c>
      <c r="W1165" s="13">
        <v>2.7088597400000002E-4</v>
      </c>
      <c r="X1165" s="13">
        <v>2.9522247000000001E-3</v>
      </c>
      <c r="Y1165" s="26">
        <v>2.7078999999999999E-2</v>
      </c>
      <c r="Z1165" s="26">
        <v>2.5857000000000002E-2</v>
      </c>
      <c r="AA1165" s="26">
        <f t="shared" si="100"/>
        <v>2.2937333333333334E-2</v>
      </c>
    </row>
    <row r="1166" spans="1:27" x14ac:dyDescent="0.3">
      <c r="A1166" s="1">
        <v>196801</v>
      </c>
      <c r="B1166" s="29">
        <v>92.24</v>
      </c>
      <c r="C1166" s="2">
        <v>2.93</v>
      </c>
      <c r="D1166" s="2">
        <f t="shared" si="101"/>
        <v>3.4176707317319694</v>
      </c>
      <c r="E1166" s="2">
        <f t="shared" si="94"/>
        <v>410.43078977272813</v>
      </c>
      <c r="F1166" s="36">
        <f t="shared" si="95"/>
        <v>119</v>
      </c>
      <c r="G1166" s="2">
        <f t="shared" si="96"/>
        <v>3.4489982333842701</v>
      </c>
      <c r="H1166" s="13">
        <f t="shared" si="97"/>
        <v>0.22476970040046942</v>
      </c>
      <c r="I1166" s="2">
        <f t="shared" si="102"/>
        <v>3.4246575342467001E-3</v>
      </c>
      <c r="J1166" s="36">
        <f t="shared" si="98"/>
        <v>119</v>
      </c>
      <c r="K1166" s="31">
        <f t="shared" si="99"/>
        <v>4.1627229268523013E-3</v>
      </c>
      <c r="L1166" s="3">
        <v>5.3666700000000001</v>
      </c>
      <c r="M1166" s="13">
        <v>0.55630238348510175</v>
      </c>
      <c r="N1166" s="2">
        <v>0.05</v>
      </c>
      <c r="O1166" s="2">
        <v>6.1699999999999998E-2</v>
      </c>
      <c r="P1166" s="2">
        <v>6.8400000000000002E-2</v>
      </c>
      <c r="Q1166" s="2">
        <v>5.3600000000000002E-2</v>
      </c>
      <c r="R1166" s="15">
        <v>1.2854154362476737E-2</v>
      </c>
      <c r="S1166" s="17">
        <f t="shared" si="93"/>
        <v>4.1666666666666666E-3</v>
      </c>
      <c r="T1166" s="18">
        <v>3.9293000000000002E-3</v>
      </c>
      <c r="U1166" s="8">
        <v>3.2800000000000003E-2</v>
      </c>
      <c r="V1166" s="8">
        <v>3.61E-2</v>
      </c>
      <c r="W1166" s="13">
        <v>4.8334623199999989E-4</v>
      </c>
      <c r="X1166" s="13">
        <v>2.5043814000000001E-3</v>
      </c>
      <c r="Y1166" s="26">
        <v>-4.1875000000000002E-2</v>
      </c>
      <c r="Z1166" s="26">
        <v>-4.3522999999999999E-2</v>
      </c>
      <c r="AA1166" s="26">
        <f t="shared" si="100"/>
        <v>-4.6041666666666668E-2</v>
      </c>
    </row>
    <row r="1167" spans="1:27" x14ac:dyDescent="0.3">
      <c r="A1167" s="1">
        <v>196802</v>
      </c>
      <c r="B1167" s="29">
        <v>89.36</v>
      </c>
      <c r="C1167" s="2">
        <v>2.94</v>
      </c>
      <c r="D1167" s="2">
        <f t="shared" si="101"/>
        <v>3.4236198457179876</v>
      </c>
      <c r="E1167" s="2">
        <f t="shared" si="94"/>
        <v>410.68315358945222</v>
      </c>
      <c r="F1167" s="36">
        <f t="shared" si="95"/>
        <v>119</v>
      </c>
      <c r="G1167" s="2">
        <f t="shared" si="96"/>
        <v>3.451118937726489</v>
      </c>
      <c r="H1167" s="13">
        <f t="shared" si="97"/>
        <v>0.22466261045605149</v>
      </c>
      <c r="I1167" s="2">
        <f t="shared" si="102"/>
        <v>3.4129692832762792E-3</v>
      </c>
      <c r="J1167" s="36">
        <f t="shared" si="98"/>
        <v>119</v>
      </c>
      <c r="K1167" s="31">
        <f t="shared" si="99"/>
        <v>4.2228846407517499E-3</v>
      </c>
      <c r="L1167" s="3">
        <v>5.4033300000000004</v>
      </c>
      <c r="M1167" s="13">
        <v>0.56621058893515763</v>
      </c>
      <c r="N1167" s="2">
        <v>4.9800000000000004E-2</v>
      </c>
      <c r="O1167" s="2">
        <v>6.0999999999999999E-2</v>
      </c>
      <c r="P1167" s="2">
        <v>6.8000000000000005E-2</v>
      </c>
      <c r="Q1167" s="2">
        <v>5.4199999999999998E-2</v>
      </c>
      <c r="R1167" s="15">
        <v>1.0450728391291013E-2</v>
      </c>
      <c r="S1167" s="17">
        <f t="shared" si="93"/>
        <v>4.15E-3</v>
      </c>
      <c r="T1167" s="18">
        <v>2.9369000000000001E-3</v>
      </c>
      <c r="U1167" s="8">
        <v>-3.3E-3</v>
      </c>
      <c r="V1167" s="8">
        <v>3.7000000000000002E-3</v>
      </c>
      <c r="W1167" s="13">
        <v>8.2042999800000004E-4</v>
      </c>
      <c r="X1167" s="13">
        <v>2.5561893E-3</v>
      </c>
      <c r="Y1167" s="26">
        <v>-2.69E-2</v>
      </c>
      <c r="Z1167" s="26">
        <v>-3.1973000000000001E-2</v>
      </c>
      <c r="AA1167" s="26">
        <f t="shared" si="100"/>
        <v>-3.1050000000000001E-2</v>
      </c>
    </row>
    <row r="1168" spans="1:27" x14ac:dyDescent="0.3">
      <c r="A1168" s="1">
        <v>196803</v>
      </c>
      <c r="B1168" s="29">
        <v>90.2</v>
      </c>
      <c r="C1168" s="2">
        <v>2.95</v>
      </c>
      <c r="D1168" s="2">
        <f t="shared" si="101"/>
        <v>3.4989698588016411</v>
      </c>
      <c r="E1168" s="2">
        <f t="shared" si="94"/>
        <v>410.90637230613027</v>
      </c>
      <c r="F1168" s="36">
        <f t="shared" si="95"/>
        <v>119</v>
      </c>
      <c r="G1168" s="2">
        <f t="shared" si="96"/>
        <v>3.4529947252615987</v>
      </c>
      <c r="H1168" s="13">
        <f t="shared" si="97"/>
        <v>0.22456797317253802</v>
      </c>
      <c r="I1168" s="2">
        <f t="shared" si="102"/>
        <v>3.4013605442178019E-3</v>
      </c>
      <c r="J1168" s="36">
        <f t="shared" si="98"/>
        <v>119</v>
      </c>
      <c r="K1168" s="31">
        <f t="shared" si="99"/>
        <v>4.2831130746012452E-3</v>
      </c>
      <c r="L1168" s="3">
        <v>5.44</v>
      </c>
      <c r="M1168" s="13">
        <v>0.5668098064638919</v>
      </c>
      <c r="N1168" s="2">
        <v>5.1699999999999996E-2</v>
      </c>
      <c r="O1168" s="2">
        <v>6.1100000000000002E-2</v>
      </c>
      <c r="P1168" s="2">
        <v>6.8499999999999991E-2</v>
      </c>
      <c r="Q1168" s="2">
        <v>5.6000000000000001E-2</v>
      </c>
      <c r="R1168" s="15">
        <v>1.2677156191576862E-2</v>
      </c>
      <c r="S1168" s="17">
        <f t="shared" ref="S1168:S1231" si="103">N1168/12</f>
        <v>4.3083333333333333E-3</v>
      </c>
      <c r="T1168" s="18">
        <v>4.8757000000000002E-3</v>
      </c>
      <c r="U1168" s="8">
        <v>-2.12E-2</v>
      </c>
      <c r="V1168" s="8">
        <v>-1.9699999999999999E-2</v>
      </c>
      <c r="W1168" s="13">
        <v>1.395505766E-3</v>
      </c>
      <c r="X1168" s="13">
        <v>3.4032191999999999E-3</v>
      </c>
      <c r="Y1168" s="26">
        <v>9.6959999999999998E-3</v>
      </c>
      <c r="Z1168" s="26">
        <v>8.5850000000000006E-3</v>
      </c>
      <c r="AA1168" s="26">
        <f t="shared" si="100"/>
        <v>5.3876666666666665E-3</v>
      </c>
    </row>
    <row r="1169" spans="1:27" x14ac:dyDescent="0.3">
      <c r="A1169" s="1">
        <v>196804</v>
      </c>
      <c r="B1169" s="29">
        <v>97.59</v>
      </c>
      <c r="C1169" s="2">
        <v>2.96333</v>
      </c>
      <c r="D1169" s="2">
        <f t="shared" si="101"/>
        <v>3.5055686556634775</v>
      </c>
      <c r="E1169" s="2">
        <f t="shared" si="94"/>
        <v>411.18252913697864</v>
      </c>
      <c r="F1169" s="36">
        <f t="shared" si="95"/>
        <v>119</v>
      </c>
      <c r="G1169" s="2">
        <f t="shared" si="96"/>
        <v>3.4553153708989801</v>
      </c>
      <c r="H1169" s="13">
        <f t="shared" si="97"/>
        <v>0.22445100217411165</v>
      </c>
      <c r="I1169" s="2">
        <f t="shared" si="102"/>
        <v>4.5186440677964512E-3</v>
      </c>
      <c r="J1169" s="36">
        <f t="shared" si="98"/>
        <v>119</v>
      </c>
      <c r="K1169" s="31">
        <f t="shared" si="99"/>
        <v>4.374982267799107E-3</v>
      </c>
      <c r="L1169" s="3">
        <v>5.4833299999999996</v>
      </c>
      <c r="M1169" s="13">
        <v>0.52235206419504066</v>
      </c>
      <c r="N1169" s="2">
        <v>5.3800000000000001E-2</v>
      </c>
      <c r="O1169" s="2">
        <v>6.2100000000000002E-2</v>
      </c>
      <c r="P1169" s="2">
        <v>6.9699999999999998E-2</v>
      </c>
      <c r="Q1169" s="2">
        <v>5.4699999999999999E-2</v>
      </c>
      <c r="R1169" s="15">
        <v>8.1401599825820185E-3</v>
      </c>
      <c r="S1169" s="17">
        <f t="shared" si="103"/>
        <v>4.4833333333333331E-3</v>
      </c>
      <c r="T1169" s="18">
        <v>2.9139999999999999E-3</v>
      </c>
      <c r="U1169" s="8">
        <v>2.2700000000000001E-2</v>
      </c>
      <c r="V1169" s="8">
        <v>4.7999999999999996E-3</v>
      </c>
      <c r="W1169" s="13">
        <v>1.6075589940000002E-3</v>
      </c>
      <c r="X1169" s="13">
        <v>3.6993101E-3</v>
      </c>
      <c r="Y1169" s="26">
        <v>8.4092E-2</v>
      </c>
      <c r="Z1169" s="26">
        <v>8.2641999999999993E-2</v>
      </c>
      <c r="AA1169" s="26">
        <f t="shared" si="100"/>
        <v>7.9608666666666661E-2</v>
      </c>
    </row>
    <row r="1170" spans="1:27" x14ac:dyDescent="0.3">
      <c r="A1170" s="1">
        <v>196805</v>
      </c>
      <c r="B1170" s="29">
        <v>98.68</v>
      </c>
      <c r="C1170" s="2">
        <v>2.9766699999999999</v>
      </c>
      <c r="D1170" s="2">
        <f t="shared" si="101"/>
        <v>3.5101561151735372</v>
      </c>
      <c r="E1170" s="2">
        <f t="shared" si="94"/>
        <v>411.4319132187552</v>
      </c>
      <c r="F1170" s="36">
        <f t="shared" si="95"/>
        <v>119</v>
      </c>
      <c r="G1170" s="2">
        <f t="shared" si="96"/>
        <v>3.4574110354517242</v>
      </c>
      <c r="H1170" s="13">
        <f t="shared" si="97"/>
        <v>0.22434547589319589</v>
      </c>
      <c r="I1170" s="2">
        <f t="shared" si="102"/>
        <v>4.5016923528597985E-3</v>
      </c>
      <c r="J1170" s="36">
        <f t="shared" si="98"/>
        <v>119</v>
      </c>
      <c r="K1170" s="31">
        <f t="shared" si="99"/>
        <v>4.4767684657136568E-3</v>
      </c>
      <c r="L1170" s="3">
        <v>5.5266700000000002</v>
      </c>
      <c r="M1170" s="13">
        <v>0.53003337041156839</v>
      </c>
      <c r="N1170" s="2">
        <v>5.6600000000000004E-2</v>
      </c>
      <c r="O1170" s="2">
        <v>6.2699999999999992E-2</v>
      </c>
      <c r="P1170" s="2">
        <v>7.0300000000000001E-2</v>
      </c>
      <c r="Q1170" s="2">
        <v>5.4699999999999999E-2</v>
      </c>
      <c r="R1170" s="15">
        <v>1.0646413188636948E-2</v>
      </c>
      <c r="S1170" s="17">
        <f t="shared" si="103"/>
        <v>4.7166666666666668E-3</v>
      </c>
      <c r="T1170" s="18">
        <v>2.9055999999999999E-3</v>
      </c>
      <c r="U1170" s="8">
        <v>4.3E-3</v>
      </c>
      <c r="V1170" s="8">
        <v>3.2000000000000002E-3</v>
      </c>
      <c r="W1170" s="13">
        <v>3.8651288600000003E-4</v>
      </c>
      <c r="X1170" s="13">
        <v>2.9648971999999998E-3</v>
      </c>
      <c r="Y1170" s="26">
        <v>1.6374E-2</v>
      </c>
      <c r="Z1170" s="26">
        <v>1.1103999999999999E-2</v>
      </c>
      <c r="AA1170" s="26">
        <f t="shared" si="100"/>
        <v>1.1657333333333332E-2</v>
      </c>
    </row>
    <row r="1171" spans="1:27" x14ac:dyDescent="0.3">
      <c r="A1171" s="1">
        <v>196806</v>
      </c>
      <c r="B1171" s="29">
        <v>99.58</v>
      </c>
      <c r="C1171" s="2">
        <v>2.99</v>
      </c>
      <c r="D1171" s="2">
        <f t="shared" si="101"/>
        <v>3.4870375044394137</v>
      </c>
      <c r="E1171" s="2">
        <f t="shared" si="94"/>
        <v>411.63600873670009</v>
      </c>
      <c r="F1171" s="36">
        <f t="shared" si="95"/>
        <v>119</v>
      </c>
      <c r="G1171" s="2">
        <f t="shared" si="96"/>
        <v>3.4591261238378159</v>
      </c>
      <c r="H1171" s="13">
        <f t="shared" si="97"/>
        <v>0.22425918716542928</v>
      </c>
      <c r="I1171" s="2">
        <f t="shared" si="102"/>
        <v>4.4781584791060425E-3</v>
      </c>
      <c r="J1171" s="36">
        <f t="shared" si="98"/>
        <v>119</v>
      </c>
      <c r="K1171" s="31">
        <f t="shared" si="99"/>
        <v>4.5788523185155564E-3</v>
      </c>
      <c r="L1171" s="3">
        <v>5.57</v>
      </c>
      <c r="M1171" s="13">
        <v>0.53074181332145243</v>
      </c>
      <c r="N1171" s="2">
        <v>5.5199999999999999E-2</v>
      </c>
      <c r="O1171" s="2">
        <v>6.2800000000000009E-2</v>
      </c>
      <c r="P1171" s="2">
        <v>7.0699999999999999E-2</v>
      </c>
      <c r="Q1171" s="2">
        <v>5.3400000000000003E-2</v>
      </c>
      <c r="R1171" s="15">
        <v>1.2090095804365422E-2</v>
      </c>
      <c r="S1171" s="17">
        <f t="shared" si="103"/>
        <v>4.5999999999999999E-3</v>
      </c>
      <c r="T1171" s="18">
        <v>5.7859000000000001E-3</v>
      </c>
      <c r="U1171" s="8">
        <v>2.3E-2</v>
      </c>
      <c r="V1171" s="8">
        <v>1.2200000000000001E-2</v>
      </c>
      <c r="W1171" s="13">
        <v>4.9948079599999992E-4</v>
      </c>
      <c r="X1171" s="13">
        <v>2.6268741E-3</v>
      </c>
      <c r="Y1171" s="26">
        <v>9.9159999999999995E-3</v>
      </c>
      <c r="Z1171" s="26">
        <v>8.6949999999999996E-3</v>
      </c>
      <c r="AA1171" s="26">
        <f t="shared" si="100"/>
        <v>5.3159999999999995E-3</v>
      </c>
    </row>
    <row r="1172" spans="1:27" x14ac:dyDescent="0.3">
      <c r="A1172" s="1">
        <v>196807</v>
      </c>
      <c r="B1172" s="29">
        <v>97.74</v>
      </c>
      <c r="C1172" s="2">
        <v>3.0033300000000001</v>
      </c>
      <c r="D1172" s="2">
        <f t="shared" si="101"/>
        <v>3.4939830348052059</v>
      </c>
      <c r="E1172" s="2">
        <f t="shared" si="94"/>
        <v>411.80518858272251</v>
      </c>
      <c r="F1172" s="36">
        <f t="shared" si="95"/>
        <v>119</v>
      </c>
      <c r="G1172" s="2">
        <f t="shared" si="96"/>
        <v>3.4605478032161554</v>
      </c>
      <c r="H1172" s="13">
        <f t="shared" si="97"/>
        <v>0.22418771059442016</v>
      </c>
      <c r="I1172" s="2">
        <f t="shared" si="102"/>
        <v>4.4581939799330783E-3</v>
      </c>
      <c r="J1172" s="36">
        <f t="shared" si="98"/>
        <v>119</v>
      </c>
      <c r="K1172" s="31">
        <f t="shared" si="99"/>
        <v>4.616483902373591E-3</v>
      </c>
      <c r="L1172" s="3">
        <v>5.6</v>
      </c>
      <c r="M1172" s="13">
        <v>0.53963759909399778</v>
      </c>
      <c r="N1172" s="2">
        <v>5.3099999999999994E-2</v>
      </c>
      <c r="O1172" s="2">
        <v>6.2400000000000004E-2</v>
      </c>
      <c r="P1172" s="2">
        <v>6.9800000000000001E-2</v>
      </c>
      <c r="Q1172" s="2">
        <v>5.1700000000000003E-2</v>
      </c>
      <c r="R1172" s="15">
        <v>1.3885434771739294E-2</v>
      </c>
      <c r="S1172" s="17">
        <f t="shared" si="103"/>
        <v>4.4249999999999992E-3</v>
      </c>
      <c r="T1172" s="18">
        <v>4.7961999999999996E-3</v>
      </c>
      <c r="U1172" s="8">
        <v>2.8899999999999999E-2</v>
      </c>
      <c r="V1172" s="8">
        <v>3.4099999999999998E-2</v>
      </c>
      <c r="W1172" s="13">
        <v>7.56619744E-4</v>
      </c>
      <c r="X1172" s="13">
        <v>2.6163852999999998E-3</v>
      </c>
      <c r="Y1172" s="26">
        <v>-1.7444000000000001E-2</v>
      </c>
      <c r="Z1172" s="26">
        <v>-1.8664E-2</v>
      </c>
      <c r="AA1172" s="26">
        <f t="shared" si="100"/>
        <v>-2.1869E-2</v>
      </c>
    </row>
    <row r="1173" spans="1:27" x14ac:dyDescent="0.3">
      <c r="A1173" s="1">
        <v>196808</v>
      </c>
      <c r="B1173" s="29">
        <v>98.86</v>
      </c>
      <c r="C1173" s="2">
        <v>3.01667</v>
      </c>
      <c r="D1173" s="2">
        <f t="shared" si="101"/>
        <v>3.5273663872953831</v>
      </c>
      <c r="E1173" s="2">
        <f t="shared" si="94"/>
        <v>411.93407074003375</v>
      </c>
      <c r="F1173" s="36">
        <f t="shared" si="95"/>
        <v>119</v>
      </c>
      <c r="G1173" s="2">
        <f t="shared" si="96"/>
        <v>3.4616308465549053</v>
      </c>
      <c r="H1173" s="13">
        <f t="shared" si="97"/>
        <v>0.22413328990948686</v>
      </c>
      <c r="I1173" s="2">
        <f t="shared" si="102"/>
        <v>4.4417363393298714E-3</v>
      </c>
      <c r="J1173" s="36">
        <f t="shared" si="98"/>
        <v>119</v>
      </c>
      <c r="K1173" s="31">
        <f t="shared" si="99"/>
        <v>4.6539477173310117E-3</v>
      </c>
      <c r="L1173" s="3">
        <v>5.63</v>
      </c>
      <c r="M1173" s="13">
        <v>0.53180210042298637</v>
      </c>
      <c r="N1173" s="2">
        <v>5.0900000000000001E-2</v>
      </c>
      <c r="O1173" s="2">
        <v>6.0199999999999997E-2</v>
      </c>
      <c r="P1173" s="2">
        <v>6.8199999999999997E-2</v>
      </c>
      <c r="Q1173" s="2">
        <v>5.1999999999999998E-2</v>
      </c>
      <c r="R1173" s="15">
        <v>1.8035051022994852E-2</v>
      </c>
      <c r="S1173" s="17">
        <f t="shared" si="103"/>
        <v>4.241666666666667E-3</v>
      </c>
      <c r="T1173" s="18">
        <v>2.8666999999999998E-3</v>
      </c>
      <c r="U1173" s="8">
        <v>-2.9999999999999997E-4</v>
      </c>
      <c r="V1173" s="8">
        <v>2.06E-2</v>
      </c>
      <c r="W1173" s="13">
        <v>3.1640218100000006E-4</v>
      </c>
      <c r="X1173" s="13">
        <v>2.8815825999999999E-3</v>
      </c>
      <c r="Y1173" s="26">
        <v>1.6414999999999999E-2</v>
      </c>
      <c r="Z1173" s="26">
        <v>1.1259E-2</v>
      </c>
      <c r="AA1173" s="26">
        <f t="shared" si="100"/>
        <v>1.2173333333333331E-2</v>
      </c>
    </row>
    <row r="1174" spans="1:27" x14ac:dyDescent="0.3">
      <c r="A1174" s="1">
        <v>196809</v>
      </c>
      <c r="B1174" s="29">
        <v>102.67</v>
      </c>
      <c r="C1174" s="2">
        <v>3.03</v>
      </c>
      <c r="D1174" s="2">
        <f t="shared" si="101"/>
        <v>3.530139049675606</v>
      </c>
      <c r="E1174" s="2">
        <f t="shared" si="94"/>
        <v>412.07128315926661</v>
      </c>
      <c r="F1174" s="36">
        <f t="shared" si="95"/>
        <v>119</v>
      </c>
      <c r="G1174" s="2">
        <f t="shared" si="96"/>
        <v>3.4627838920946776</v>
      </c>
      <c r="H1174" s="13">
        <f t="shared" si="97"/>
        <v>0.2240753807889708</v>
      </c>
      <c r="I1174" s="2">
        <f t="shared" si="102"/>
        <v>4.4187796477572761E-3</v>
      </c>
      <c r="J1174" s="36">
        <f t="shared" si="98"/>
        <v>119</v>
      </c>
      <c r="K1174" s="31">
        <f t="shared" si="99"/>
        <v>4.6912732327875654E-3</v>
      </c>
      <c r="L1174" s="3">
        <v>5.66</v>
      </c>
      <c r="M1174" s="13">
        <v>0.50919543914767207</v>
      </c>
      <c r="N1174" s="2">
        <v>5.1900000000000002E-2</v>
      </c>
      <c r="O1174" s="2">
        <v>5.9699999999999996E-2</v>
      </c>
      <c r="P1174" s="2">
        <v>6.7900000000000002E-2</v>
      </c>
      <c r="Q1174" s="2">
        <v>5.3100000000000001E-2</v>
      </c>
      <c r="R1174" s="15">
        <v>1.8287028124942241E-2</v>
      </c>
      <c r="S1174" s="17">
        <f t="shared" si="103"/>
        <v>4.3249999999999999E-3</v>
      </c>
      <c r="T1174" s="18">
        <v>2.8584999999999999E-3</v>
      </c>
      <c r="U1174" s="8">
        <v>-1.0200000000000001E-2</v>
      </c>
      <c r="V1174" s="8">
        <v>-5.3E-3</v>
      </c>
      <c r="W1174" s="13">
        <v>2.6823111699999993E-4</v>
      </c>
      <c r="X1174" s="13">
        <v>2.4118185999999998E-3</v>
      </c>
      <c r="Y1174" s="26">
        <v>3.9350999999999997E-2</v>
      </c>
      <c r="Z1174" s="26">
        <v>3.8210000000000001E-2</v>
      </c>
      <c r="AA1174" s="26">
        <f t="shared" si="100"/>
        <v>3.5025999999999995E-2</v>
      </c>
    </row>
    <row r="1175" spans="1:27" x14ac:dyDescent="0.3">
      <c r="A1175" s="1">
        <v>196810</v>
      </c>
      <c r="B1175" s="29">
        <v>103.41</v>
      </c>
      <c r="C1175" s="2">
        <v>3.0433300000000001</v>
      </c>
      <c r="D1175" s="2">
        <f t="shared" si="101"/>
        <v>3.5725989872869883</v>
      </c>
      <c r="E1175" s="2">
        <f t="shared" ref="E1175:E1238" si="104">SUM(D1056:D1174)</f>
        <v>412.19295955078752</v>
      </c>
      <c r="F1175" s="36">
        <f t="shared" ref="F1175:F1238" si="105">COUNT(D1056:D1174)</f>
        <v>119</v>
      </c>
      <c r="G1175" s="2">
        <f t="shared" ref="G1175:G1238" si="106">E1175/F1175</f>
        <v>3.463806382779727</v>
      </c>
      <c r="H1175" s="13">
        <f t="shared" ref="H1175:H1238" si="107">1/(1+G1175)</f>
        <v>0.22402405352027707</v>
      </c>
      <c r="I1175" s="2">
        <f t="shared" si="102"/>
        <v>4.3993399339934403E-3</v>
      </c>
      <c r="J1175" s="36">
        <f t="shared" ref="J1175:J1238" si="108">COUNT(I1056:I1174)</f>
        <v>119</v>
      </c>
      <c r="K1175" s="31">
        <f t="shared" ref="K1175:K1238" si="109">SUM(I1056:I1174)/J1175</f>
        <v>4.6960067480672088E-3</v>
      </c>
      <c r="L1175" s="3">
        <v>5.6933299999999996</v>
      </c>
      <c r="M1175" s="13">
        <v>0.50032024695765387</v>
      </c>
      <c r="N1175" s="2">
        <v>5.3499999999999999E-2</v>
      </c>
      <c r="O1175" s="2">
        <v>6.0899999999999996E-2</v>
      </c>
      <c r="P1175" s="2">
        <v>6.8400000000000002E-2</v>
      </c>
      <c r="Q1175" s="2">
        <v>5.4300000000000001E-2</v>
      </c>
      <c r="R1175" s="15">
        <v>1.9410058950853269E-2</v>
      </c>
      <c r="S1175" s="17">
        <f t="shared" si="103"/>
        <v>4.4583333333333332E-3</v>
      </c>
      <c r="T1175" s="18">
        <v>5.6925999999999999E-3</v>
      </c>
      <c r="U1175" s="8">
        <v>-1.32E-2</v>
      </c>
      <c r="V1175" s="8">
        <v>-1.6E-2</v>
      </c>
      <c r="W1175" s="13">
        <v>2.68412974E-4</v>
      </c>
      <c r="X1175" s="13">
        <v>2.547129E-3</v>
      </c>
      <c r="Y1175" s="26">
        <v>8.5869999999999991E-3</v>
      </c>
      <c r="Z1175" s="26">
        <v>6.7510000000000001E-3</v>
      </c>
      <c r="AA1175" s="26">
        <f t="shared" ref="AA1175:AA1238" si="110">Y1175-S1175</f>
        <v>4.1286666666666659E-3</v>
      </c>
    </row>
    <row r="1176" spans="1:27" x14ac:dyDescent="0.3">
      <c r="A1176" s="1">
        <v>196811</v>
      </c>
      <c r="B1176" s="29">
        <v>108.37</v>
      </c>
      <c r="C1176" s="2">
        <v>3.05667</v>
      </c>
      <c r="D1176" s="2">
        <f t="shared" si="101"/>
        <v>3.5257177503039627</v>
      </c>
      <c r="E1176" s="2">
        <f t="shared" si="104"/>
        <v>412.31021151913956</v>
      </c>
      <c r="F1176" s="36">
        <f t="shared" si="105"/>
        <v>119</v>
      </c>
      <c r="G1176" s="2">
        <f t="shared" si="106"/>
        <v>3.4647916934381477</v>
      </c>
      <c r="H1176" s="13">
        <f t="shared" si="107"/>
        <v>0.22397461486718145</v>
      </c>
      <c r="I1176" s="2">
        <f t="shared" si="102"/>
        <v>4.3833563892183847E-3</v>
      </c>
      <c r="J1176" s="36">
        <f t="shared" si="108"/>
        <v>119</v>
      </c>
      <c r="K1176" s="31">
        <f t="shared" si="109"/>
        <v>4.7007497268335766E-3</v>
      </c>
      <c r="L1176" s="3">
        <v>5.7266700000000004</v>
      </c>
      <c r="M1176" s="13">
        <v>0.48371705851301416</v>
      </c>
      <c r="N1176" s="2">
        <v>5.45E-2</v>
      </c>
      <c r="O1176" s="2">
        <v>6.1900000000000004E-2</v>
      </c>
      <c r="P1176" s="2">
        <v>7.0099999999999996E-2</v>
      </c>
      <c r="Q1176" s="2">
        <v>5.6599999999999998E-2</v>
      </c>
      <c r="R1176" s="15">
        <v>2.118868482532666E-2</v>
      </c>
      <c r="S1176" s="17">
        <f t="shared" si="103"/>
        <v>4.5416666666666669E-3</v>
      </c>
      <c r="T1176" s="18">
        <v>3.7772000000000001E-3</v>
      </c>
      <c r="U1176" s="8">
        <v>-2.69E-2</v>
      </c>
      <c r="V1176" s="8">
        <v>-2.2599999999999999E-2</v>
      </c>
      <c r="W1176" s="13">
        <v>2.6296632200000002E-4</v>
      </c>
      <c r="X1176" s="13">
        <v>2.4623205999999998E-3</v>
      </c>
      <c r="Y1176" s="26">
        <v>5.3580000000000003E-2</v>
      </c>
      <c r="Z1176" s="26">
        <v>4.8659000000000001E-2</v>
      </c>
      <c r="AA1176" s="26">
        <f t="shared" si="110"/>
        <v>4.9038333333333337E-2</v>
      </c>
    </row>
    <row r="1177" spans="1:27" x14ac:dyDescent="0.3">
      <c r="A1177" s="1">
        <v>196812</v>
      </c>
      <c r="B1177" s="29">
        <v>103.86</v>
      </c>
      <c r="C1177" s="2">
        <v>3.07</v>
      </c>
      <c r="D1177" s="2">
        <f t="shared" si="101"/>
        <v>3.5131485092964962</v>
      </c>
      <c r="E1177" s="2">
        <f t="shared" si="104"/>
        <v>412.38060451794411</v>
      </c>
      <c r="F1177" s="36">
        <f t="shared" si="105"/>
        <v>119</v>
      </c>
      <c r="G1177" s="2">
        <f t="shared" si="106"/>
        <v>3.4653832312432278</v>
      </c>
      <c r="H1177" s="13">
        <f t="shared" si="107"/>
        <v>0.22394494452418709</v>
      </c>
      <c r="I1177" s="2">
        <f t="shared" si="102"/>
        <v>4.3609548953600363E-3</v>
      </c>
      <c r="J1177" s="36">
        <f t="shared" si="108"/>
        <v>119</v>
      </c>
      <c r="K1177" s="31">
        <f t="shared" si="109"/>
        <v>4.7054333003597754E-3</v>
      </c>
      <c r="L1177" s="3">
        <v>5.76</v>
      </c>
      <c r="M1177" s="13">
        <v>0.50490066225165564</v>
      </c>
      <c r="N1177" s="2">
        <v>5.96E-2</v>
      </c>
      <c r="O1177" s="2">
        <v>6.4500000000000002E-2</v>
      </c>
      <c r="P1177" s="2">
        <v>7.2300000000000003E-2</v>
      </c>
      <c r="Q1177" s="2">
        <v>5.9799999999999999E-2</v>
      </c>
      <c r="R1177" s="15">
        <v>3.1961490748371915E-2</v>
      </c>
      <c r="S1177" s="17">
        <f t="shared" si="103"/>
        <v>4.966666666666667E-3</v>
      </c>
      <c r="T1177" s="18">
        <v>2.8235000000000001E-3</v>
      </c>
      <c r="U1177" s="8">
        <v>-3.6299999999999999E-2</v>
      </c>
      <c r="V1177" s="8">
        <v>-2.3300000000000001E-2</v>
      </c>
      <c r="W1177" s="13">
        <v>3.3398229499999999E-4</v>
      </c>
      <c r="X1177" s="13">
        <v>2.3475611000000002E-3</v>
      </c>
      <c r="Y1177" s="26">
        <v>-4.0826000000000001E-2</v>
      </c>
      <c r="Z1177" s="26">
        <v>-4.2140999999999998E-2</v>
      </c>
      <c r="AA1177" s="26">
        <f t="shared" si="110"/>
        <v>-4.5792666666666669E-2</v>
      </c>
    </row>
    <row r="1178" spans="1:27" x14ac:dyDescent="0.3">
      <c r="A1178" s="1">
        <v>196901</v>
      </c>
      <c r="B1178" s="29">
        <v>103.01</v>
      </c>
      <c r="C1178" s="2">
        <v>3.08</v>
      </c>
      <c r="D1178" s="2">
        <f t="shared" si="101"/>
        <v>3.4613635332329191</v>
      </c>
      <c r="E1178" s="2">
        <f t="shared" si="104"/>
        <v>412.44241291577788</v>
      </c>
      <c r="F1178" s="36">
        <f t="shared" si="105"/>
        <v>119</v>
      </c>
      <c r="G1178" s="2">
        <f t="shared" si="106"/>
        <v>3.465902629544352</v>
      </c>
      <c r="H1178" s="13">
        <f t="shared" si="107"/>
        <v>0.22391889903386186</v>
      </c>
      <c r="I1178" s="2">
        <f t="shared" si="102"/>
        <v>3.2573289902280145E-3</v>
      </c>
      <c r="J1178" s="36">
        <f t="shared" si="108"/>
        <v>119</v>
      </c>
      <c r="K1178" s="31">
        <f t="shared" si="109"/>
        <v>4.710051168628107E-3</v>
      </c>
      <c r="L1178" s="3">
        <v>5.78</v>
      </c>
      <c r="M1178" s="13">
        <v>0.50367316738015966</v>
      </c>
      <c r="N1178" s="2">
        <v>6.1399999999999996E-2</v>
      </c>
      <c r="O1178" s="2">
        <v>6.59E-2</v>
      </c>
      <c r="P1178" s="2">
        <v>7.3200000000000001E-2</v>
      </c>
      <c r="Q1178" s="2">
        <v>6.1699999999999998E-2</v>
      </c>
      <c r="R1178" s="15">
        <v>3.6524573118682027E-2</v>
      </c>
      <c r="S1178" s="17">
        <f t="shared" si="103"/>
        <v>5.1166666666666661E-3</v>
      </c>
      <c r="T1178" s="18">
        <v>2.8156000000000001E-3</v>
      </c>
      <c r="U1178" s="8">
        <v>-2.06E-2</v>
      </c>
      <c r="V1178" s="8">
        <v>1.3899999999999999E-2</v>
      </c>
      <c r="W1178" s="13">
        <v>6.0678709600000007E-4</v>
      </c>
      <c r="X1178" s="13">
        <v>2.1968794999999998E-3</v>
      </c>
      <c r="Y1178" s="26">
        <v>-7.5469999999999999E-3</v>
      </c>
      <c r="Z1178" s="26">
        <v>-8.6119999999999999E-3</v>
      </c>
      <c r="AA1178" s="26">
        <f t="shared" si="110"/>
        <v>-1.2663666666666667E-2</v>
      </c>
    </row>
    <row r="1179" spans="1:27" x14ac:dyDescent="0.3">
      <c r="A1179" s="1">
        <v>196902</v>
      </c>
      <c r="B1179" s="29">
        <v>98.13</v>
      </c>
      <c r="C1179" s="2">
        <v>3.09</v>
      </c>
      <c r="D1179" s="2">
        <f t="shared" si="101"/>
        <v>3.4919862248866855</v>
      </c>
      <c r="E1179" s="2">
        <f t="shared" si="104"/>
        <v>412.45567916097031</v>
      </c>
      <c r="F1179" s="36">
        <f t="shared" si="105"/>
        <v>119</v>
      </c>
      <c r="G1179" s="2">
        <f t="shared" si="106"/>
        <v>3.4660141105963893</v>
      </c>
      <c r="H1179" s="13">
        <f t="shared" si="107"/>
        <v>0.2239133095498573</v>
      </c>
      <c r="I1179" s="2">
        <f t="shared" si="102"/>
        <v>3.2467532467532756E-3</v>
      </c>
      <c r="J1179" s="36">
        <f t="shared" si="108"/>
        <v>119</v>
      </c>
      <c r="K1179" s="31">
        <f t="shared" si="109"/>
        <v>4.7055643185191075E-3</v>
      </c>
      <c r="L1179" s="3">
        <v>5.8</v>
      </c>
      <c r="M1179" s="13">
        <v>0.52639718960241266</v>
      </c>
      <c r="N1179" s="2">
        <v>6.1200000000000004E-2</v>
      </c>
      <c r="O1179" s="2">
        <v>6.6600000000000006E-2</v>
      </c>
      <c r="P1179" s="2">
        <v>7.2999999999999995E-2</v>
      </c>
      <c r="Q1179" s="2">
        <v>6.1800000000000001E-2</v>
      </c>
      <c r="R1179" s="15">
        <v>4.1317411763323458E-2</v>
      </c>
      <c r="S1179" s="17">
        <f t="shared" si="103"/>
        <v>5.1000000000000004E-3</v>
      </c>
      <c r="T1179" s="18">
        <v>3.7418E-3</v>
      </c>
      <c r="U1179" s="8">
        <v>4.1999999999999997E-3</v>
      </c>
      <c r="V1179" s="8">
        <v>-1.6E-2</v>
      </c>
      <c r="W1179" s="13">
        <v>5.9557407699999988E-4</v>
      </c>
      <c r="X1179" s="13">
        <v>2.3357286999999998E-3</v>
      </c>
      <c r="Y1179" s="26">
        <v>-4.2320999999999998E-2</v>
      </c>
      <c r="Z1179" s="26">
        <v>-4.7384000000000003E-2</v>
      </c>
      <c r="AA1179" s="26">
        <f t="shared" si="110"/>
        <v>-4.7420999999999998E-2</v>
      </c>
    </row>
    <row r="1180" spans="1:27" x14ac:dyDescent="0.3">
      <c r="A1180" s="1">
        <v>196903</v>
      </c>
      <c r="B1180" s="29">
        <v>101.51</v>
      </c>
      <c r="C1180" s="2">
        <v>3.1</v>
      </c>
      <c r="D1180" s="2">
        <f t="shared" si="101"/>
        <v>3.5100035670790861</v>
      </c>
      <c r="E1180" s="2">
        <f t="shared" si="104"/>
        <v>412.46529599092412</v>
      </c>
      <c r="F1180" s="36">
        <f t="shared" si="105"/>
        <v>119</v>
      </c>
      <c r="G1180" s="2">
        <f t="shared" si="106"/>
        <v>3.46609492429348</v>
      </c>
      <c r="H1180" s="13">
        <f t="shared" si="107"/>
        <v>0.22390925785308882</v>
      </c>
      <c r="I1180" s="2">
        <f t="shared" si="102"/>
        <v>3.2362459546926292E-3</v>
      </c>
      <c r="J1180" s="36">
        <f t="shared" si="108"/>
        <v>119</v>
      </c>
      <c r="K1180" s="31">
        <f t="shared" si="109"/>
        <v>4.7010612714653141E-3</v>
      </c>
      <c r="L1180" s="3">
        <v>5.82</v>
      </c>
      <c r="M1180" s="13">
        <v>0.5570402360285629</v>
      </c>
      <c r="N1180" s="2">
        <v>6.0199999999999997E-2</v>
      </c>
      <c r="O1180" s="2">
        <v>6.8499999999999991E-2</v>
      </c>
      <c r="P1180" s="2">
        <v>7.51E-2</v>
      </c>
      <c r="Q1180" s="2">
        <v>6.2E-2</v>
      </c>
      <c r="R1180" s="15">
        <v>3.9508091805553577E-2</v>
      </c>
      <c r="S1180" s="17">
        <f t="shared" si="103"/>
        <v>5.0166666666666667E-3</v>
      </c>
      <c r="T1180" s="18">
        <v>8.3681999999999993E-3</v>
      </c>
      <c r="U1180" s="8">
        <v>1E-3</v>
      </c>
      <c r="V1180" s="8">
        <v>-0.02</v>
      </c>
      <c r="W1180" s="13">
        <v>5.4161668399999995E-4</v>
      </c>
      <c r="X1180" s="13">
        <v>2.2973853E-3</v>
      </c>
      <c r="Y1180" s="26">
        <v>3.4847000000000003E-2</v>
      </c>
      <c r="Z1180" s="26">
        <v>3.3598999999999997E-2</v>
      </c>
      <c r="AA1180" s="26">
        <f t="shared" si="110"/>
        <v>2.9830333333333337E-2</v>
      </c>
    </row>
    <row r="1181" spans="1:27" x14ac:dyDescent="0.3">
      <c r="A1181" s="1">
        <v>196904</v>
      </c>
      <c r="B1181" s="29">
        <v>103.69</v>
      </c>
      <c r="C1181" s="2">
        <v>3.11</v>
      </c>
      <c r="D1181" s="2">
        <f t="shared" si="101"/>
        <v>3.5045623383842264</v>
      </c>
      <c r="E1181" s="2">
        <f t="shared" si="104"/>
        <v>412.47794143040892</v>
      </c>
      <c r="F1181" s="36">
        <f t="shared" si="105"/>
        <v>119</v>
      </c>
      <c r="G1181" s="2">
        <f t="shared" si="106"/>
        <v>3.4662011884908313</v>
      </c>
      <c r="H1181" s="13">
        <f t="shared" si="107"/>
        <v>0.22390393038651013</v>
      </c>
      <c r="I1181" s="2">
        <f t="shared" si="102"/>
        <v>3.225806451612856E-3</v>
      </c>
      <c r="J1181" s="36">
        <f t="shared" si="108"/>
        <v>119</v>
      </c>
      <c r="K1181" s="31">
        <f t="shared" si="109"/>
        <v>4.6965897115726404E-3</v>
      </c>
      <c r="L1181" s="3">
        <v>5.82667</v>
      </c>
      <c r="M1181" s="13">
        <v>0.54842240417605093</v>
      </c>
      <c r="N1181" s="2">
        <v>6.1100000000000002E-2</v>
      </c>
      <c r="O1181" s="2">
        <v>6.8900000000000003E-2</v>
      </c>
      <c r="P1181" s="2">
        <v>7.5399999999999995E-2</v>
      </c>
      <c r="Q1181" s="2">
        <v>5.9299999999999999E-2</v>
      </c>
      <c r="R1181" s="15">
        <v>4.429103437508216E-2</v>
      </c>
      <c r="S1181" s="17">
        <f t="shared" si="103"/>
        <v>5.0916666666666671E-3</v>
      </c>
      <c r="T1181" s="18">
        <v>6.4606000000000004E-3</v>
      </c>
      <c r="U1181" s="8">
        <v>4.2700000000000002E-2</v>
      </c>
      <c r="V1181" s="8">
        <v>3.3500000000000002E-2</v>
      </c>
      <c r="W1181" s="13">
        <v>5.5042809699999999E-4</v>
      </c>
      <c r="X1181" s="13">
        <v>1.8842739E-3</v>
      </c>
      <c r="Y1181" s="26">
        <v>2.2771E-2</v>
      </c>
      <c r="Z1181" s="26">
        <v>2.1448999999999999E-2</v>
      </c>
      <c r="AA1181" s="26">
        <f t="shared" si="110"/>
        <v>1.7679333333333332E-2</v>
      </c>
    </row>
    <row r="1182" spans="1:27" x14ac:dyDescent="0.3">
      <c r="A1182" s="1">
        <v>196905</v>
      </c>
      <c r="B1182" s="29">
        <v>103.46</v>
      </c>
      <c r="C1182" s="2">
        <v>3.12</v>
      </c>
      <c r="D1182" s="2">
        <f t="shared" si="101"/>
        <v>3.4441709061348607</v>
      </c>
      <c r="E1182" s="2">
        <f t="shared" si="104"/>
        <v>412.49247236968472</v>
      </c>
      <c r="F1182" s="36">
        <f t="shared" si="105"/>
        <v>119</v>
      </c>
      <c r="G1182" s="2">
        <f t="shared" si="106"/>
        <v>3.4663232972242413</v>
      </c>
      <c r="H1182" s="13">
        <f t="shared" si="107"/>
        <v>0.22389780888040201</v>
      </c>
      <c r="I1182" s="2">
        <f t="shared" si="102"/>
        <v>3.215434083601254E-3</v>
      </c>
      <c r="J1182" s="36">
        <f t="shared" si="108"/>
        <v>119</v>
      </c>
      <c r="K1182" s="31">
        <f t="shared" si="109"/>
        <v>4.6921966074891337E-3</v>
      </c>
      <c r="L1182" s="3">
        <v>5.8333300000000001</v>
      </c>
      <c r="M1182" s="13">
        <v>0.55580442851657497</v>
      </c>
      <c r="N1182" s="2">
        <v>6.0400000000000002E-2</v>
      </c>
      <c r="O1182" s="2">
        <v>6.7900000000000002E-2</v>
      </c>
      <c r="P1182" s="2">
        <v>7.5199999999999989E-2</v>
      </c>
      <c r="Q1182" s="2">
        <v>6.3500000000000001E-2</v>
      </c>
      <c r="R1182" s="15">
        <v>4.4005738018140034E-2</v>
      </c>
      <c r="S1182" s="17">
        <f t="shared" si="103"/>
        <v>5.0333333333333332E-3</v>
      </c>
      <c r="T1182" s="18">
        <v>2.7561E-3</v>
      </c>
      <c r="U1182" s="8">
        <v>-4.9000000000000002E-2</v>
      </c>
      <c r="V1182" s="8">
        <v>-2.2700000000000001E-2</v>
      </c>
      <c r="W1182" s="13">
        <v>4.26896506E-4</v>
      </c>
      <c r="X1182" s="13">
        <v>1.576849E-3</v>
      </c>
      <c r="Y1182" s="26">
        <v>3.8539999999999998E-3</v>
      </c>
      <c r="Z1182" s="26">
        <v>-1.8619999999999999E-3</v>
      </c>
      <c r="AA1182" s="26">
        <f t="shared" si="110"/>
        <v>-1.1793333333333334E-3</v>
      </c>
    </row>
    <row r="1183" spans="1:27" x14ac:dyDescent="0.3">
      <c r="A1183" s="1">
        <v>196906</v>
      </c>
      <c r="B1183" s="29">
        <v>97.71</v>
      </c>
      <c r="C1183" s="2">
        <v>3.13</v>
      </c>
      <c r="D1183" s="2">
        <f t="shared" si="101"/>
        <v>3.378906037073369</v>
      </c>
      <c r="E1183" s="2">
        <f t="shared" si="104"/>
        <v>412.41605025503804</v>
      </c>
      <c r="F1183" s="36">
        <f t="shared" si="105"/>
        <v>119</v>
      </c>
      <c r="G1183" s="2">
        <f t="shared" si="106"/>
        <v>3.4656810945801517</v>
      </c>
      <c r="H1183" s="13">
        <f t="shared" si="107"/>
        <v>0.22393000727563522</v>
      </c>
      <c r="I1183" s="2">
        <f t="shared" si="102"/>
        <v>3.2051282051281937E-3</v>
      </c>
      <c r="J1183" s="36">
        <f t="shared" si="108"/>
        <v>119</v>
      </c>
      <c r="K1183" s="31">
        <f t="shared" si="109"/>
        <v>4.6877868610748219E-3</v>
      </c>
      <c r="L1183" s="3">
        <v>5.84</v>
      </c>
      <c r="M1183" s="13">
        <v>0.596777333684536</v>
      </c>
      <c r="N1183" s="2">
        <v>6.4399999999999999E-2</v>
      </c>
      <c r="O1183" s="2">
        <v>6.9800000000000001E-2</v>
      </c>
      <c r="P1183" s="2">
        <v>7.6999999999999999E-2</v>
      </c>
      <c r="Q1183" s="2">
        <v>6.2300000000000001E-2</v>
      </c>
      <c r="R1183" s="15">
        <v>4.5152857881139541E-2</v>
      </c>
      <c r="S1183" s="17">
        <f t="shared" si="103"/>
        <v>5.3666666666666663E-3</v>
      </c>
      <c r="T1183" s="18">
        <v>6.4015000000000001E-3</v>
      </c>
      <c r="U1183" s="8">
        <v>2.1399999999999999E-2</v>
      </c>
      <c r="V1183" s="8">
        <v>3.5000000000000001E-3</v>
      </c>
      <c r="W1183" s="13">
        <v>7.5224043800000003E-4</v>
      </c>
      <c r="X1183" s="13">
        <v>1.1927635000000001E-3</v>
      </c>
      <c r="Y1183" s="26">
        <v>-5.4357000000000003E-2</v>
      </c>
      <c r="Z1183" s="26">
        <v>-5.5685999999999999E-2</v>
      </c>
      <c r="AA1183" s="26">
        <f t="shared" si="110"/>
        <v>-5.9723666666666668E-2</v>
      </c>
    </row>
    <row r="1184" spans="1:27" x14ac:dyDescent="0.3">
      <c r="A1184" s="1">
        <v>196907</v>
      </c>
      <c r="B1184" s="29">
        <v>91.83</v>
      </c>
      <c r="C1184" s="2">
        <v>3.1366700000000001</v>
      </c>
      <c r="D1184" s="2">
        <f t="shared" si="101"/>
        <v>3.416069226418776</v>
      </c>
      <c r="E1184" s="2">
        <f t="shared" si="104"/>
        <v>412.29323566957873</v>
      </c>
      <c r="F1184" s="36">
        <f t="shared" si="105"/>
        <v>119</v>
      </c>
      <c r="G1184" s="2">
        <f t="shared" si="106"/>
        <v>3.4646490392401574</v>
      </c>
      <c r="H1184" s="13">
        <f t="shared" si="107"/>
        <v>0.22398177129062555</v>
      </c>
      <c r="I1184" s="2">
        <f t="shared" si="102"/>
        <v>2.1309904153354875E-3</v>
      </c>
      <c r="J1184" s="36">
        <f t="shared" si="108"/>
        <v>119</v>
      </c>
      <c r="K1184" s="31">
        <f t="shared" si="109"/>
        <v>4.6834076276453095E-3</v>
      </c>
      <c r="L1184" s="3">
        <v>5.8566700000000003</v>
      </c>
      <c r="M1184" s="13">
        <v>0.63901798962561474</v>
      </c>
      <c r="N1184" s="2">
        <v>7.0000000000000007E-2</v>
      </c>
      <c r="O1184" s="2">
        <v>7.0800000000000002E-2</v>
      </c>
      <c r="P1184" s="2">
        <v>7.8399999999999997E-2</v>
      </c>
      <c r="Q1184" s="2">
        <v>6.2100000000000002E-2</v>
      </c>
      <c r="R1184" s="15">
        <v>5.1160995909317192E-2</v>
      </c>
      <c r="S1184" s="17">
        <f t="shared" si="103"/>
        <v>5.8333333333333336E-3</v>
      </c>
      <c r="T1184" s="18">
        <v>4.5475000000000003E-3</v>
      </c>
      <c r="U1184" s="8">
        <v>7.9000000000000008E-3</v>
      </c>
      <c r="V1184" s="8">
        <v>5.0000000000000001E-4</v>
      </c>
      <c r="W1184" s="13">
        <v>2.305699552E-3</v>
      </c>
      <c r="X1184" s="13">
        <v>1.5607611E-3</v>
      </c>
      <c r="Y1184" s="26">
        <v>-5.8631999999999997E-2</v>
      </c>
      <c r="Z1184" s="26">
        <v>-5.9919E-2</v>
      </c>
      <c r="AA1184" s="26">
        <f t="shared" si="110"/>
        <v>-6.4465333333333333E-2</v>
      </c>
    </row>
    <row r="1185" spans="1:27" x14ac:dyDescent="0.3">
      <c r="A1185" s="1">
        <v>196908</v>
      </c>
      <c r="B1185" s="29">
        <v>95.51</v>
      </c>
      <c r="C1185" s="2">
        <v>3.1433300000000002</v>
      </c>
      <c r="D1185" s="2">
        <f t="shared" si="101"/>
        <v>3.3886062364518206</v>
      </c>
      <c r="E1185" s="2">
        <f t="shared" si="104"/>
        <v>412.25799606626225</v>
      </c>
      <c r="F1185" s="36">
        <f t="shared" si="105"/>
        <v>119</v>
      </c>
      <c r="G1185" s="2">
        <f t="shared" si="106"/>
        <v>3.4643529081198507</v>
      </c>
      <c r="H1185" s="13">
        <f t="shared" si="107"/>
        <v>0.22399662853292371</v>
      </c>
      <c r="I1185" s="2">
        <f t="shared" si="102"/>
        <v>2.1232708573104553E-3</v>
      </c>
      <c r="J1185" s="36">
        <f t="shared" si="108"/>
        <v>119</v>
      </c>
      <c r="K1185" s="31">
        <f t="shared" si="109"/>
        <v>4.6701650455328305E-3</v>
      </c>
      <c r="L1185" s="3">
        <v>5.8733300000000002</v>
      </c>
      <c r="M1185" s="13">
        <v>0.62278898556267326</v>
      </c>
      <c r="N1185" s="2">
        <v>6.9800000000000001E-2</v>
      </c>
      <c r="O1185" s="2">
        <v>6.9699999999999998E-2</v>
      </c>
      <c r="P1185" s="2">
        <v>7.8600000000000003E-2</v>
      </c>
      <c r="Q1185" s="2">
        <v>6.3E-2</v>
      </c>
      <c r="R1185" s="15">
        <v>4.691485285906543E-2</v>
      </c>
      <c r="S1185" s="17">
        <f t="shared" si="103"/>
        <v>5.816666666666667E-3</v>
      </c>
      <c r="T1185" s="18">
        <v>4.5269000000000004E-3</v>
      </c>
      <c r="U1185" s="8">
        <v>-6.8999999999999999E-3</v>
      </c>
      <c r="V1185" s="8">
        <v>-2E-3</v>
      </c>
      <c r="W1185" s="13">
        <v>9.1822105499999999E-4</v>
      </c>
      <c r="X1185" s="13">
        <v>1.4767373E-3</v>
      </c>
      <c r="Y1185" s="26">
        <v>4.5727999999999998E-2</v>
      </c>
      <c r="Z1185" s="26">
        <v>4.018E-2</v>
      </c>
      <c r="AA1185" s="26">
        <f t="shared" si="110"/>
        <v>3.9911333333333333E-2</v>
      </c>
    </row>
    <row r="1186" spans="1:27" x14ac:dyDescent="0.3">
      <c r="A1186" s="1">
        <v>196909</v>
      </c>
      <c r="B1186" s="29">
        <v>93.12</v>
      </c>
      <c r="C1186" s="2">
        <v>3.15</v>
      </c>
      <c r="D1186" s="2">
        <f t="shared" si="101"/>
        <v>3.4297796966103808</v>
      </c>
      <c r="E1186" s="2">
        <f t="shared" si="104"/>
        <v>412.18779643457907</v>
      </c>
      <c r="F1186" s="36">
        <f t="shared" si="105"/>
        <v>119</v>
      </c>
      <c r="G1186" s="2">
        <f t="shared" si="106"/>
        <v>3.4637629952485636</v>
      </c>
      <c r="H1186" s="13">
        <f t="shared" si="107"/>
        <v>0.22402623102177388</v>
      </c>
      <c r="I1186" s="2">
        <f t="shared" si="102"/>
        <v>2.1219534697278775E-3</v>
      </c>
      <c r="J1186" s="36">
        <f t="shared" si="108"/>
        <v>119</v>
      </c>
      <c r="K1186" s="31">
        <f t="shared" si="109"/>
        <v>4.6569260364629781E-3</v>
      </c>
      <c r="L1186" s="3">
        <v>5.89</v>
      </c>
      <c r="M1186" s="13">
        <v>0.64088846253182308</v>
      </c>
      <c r="N1186" s="2">
        <v>7.0900000000000005E-2</v>
      </c>
      <c r="O1186" s="2">
        <v>7.1399999999999991E-2</v>
      </c>
      <c r="P1186" s="2">
        <v>8.0500000000000002E-2</v>
      </c>
      <c r="Q1186" s="2">
        <v>6.7699999999999996E-2</v>
      </c>
      <c r="R1186" s="15">
        <v>4.8391340229823714E-2</v>
      </c>
      <c r="S1186" s="17">
        <f t="shared" si="103"/>
        <v>5.908333333333334E-3</v>
      </c>
      <c r="T1186" s="18">
        <v>4.5065000000000001E-3</v>
      </c>
      <c r="U1186" s="8">
        <v>-5.3100000000000001E-2</v>
      </c>
      <c r="V1186" s="8">
        <v>-2.4400000000000002E-2</v>
      </c>
      <c r="W1186" s="13">
        <v>8.9155540299999995E-4</v>
      </c>
      <c r="X1186" s="13">
        <v>2.1746674000000001E-3</v>
      </c>
      <c r="Y1186" s="26">
        <v>-2.3941E-2</v>
      </c>
      <c r="Z1186" s="26">
        <v>-2.5284999999999998E-2</v>
      </c>
      <c r="AA1186" s="26">
        <f t="shared" si="110"/>
        <v>-2.9849333333333335E-2</v>
      </c>
    </row>
    <row r="1187" spans="1:27" x14ac:dyDescent="0.3">
      <c r="A1187" s="1">
        <v>196910</v>
      </c>
      <c r="B1187" s="29">
        <v>97.24</v>
      </c>
      <c r="C1187" s="2">
        <v>3.15333</v>
      </c>
      <c r="D1187" s="2">
        <f t="shared" si="101"/>
        <v>3.3928124228251937</v>
      </c>
      <c r="E1187" s="2">
        <f t="shared" si="104"/>
        <v>412.14932230473016</v>
      </c>
      <c r="F1187" s="36">
        <f t="shared" si="105"/>
        <v>119</v>
      </c>
      <c r="G1187" s="2">
        <f t="shared" si="106"/>
        <v>3.4634396832330268</v>
      </c>
      <c r="H1187" s="13">
        <f t="shared" si="107"/>
        <v>0.22404245850045065</v>
      </c>
      <c r="I1187" s="2">
        <f t="shared" si="102"/>
        <v>1.0571428571428676E-3</v>
      </c>
      <c r="J1187" s="36">
        <f t="shared" si="108"/>
        <v>119</v>
      </c>
      <c r="K1187" s="31">
        <f t="shared" si="109"/>
        <v>4.6437904952596138E-3</v>
      </c>
      <c r="L1187" s="3">
        <v>5.8533299999999997</v>
      </c>
      <c r="M1187" s="13">
        <v>0.60876879402796769</v>
      </c>
      <c r="N1187" s="2">
        <v>7.0000000000000007E-2</v>
      </c>
      <c r="O1187" s="2">
        <v>7.3300000000000004E-2</v>
      </c>
      <c r="P1187" s="2">
        <v>8.2200000000000009E-2</v>
      </c>
      <c r="Q1187" s="2">
        <v>6.5299999999999997E-2</v>
      </c>
      <c r="R1187" s="15">
        <v>4.8630420556863563E-2</v>
      </c>
      <c r="S1187" s="17">
        <f t="shared" si="103"/>
        <v>5.8333333333333336E-3</v>
      </c>
      <c r="T1187" s="18">
        <v>3.5907000000000001E-3</v>
      </c>
      <c r="U1187" s="8">
        <v>3.6499999999999998E-2</v>
      </c>
      <c r="V1187" s="8">
        <v>1.2699999999999999E-2</v>
      </c>
      <c r="W1187" s="13">
        <v>7.5372265400000006E-4</v>
      </c>
      <c r="X1187" s="13">
        <v>1.8446799E-3</v>
      </c>
      <c r="Y1187" s="26">
        <v>4.6899999999999997E-2</v>
      </c>
      <c r="Z1187" s="26">
        <v>4.4660999999999999E-2</v>
      </c>
      <c r="AA1187" s="26">
        <f t="shared" si="110"/>
        <v>4.1066666666666661E-2</v>
      </c>
    </row>
    <row r="1188" spans="1:27" x14ac:dyDescent="0.3">
      <c r="A1188" s="1">
        <v>196911</v>
      </c>
      <c r="B1188" s="29">
        <v>93.81</v>
      </c>
      <c r="C1188" s="2">
        <v>3.1566700000000001</v>
      </c>
      <c r="D1188" s="2">
        <f t="shared" si="101"/>
        <v>3.3729228638935664</v>
      </c>
      <c r="E1188" s="2">
        <f t="shared" si="104"/>
        <v>412.05028968088953</v>
      </c>
      <c r="F1188" s="36">
        <f t="shared" si="105"/>
        <v>119</v>
      </c>
      <c r="G1188" s="2">
        <f t="shared" si="106"/>
        <v>3.4626074763099961</v>
      </c>
      <c r="H1188" s="13">
        <f t="shared" si="107"/>
        <v>0.22408423893621757</v>
      </c>
      <c r="I1188" s="2">
        <f t="shared" si="102"/>
        <v>1.0591977369955874E-3</v>
      </c>
      <c r="J1188" s="36">
        <f t="shared" si="108"/>
        <v>119</v>
      </c>
      <c r="K1188" s="31">
        <f t="shared" si="109"/>
        <v>4.6218669199484001E-3</v>
      </c>
      <c r="L1188" s="3">
        <v>5.8166700000000002</v>
      </c>
      <c r="M1188" s="13">
        <v>0.64151175674012073</v>
      </c>
      <c r="N1188" s="2">
        <v>7.2400000000000006E-2</v>
      </c>
      <c r="O1188" s="2">
        <v>7.3499999999999996E-2</v>
      </c>
      <c r="P1188" s="2">
        <v>8.2500000000000004E-2</v>
      </c>
      <c r="Q1188" s="2">
        <v>6.7599999999999993E-2</v>
      </c>
      <c r="R1188" s="15">
        <v>4.7904136308138889E-2</v>
      </c>
      <c r="S1188" s="17">
        <f t="shared" si="103"/>
        <v>6.0333333333333341E-3</v>
      </c>
      <c r="T1188" s="18">
        <v>5.3619000000000002E-3</v>
      </c>
      <c r="U1188" s="8">
        <v>-2.4299999999999999E-2</v>
      </c>
      <c r="V1188" s="8">
        <v>-4.7100000000000003E-2</v>
      </c>
      <c r="W1188" s="13">
        <v>5.0912543000000005E-4</v>
      </c>
      <c r="X1188" s="13">
        <v>1.5408249E-3</v>
      </c>
      <c r="Y1188" s="26">
        <v>-2.9152000000000001E-2</v>
      </c>
      <c r="Z1188" s="26">
        <v>-3.4432999999999998E-2</v>
      </c>
      <c r="AA1188" s="26">
        <f t="shared" si="110"/>
        <v>-3.5185333333333332E-2</v>
      </c>
    </row>
    <row r="1189" spans="1:27" x14ac:dyDescent="0.3">
      <c r="A1189" s="1">
        <v>196912</v>
      </c>
      <c r="B1189" s="29">
        <v>92.06</v>
      </c>
      <c r="C1189" s="2">
        <v>3.16</v>
      </c>
      <c r="D1189" s="2">
        <f t="shared" si="101"/>
        <v>3.2923144953318233</v>
      </c>
      <c r="E1189" s="2">
        <f t="shared" si="104"/>
        <v>412.00916547043698</v>
      </c>
      <c r="F1189" s="36">
        <f t="shared" si="105"/>
        <v>119</v>
      </c>
      <c r="G1189" s="2">
        <f t="shared" si="106"/>
        <v>3.4622618947095547</v>
      </c>
      <c r="H1189" s="13">
        <f t="shared" si="107"/>
        <v>0.22410159322687834</v>
      </c>
      <c r="I1189" s="2">
        <f t="shared" si="102"/>
        <v>1.0549091289238088E-3</v>
      </c>
      <c r="J1189" s="36">
        <f t="shared" si="108"/>
        <v>119</v>
      </c>
      <c r="K1189" s="31">
        <f t="shared" si="109"/>
        <v>4.6000270524356821E-3</v>
      </c>
      <c r="L1189" s="3">
        <v>5.78</v>
      </c>
      <c r="M1189" s="13">
        <v>0.65108201309410763</v>
      </c>
      <c r="N1189" s="2">
        <v>7.8200000000000006E-2</v>
      </c>
      <c r="O1189" s="2">
        <v>7.7199999999999991E-2</v>
      </c>
      <c r="P1189" s="2">
        <v>8.6500000000000007E-2</v>
      </c>
      <c r="Q1189" s="2">
        <v>6.8699999999999997E-2</v>
      </c>
      <c r="R1189" s="15">
        <v>3.4273783303565106E-2</v>
      </c>
      <c r="S1189" s="17">
        <f t="shared" si="103"/>
        <v>6.5166666666666671E-3</v>
      </c>
      <c r="T1189" s="18">
        <v>6.2195000000000002E-3</v>
      </c>
      <c r="U1189" s="8">
        <v>-6.7999999999999996E-3</v>
      </c>
      <c r="V1189" s="8">
        <v>-1.34E-2</v>
      </c>
      <c r="W1189" s="13">
        <v>1.1635820180000002E-3</v>
      </c>
      <c r="X1189" s="13">
        <v>8.2225183000000002E-4</v>
      </c>
      <c r="Y1189" s="26">
        <v>-1.6922E-2</v>
      </c>
      <c r="Z1189" s="26">
        <v>-1.8364999999999999E-2</v>
      </c>
      <c r="AA1189" s="26">
        <f t="shared" si="110"/>
        <v>-2.3438666666666667E-2</v>
      </c>
    </row>
    <row r="1190" spans="1:27" x14ac:dyDescent="0.3">
      <c r="A1190" s="1">
        <v>197001</v>
      </c>
      <c r="B1190" s="29">
        <v>85.02</v>
      </c>
      <c r="C1190" s="2">
        <v>3.1633300000000002</v>
      </c>
      <c r="D1190" s="2">
        <f t="shared" si="101"/>
        <v>3.3426133550684178</v>
      </c>
      <c r="E1190" s="2">
        <f t="shared" si="104"/>
        <v>411.89814380532022</v>
      </c>
      <c r="F1190" s="36">
        <f t="shared" si="105"/>
        <v>119</v>
      </c>
      <c r="G1190" s="2">
        <f t="shared" si="106"/>
        <v>3.4613289395405062</v>
      </c>
      <c r="H1190" s="13">
        <f t="shared" si="107"/>
        <v>0.22414845745559281</v>
      </c>
      <c r="I1190" s="2">
        <f t="shared" si="102"/>
        <v>1.0537974683544338E-3</v>
      </c>
      <c r="J1190" s="36">
        <f t="shared" si="108"/>
        <v>119</v>
      </c>
      <c r="K1190" s="31">
        <f t="shared" si="109"/>
        <v>4.4405031680894939E-3</v>
      </c>
      <c r="L1190" s="3">
        <v>5.73</v>
      </c>
      <c r="M1190" s="13">
        <v>0.70034674623014281</v>
      </c>
      <c r="N1190" s="2">
        <v>7.8700000000000006E-2</v>
      </c>
      <c r="O1190" s="2">
        <v>7.9100000000000004E-2</v>
      </c>
      <c r="P1190" s="2">
        <v>8.8599999999999998E-2</v>
      </c>
      <c r="Q1190" s="2">
        <v>6.93E-2</v>
      </c>
      <c r="R1190" s="15">
        <v>3.4473207975514258E-2</v>
      </c>
      <c r="S1190" s="17">
        <f t="shared" si="103"/>
        <v>6.5583333333333335E-3</v>
      </c>
      <c r="T1190" s="18">
        <v>3.5366999999999998E-3</v>
      </c>
      <c r="U1190" s="8">
        <v>-2.0999999999999999E-3</v>
      </c>
      <c r="V1190" s="8">
        <v>1.41E-2</v>
      </c>
      <c r="W1190" s="13">
        <v>1.0670898909999999E-3</v>
      </c>
      <c r="X1190" s="13">
        <v>9.0760752000000004E-4</v>
      </c>
      <c r="Y1190" s="26">
        <v>-7.5398000000000007E-2</v>
      </c>
      <c r="Z1190" s="26">
        <v>-7.6809000000000002E-2</v>
      </c>
      <c r="AA1190" s="26">
        <f t="shared" si="110"/>
        <v>-8.1956333333333339E-2</v>
      </c>
    </row>
    <row r="1191" spans="1:27" x14ac:dyDescent="0.3">
      <c r="A1191" s="1">
        <v>197002</v>
      </c>
      <c r="B1191" s="29">
        <v>89.5</v>
      </c>
      <c r="C1191" s="2">
        <v>3.1666699999999999</v>
      </c>
      <c r="D1191" s="2">
        <f t="shared" si="101"/>
        <v>3.3430095227998597</v>
      </c>
      <c r="E1191" s="2">
        <f t="shared" si="104"/>
        <v>411.87086616971465</v>
      </c>
      <c r="F1191" s="36">
        <f t="shared" si="105"/>
        <v>119</v>
      </c>
      <c r="G1191" s="2">
        <f t="shared" si="106"/>
        <v>3.4610997157118879</v>
      </c>
      <c r="H1191" s="13">
        <f t="shared" si="107"/>
        <v>0.2241599748326682</v>
      </c>
      <c r="I1191" s="2">
        <f t="shared" si="102"/>
        <v>1.0558493739192265E-3</v>
      </c>
      <c r="J1191" s="36">
        <f t="shared" si="108"/>
        <v>119</v>
      </c>
      <c r="K1191" s="31">
        <f t="shared" si="109"/>
        <v>4.2843228893009169E-3</v>
      </c>
      <c r="L1191" s="3">
        <v>5.68</v>
      </c>
      <c r="M1191" s="13">
        <v>0.67014750704098558</v>
      </c>
      <c r="N1191" s="2">
        <v>7.1300000000000002E-2</v>
      </c>
      <c r="O1191" s="2">
        <v>7.9299999999999995E-2</v>
      </c>
      <c r="P1191" s="2">
        <v>8.7799999999999989E-2</v>
      </c>
      <c r="Q1191" s="2">
        <v>6.5100000000000005E-2</v>
      </c>
      <c r="R1191" s="15">
        <v>3.5855217037531799E-2</v>
      </c>
      <c r="S1191" s="17">
        <f t="shared" si="103"/>
        <v>5.9416666666666671E-3</v>
      </c>
      <c r="T1191" s="18">
        <v>5.2817000000000003E-3</v>
      </c>
      <c r="U1191" s="8">
        <v>5.8700000000000002E-2</v>
      </c>
      <c r="V1191" s="8">
        <v>4.0099999999999997E-2</v>
      </c>
      <c r="W1191" s="13">
        <v>1.0587135529999999E-3</v>
      </c>
      <c r="X1191" s="13">
        <v>3.7891846000000001E-4</v>
      </c>
      <c r="Y1191" s="26">
        <v>5.9520999999999998E-2</v>
      </c>
      <c r="Z1191" s="26">
        <v>5.3615000000000003E-2</v>
      </c>
      <c r="AA1191" s="26">
        <f t="shared" si="110"/>
        <v>5.3579333333333333E-2</v>
      </c>
    </row>
    <row r="1192" spans="1:27" x14ac:dyDescent="0.3">
      <c r="A1192" s="1">
        <v>197003</v>
      </c>
      <c r="B1192" s="29">
        <v>89.63</v>
      </c>
      <c r="C1192" s="2">
        <v>3.17</v>
      </c>
      <c r="D1192" s="2">
        <f t="shared" si="101"/>
        <v>3.24711680102528</v>
      </c>
      <c r="E1192" s="2">
        <f t="shared" si="104"/>
        <v>411.88075113443188</v>
      </c>
      <c r="F1192" s="36">
        <f t="shared" si="105"/>
        <v>119</v>
      </c>
      <c r="G1192" s="2">
        <f t="shared" si="106"/>
        <v>3.4611827826422847</v>
      </c>
      <c r="H1192" s="13">
        <f t="shared" si="107"/>
        <v>0.22415580098865992</v>
      </c>
      <c r="I1192" s="2">
        <f t="shared" si="102"/>
        <v>1.0515778404442955E-3</v>
      </c>
      <c r="J1192" s="36">
        <f t="shared" si="108"/>
        <v>119</v>
      </c>
      <c r="K1192" s="31">
        <f t="shared" si="109"/>
        <v>4.1312944521829974E-3</v>
      </c>
      <c r="L1192" s="3">
        <v>5.63</v>
      </c>
      <c r="M1192" s="13">
        <v>0.69032676909759783</v>
      </c>
      <c r="N1192" s="2">
        <v>6.6299999999999998E-2</v>
      </c>
      <c r="O1192" s="2">
        <v>7.8399999999999997E-2</v>
      </c>
      <c r="P1192" s="2">
        <v>8.6300000000000002E-2</v>
      </c>
      <c r="Q1192" s="2">
        <v>6.6100000000000006E-2</v>
      </c>
      <c r="R1192" s="15">
        <v>3.5841581177216954E-2</v>
      </c>
      <c r="S1192" s="17">
        <f t="shared" si="103"/>
        <v>5.5249999999999995E-3</v>
      </c>
      <c r="T1192" s="18">
        <v>5.254E-3</v>
      </c>
      <c r="U1192" s="8">
        <v>-6.7999999999999996E-3</v>
      </c>
      <c r="V1192" s="8">
        <v>-4.4999999999999997E-3</v>
      </c>
      <c r="W1192" s="13">
        <v>9.6356340699999985E-4</v>
      </c>
      <c r="X1192" s="13">
        <v>-4.3143621000000002E-4</v>
      </c>
      <c r="Y1192" s="26">
        <v>2.8059999999999999E-3</v>
      </c>
      <c r="Z1192" s="26">
        <v>1.232E-3</v>
      </c>
      <c r="AA1192" s="26">
        <f t="shared" si="110"/>
        <v>-2.7189999999999996E-3</v>
      </c>
    </row>
    <row r="1193" spans="1:27" x14ac:dyDescent="0.3">
      <c r="A1193" s="1">
        <v>197004</v>
      </c>
      <c r="B1193" s="29">
        <v>81.52</v>
      </c>
      <c r="C1193" s="2">
        <v>3.17333</v>
      </c>
      <c r="D1193" s="2">
        <f t="shared" si="101"/>
        <v>3.183162612389248</v>
      </c>
      <c r="E1193" s="2">
        <f t="shared" si="104"/>
        <v>411.76995957256185</v>
      </c>
      <c r="F1193" s="36">
        <f t="shared" si="105"/>
        <v>119</v>
      </c>
      <c r="G1193" s="2">
        <f t="shared" si="106"/>
        <v>3.4602517611139652</v>
      </c>
      <c r="H1193" s="13">
        <f t="shared" si="107"/>
        <v>0.22420259069641535</v>
      </c>
      <c r="I1193" s="2">
        <f t="shared" si="102"/>
        <v>1.050473186119838E-3</v>
      </c>
      <c r="J1193" s="36">
        <f t="shared" si="108"/>
        <v>119</v>
      </c>
      <c r="K1193" s="31">
        <f t="shared" si="109"/>
        <v>4.1257069143265544E-3</v>
      </c>
      <c r="L1193" s="3">
        <v>5.5933299999999999</v>
      </c>
      <c r="M1193" s="13">
        <v>0.73675058078715328</v>
      </c>
      <c r="N1193" s="2">
        <v>6.5099999999999991E-2</v>
      </c>
      <c r="O1193" s="2">
        <v>7.8299999999999995E-2</v>
      </c>
      <c r="P1193" s="2">
        <v>8.6999999999999994E-2</v>
      </c>
      <c r="Q1193" s="2">
        <v>6.9900000000000004E-2</v>
      </c>
      <c r="R1193" s="15">
        <v>3.5712124826752713E-2</v>
      </c>
      <c r="S1193" s="17">
        <f t="shared" si="103"/>
        <v>5.4249999999999993E-3</v>
      </c>
      <c r="T1193" s="18">
        <v>6.0949000000000003E-3</v>
      </c>
      <c r="U1193" s="8">
        <v>-4.1300000000000003E-2</v>
      </c>
      <c r="V1193" s="8">
        <v>-2.5000000000000001E-2</v>
      </c>
      <c r="W1193" s="13">
        <v>1.6146903129999998E-3</v>
      </c>
      <c r="X1193" s="13">
        <v>4.9399427999999995E-4</v>
      </c>
      <c r="Y1193" s="26">
        <v>-8.8830999999999993E-2</v>
      </c>
      <c r="Z1193" s="26">
        <v>-9.0035000000000004E-2</v>
      </c>
      <c r="AA1193" s="26">
        <f t="shared" si="110"/>
        <v>-9.4255999999999993E-2</v>
      </c>
    </row>
    <row r="1194" spans="1:27" x14ac:dyDescent="0.3">
      <c r="A1194" s="1">
        <v>197005</v>
      </c>
      <c r="B1194" s="29">
        <v>76.55</v>
      </c>
      <c r="C1194" s="2">
        <v>3.1766700000000001</v>
      </c>
      <c r="D1194" s="2">
        <f t="shared" si="101"/>
        <v>3.1307829715538293</v>
      </c>
      <c r="E1194" s="2">
        <f t="shared" si="104"/>
        <v>411.57759563222874</v>
      </c>
      <c r="F1194" s="36">
        <f t="shared" si="105"/>
        <v>119</v>
      </c>
      <c r="G1194" s="2">
        <f t="shared" si="106"/>
        <v>3.4586352574136869</v>
      </c>
      <c r="H1194" s="13">
        <f t="shared" si="107"/>
        <v>0.22428387662732213</v>
      </c>
      <c r="I1194" s="2">
        <f t="shared" si="102"/>
        <v>1.0525221139938701E-3</v>
      </c>
      <c r="J1194" s="36">
        <f t="shared" si="108"/>
        <v>119</v>
      </c>
      <c r="K1194" s="31">
        <f t="shared" si="109"/>
        <v>4.1200915684454784E-3</v>
      </c>
      <c r="L1194" s="3">
        <v>5.5566700000000004</v>
      </c>
      <c r="M1194" s="13">
        <v>0.77422762834789549</v>
      </c>
      <c r="N1194" s="2">
        <v>6.8400000000000002E-2</v>
      </c>
      <c r="O1194" s="2">
        <v>8.1099999999999992E-2</v>
      </c>
      <c r="P1194" s="2">
        <v>8.9800000000000005E-2</v>
      </c>
      <c r="Q1194" s="2">
        <v>7.4300000000000005E-2</v>
      </c>
      <c r="R1194" s="15">
        <v>3.8661028309579064E-2</v>
      </c>
      <c r="S1194" s="17">
        <f t="shared" si="103"/>
        <v>5.7000000000000002E-3</v>
      </c>
      <c r="T1194" s="18">
        <v>4.3309000000000004E-3</v>
      </c>
      <c r="U1194" s="8">
        <v>-4.6800000000000001E-2</v>
      </c>
      <c r="V1194" s="8">
        <v>-1.6299999999999999E-2</v>
      </c>
      <c r="W1194" s="13">
        <v>8.1518712999999986E-3</v>
      </c>
      <c r="X1194" s="13">
        <v>-2.3762602000000001E-4</v>
      </c>
      <c r="Y1194" s="26">
        <v>-5.4689000000000002E-2</v>
      </c>
      <c r="Z1194" s="26">
        <v>-6.1112E-2</v>
      </c>
      <c r="AA1194" s="26">
        <f t="shared" si="110"/>
        <v>-6.0388999999999998E-2</v>
      </c>
    </row>
    <row r="1195" spans="1:27" x14ac:dyDescent="0.3">
      <c r="A1195" s="1">
        <v>197006</v>
      </c>
      <c r="B1195" s="29">
        <v>72.72</v>
      </c>
      <c r="C1195" s="2">
        <v>3.18</v>
      </c>
      <c r="D1195" s="2">
        <f t="shared" si="101"/>
        <v>3.2004684501693554</v>
      </c>
      <c r="E1195" s="2">
        <f t="shared" si="104"/>
        <v>411.35964479165619</v>
      </c>
      <c r="F1195" s="36">
        <f t="shared" si="105"/>
        <v>119</v>
      </c>
      <c r="G1195" s="2">
        <f t="shared" si="106"/>
        <v>3.4568037377450098</v>
      </c>
      <c r="H1195" s="13">
        <f t="shared" si="107"/>
        <v>0.22437604589381488</v>
      </c>
      <c r="I1195" s="2">
        <f t="shared" si="102"/>
        <v>1.0482675254275264E-3</v>
      </c>
      <c r="J1195" s="36">
        <f t="shared" si="108"/>
        <v>119</v>
      </c>
      <c r="K1195" s="31">
        <f t="shared" si="109"/>
        <v>4.1145613886536328E-3</v>
      </c>
      <c r="L1195" s="3">
        <v>5.52</v>
      </c>
      <c r="M1195" s="13">
        <v>0.79338141705557907</v>
      </c>
      <c r="N1195" s="2">
        <v>6.6799999999999998E-2</v>
      </c>
      <c r="O1195" s="2">
        <v>8.48E-2</v>
      </c>
      <c r="P1195" s="2">
        <v>9.2499999999999999E-2</v>
      </c>
      <c r="Q1195" s="2">
        <v>7.0900000000000005E-2</v>
      </c>
      <c r="R1195" s="15">
        <v>4.2299182611528E-2</v>
      </c>
      <c r="S1195" s="17">
        <f t="shared" si="103"/>
        <v>5.5666666666666668E-3</v>
      </c>
      <c r="T1195" s="18">
        <v>5.1723999999999997E-3</v>
      </c>
      <c r="U1195" s="8">
        <v>4.8599999999999997E-2</v>
      </c>
      <c r="V1195" s="8">
        <v>1E-4</v>
      </c>
      <c r="W1195" s="13">
        <v>2.6519085559999992E-3</v>
      </c>
      <c r="X1195" s="13">
        <v>-2.5229461999999998E-4</v>
      </c>
      <c r="Y1195" s="26">
        <v>-4.9031999999999999E-2</v>
      </c>
      <c r="Z1195" s="26">
        <v>-5.0902000000000003E-2</v>
      </c>
      <c r="AA1195" s="26">
        <f t="shared" si="110"/>
        <v>-5.4598666666666663E-2</v>
      </c>
    </row>
    <row r="1196" spans="1:27" x14ac:dyDescent="0.3">
      <c r="A1196" s="1">
        <v>197007</v>
      </c>
      <c r="B1196" s="29">
        <v>78.05</v>
      </c>
      <c r="C1196" s="2">
        <v>3.1833300000000002</v>
      </c>
      <c r="D1196" s="2">
        <f t="shared" si="101"/>
        <v>3.2429205702109072</v>
      </c>
      <c r="E1196" s="2">
        <f t="shared" si="104"/>
        <v>411.18559334729747</v>
      </c>
      <c r="F1196" s="36">
        <f t="shared" si="105"/>
        <v>119</v>
      </c>
      <c r="G1196" s="2">
        <f t="shared" si="106"/>
        <v>3.4553411205655249</v>
      </c>
      <c r="H1196" s="13">
        <f t="shared" si="107"/>
        <v>0.22444970495840916</v>
      </c>
      <c r="I1196" s="2">
        <f t="shared" si="102"/>
        <v>1.0471698113208028E-3</v>
      </c>
      <c r="J1196" s="36">
        <f t="shared" si="108"/>
        <v>119</v>
      </c>
      <c r="K1196" s="31">
        <f t="shared" si="109"/>
        <v>4.1233703594555447E-3</v>
      </c>
      <c r="L1196" s="3">
        <v>5.4666699999999997</v>
      </c>
      <c r="M1196" s="13">
        <v>0.73870756824497352</v>
      </c>
      <c r="N1196" s="2">
        <v>6.4500000000000002E-2</v>
      </c>
      <c r="O1196" s="2">
        <v>8.4399999999999989E-2</v>
      </c>
      <c r="P1196" s="2">
        <v>9.4E-2</v>
      </c>
      <c r="Q1196" s="2">
        <v>6.8699999999999997E-2</v>
      </c>
      <c r="R1196" s="15">
        <v>4.3081634357414911E-2</v>
      </c>
      <c r="S1196" s="17">
        <f t="shared" si="103"/>
        <v>5.3750000000000004E-3</v>
      </c>
      <c r="T1196" s="18">
        <v>3.4334999999999999E-3</v>
      </c>
      <c r="U1196" s="8">
        <v>3.1899999999999998E-2</v>
      </c>
      <c r="V1196" s="8">
        <v>5.5599999999999997E-2</v>
      </c>
      <c r="W1196" s="13">
        <v>2.1264991849999997E-3</v>
      </c>
      <c r="X1196" s="13">
        <v>3.2780953999999999E-4</v>
      </c>
      <c r="Y1196" s="26">
        <v>7.5523000000000007E-2</v>
      </c>
      <c r="Z1196" s="26">
        <v>7.3219000000000006E-2</v>
      </c>
      <c r="AA1196" s="26">
        <f t="shared" si="110"/>
        <v>7.0148000000000002E-2</v>
      </c>
    </row>
    <row r="1197" spans="1:27" x14ac:dyDescent="0.3">
      <c r="A1197" s="1">
        <v>197008</v>
      </c>
      <c r="B1197" s="29">
        <v>81.52</v>
      </c>
      <c r="C1197" s="2">
        <v>3.1866699999999999</v>
      </c>
      <c r="D1197" s="2">
        <f t="shared" si="101"/>
        <v>3.2743371946221429</v>
      </c>
      <c r="E1197" s="2">
        <f t="shared" si="104"/>
        <v>411.11628787426406</v>
      </c>
      <c r="F1197" s="36">
        <f t="shared" si="105"/>
        <v>119</v>
      </c>
      <c r="G1197" s="2">
        <f t="shared" si="106"/>
        <v>3.4547587216324711</v>
      </c>
      <c r="H1197" s="13">
        <f t="shared" si="107"/>
        <v>0.22447904869549129</v>
      </c>
      <c r="I1197" s="2">
        <f t="shared" si="102"/>
        <v>1.0492157583410489E-3</v>
      </c>
      <c r="J1197" s="36">
        <f t="shared" si="108"/>
        <v>119</v>
      </c>
      <c r="K1197" s="31">
        <f t="shared" si="109"/>
        <v>4.1321701057691644E-3</v>
      </c>
      <c r="L1197" s="3">
        <v>5.4133300000000002</v>
      </c>
      <c r="M1197" s="13">
        <v>0.7092782965811294</v>
      </c>
      <c r="N1197" s="2">
        <v>6.4100000000000004E-2</v>
      </c>
      <c r="O1197" s="2">
        <v>8.1300000000000011E-2</v>
      </c>
      <c r="P1197" s="2">
        <v>9.4399999999999998E-2</v>
      </c>
      <c r="Q1197" s="2">
        <v>6.9400000000000003E-2</v>
      </c>
      <c r="R1197" s="15">
        <v>3.8736729213902227E-2</v>
      </c>
      <c r="S1197" s="17">
        <f t="shared" si="103"/>
        <v>5.3416666666666673E-3</v>
      </c>
      <c r="T1197" s="18">
        <v>1.7122999999999999E-3</v>
      </c>
      <c r="U1197" s="8">
        <v>-1.9E-3</v>
      </c>
      <c r="V1197" s="8">
        <v>0.01</v>
      </c>
      <c r="W1197" s="13">
        <v>1.887123897E-3</v>
      </c>
      <c r="X1197" s="13">
        <v>1.5175963000000001E-3</v>
      </c>
      <c r="Y1197" s="26">
        <v>4.9778000000000003E-2</v>
      </c>
      <c r="Z1197" s="26">
        <v>4.3782000000000001E-2</v>
      </c>
      <c r="AA1197" s="26">
        <f t="shared" si="110"/>
        <v>4.4436333333333335E-2</v>
      </c>
    </row>
    <row r="1198" spans="1:27" x14ac:dyDescent="0.3">
      <c r="A1198" s="1">
        <v>197009</v>
      </c>
      <c r="B1198" s="29">
        <v>84.21</v>
      </c>
      <c r="C1198" s="2">
        <v>3.19</v>
      </c>
      <c r="D1198" s="2">
        <f t="shared" si="101"/>
        <v>3.2618272120638001</v>
      </c>
      <c r="E1198" s="2">
        <f t="shared" si="104"/>
        <v>411.08083097894979</v>
      </c>
      <c r="F1198" s="36">
        <f t="shared" si="105"/>
        <v>119</v>
      </c>
      <c r="G1198" s="2">
        <f t="shared" si="106"/>
        <v>3.45446076452899</v>
      </c>
      <c r="H1198" s="13">
        <f t="shared" si="107"/>
        <v>0.22449406400950506</v>
      </c>
      <c r="I1198" s="2">
        <f t="shared" si="102"/>
        <v>1.0449779864247777E-3</v>
      </c>
      <c r="J1198" s="36">
        <f t="shared" si="108"/>
        <v>119</v>
      </c>
      <c r="K1198" s="31">
        <f t="shared" si="109"/>
        <v>4.1409870449148874E-3</v>
      </c>
      <c r="L1198" s="3">
        <v>5.36</v>
      </c>
      <c r="M1198" s="13">
        <v>0.71291476047746749</v>
      </c>
      <c r="N1198" s="2">
        <v>6.1200000000000004E-2</v>
      </c>
      <c r="O1198" s="2">
        <v>8.09E-2</v>
      </c>
      <c r="P1198" s="2">
        <v>9.3900000000000011E-2</v>
      </c>
      <c r="Q1198" s="2">
        <v>6.8000000000000005E-2</v>
      </c>
      <c r="R1198" s="15">
        <v>3.7949595871294789E-2</v>
      </c>
      <c r="S1198" s="17">
        <f t="shared" si="103"/>
        <v>5.1000000000000004E-3</v>
      </c>
      <c r="T1198" s="18">
        <v>5.1194999999999999E-3</v>
      </c>
      <c r="U1198" s="8">
        <v>2.2800000000000001E-2</v>
      </c>
      <c r="V1198" s="8">
        <v>1.3899999999999999E-2</v>
      </c>
      <c r="W1198" s="13">
        <v>1.0579859430000001E-3</v>
      </c>
      <c r="X1198" s="13">
        <v>8.7569701E-4</v>
      </c>
      <c r="Y1198" s="26">
        <v>3.4701999999999997E-2</v>
      </c>
      <c r="Z1198" s="26">
        <v>3.3021000000000002E-2</v>
      </c>
      <c r="AA1198" s="26">
        <f t="shared" si="110"/>
        <v>2.9601999999999996E-2</v>
      </c>
    </row>
    <row r="1199" spans="1:27" x14ac:dyDescent="0.3">
      <c r="A1199" s="1">
        <v>197010</v>
      </c>
      <c r="B1199" s="29">
        <v>83.25</v>
      </c>
      <c r="C1199" s="2">
        <v>3.17333</v>
      </c>
      <c r="D1199" s="2">
        <f t="shared" si="101"/>
        <v>3.3134228212004895</v>
      </c>
      <c r="E1199" s="2">
        <f t="shared" si="104"/>
        <v>410.99338408171064</v>
      </c>
      <c r="F1199" s="36">
        <f t="shared" si="105"/>
        <v>119</v>
      </c>
      <c r="G1199" s="2">
        <f t="shared" si="106"/>
        <v>3.4537259166530307</v>
      </c>
      <c r="H1199" s="13">
        <f t="shared" si="107"/>
        <v>0.22453110467819237</v>
      </c>
      <c r="I1199" s="2">
        <f t="shared" si="102"/>
        <v>-5.2257053291535627E-3</v>
      </c>
      <c r="J1199" s="36">
        <f t="shared" si="108"/>
        <v>119</v>
      </c>
      <c r="K1199" s="31">
        <f t="shared" si="109"/>
        <v>4.1497683725319028E-3</v>
      </c>
      <c r="L1199" s="3">
        <v>5.2833300000000003</v>
      </c>
      <c r="M1199" s="13">
        <v>0.71769828350604137</v>
      </c>
      <c r="N1199" s="2">
        <v>5.91E-2</v>
      </c>
      <c r="O1199" s="2">
        <v>8.0299999999999996E-2</v>
      </c>
      <c r="P1199" s="2">
        <v>9.3299999999999994E-2</v>
      </c>
      <c r="Q1199" s="2">
        <v>6.93E-2</v>
      </c>
      <c r="R1199" s="15">
        <v>3.6969794798382978E-2</v>
      </c>
      <c r="S1199" s="17">
        <f t="shared" si="103"/>
        <v>4.9249999999999997E-3</v>
      </c>
      <c r="T1199" s="18">
        <v>5.0933999999999997E-3</v>
      </c>
      <c r="U1199" s="8">
        <v>-1.09E-2</v>
      </c>
      <c r="V1199" s="8">
        <v>-9.5999999999999992E-3</v>
      </c>
      <c r="W1199" s="13">
        <v>1.0434121689999996E-3</v>
      </c>
      <c r="X1199" s="13">
        <v>6.2401896000000001E-4</v>
      </c>
      <c r="Y1199" s="26">
        <v>-9.0320000000000001E-3</v>
      </c>
      <c r="Z1199" s="26">
        <v>-1.1639E-2</v>
      </c>
      <c r="AA1199" s="26">
        <f t="shared" si="110"/>
        <v>-1.3957000000000001E-2</v>
      </c>
    </row>
    <row r="1200" spans="1:27" x14ac:dyDescent="0.3">
      <c r="A1200" s="1">
        <v>197011</v>
      </c>
      <c r="B1200" s="29">
        <v>87.2</v>
      </c>
      <c r="C1200" s="2">
        <v>3.1566700000000001</v>
      </c>
      <c r="D1200" s="2">
        <f t="shared" si="101"/>
        <v>3.3739000096203036</v>
      </c>
      <c r="E1200" s="2">
        <f t="shared" si="104"/>
        <v>410.91229850939976</v>
      </c>
      <c r="F1200" s="36">
        <f t="shared" si="105"/>
        <v>119</v>
      </c>
      <c r="G1200" s="2">
        <f t="shared" si="106"/>
        <v>3.4530445252890738</v>
      </c>
      <c r="H1200" s="13">
        <f t="shared" si="107"/>
        <v>0.22456546174666511</v>
      </c>
      <c r="I1200" s="2">
        <f t="shared" si="102"/>
        <v>-5.2500055147116642E-3</v>
      </c>
      <c r="J1200" s="36">
        <f t="shared" si="108"/>
        <v>119</v>
      </c>
      <c r="K1200" s="31">
        <f t="shared" si="109"/>
        <v>4.1058548823709479E-3</v>
      </c>
      <c r="L1200" s="3">
        <v>5.2066699999999999</v>
      </c>
      <c r="M1200" s="13">
        <v>0.68292007203213734</v>
      </c>
      <c r="N1200" s="2">
        <v>5.28E-2</v>
      </c>
      <c r="O1200" s="2">
        <v>8.0500000000000002E-2</v>
      </c>
      <c r="P1200" s="2">
        <v>9.3800000000000008E-2</v>
      </c>
      <c r="Q1200" s="2">
        <v>6.3700000000000007E-2</v>
      </c>
      <c r="R1200" s="15">
        <v>3.5231894248707867E-2</v>
      </c>
      <c r="S1200" s="17">
        <f t="shared" si="103"/>
        <v>4.4000000000000003E-3</v>
      </c>
      <c r="T1200" s="18">
        <v>3.3812E-3</v>
      </c>
      <c r="U1200" s="8">
        <v>7.9100000000000004E-2</v>
      </c>
      <c r="V1200" s="8">
        <v>5.8400000000000001E-2</v>
      </c>
      <c r="W1200" s="13">
        <v>8.8542785900000008E-4</v>
      </c>
      <c r="X1200" s="13">
        <v>5.7113488999999996E-4</v>
      </c>
      <c r="Y1200" s="26">
        <v>5.4386999999999998E-2</v>
      </c>
      <c r="Z1200" s="26">
        <v>4.8835999999999997E-2</v>
      </c>
      <c r="AA1200" s="26">
        <f t="shared" si="110"/>
        <v>4.9986999999999997E-2</v>
      </c>
    </row>
    <row r="1201" spans="1:27" x14ac:dyDescent="0.3">
      <c r="A1201" s="1">
        <v>197012</v>
      </c>
      <c r="B1201" s="29">
        <v>92.15</v>
      </c>
      <c r="C1201" s="2">
        <v>3.14</v>
      </c>
      <c r="D1201" s="2">
        <f t="shared" si="101"/>
        <v>3.4188746096460214</v>
      </c>
      <c r="E1201" s="2">
        <f t="shared" si="104"/>
        <v>410.83044820410532</v>
      </c>
      <c r="F1201" s="36">
        <f t="shared" si="105"/>
        <v>119</v>
      </c>
      <c r="G1201" s="2">
        <f t="shared" si="106"/>
        <v>3.4523567075975237</v>
      </c>
      <c r="H1201" s="13">
        <f t="shared" si="107"/>
        <v>0.22460015350827461</v>
      </c>
      <c r="I1201" s="2">
        <f t="shared" si="102"/>
        <v>-5.2808814351832378E-3</v>
      </c>
      <c r="J1201" s="36">
        <f t="shared" si="108"/>
        <v>119</v>
      </c>
      <c r="K1201" s="31">
        <f t="shared" si="109"/>
        <v>4.0617371889700099E-3</v>
      </c>
      <c r="L1201" s="3">
        <v>5.13</v>
      </c>
      <c r="M1201" s="13">
        <v>0.64642635769799262</v>
      </c>
      <c r="N1201" s="2">
        <v>4.87E-2</v>
      </c>
      <c r="O1201" s="2">
        <v>7.6399999999999996E-2</v>
      </c>
      <c r="P1201" s="2">
        <v>9.1199999999999989E-2</v>
      </c>
      <c r="Q1201" s="2">
        <v>6.4799999999999996E-2</v>
      </c>
      <c r="R1201" s="15">
        <v>3.1468173716457569E-2</v>
      </c>
      <c r="S1201" s="17">
        <f t="shared" si="103"/>
        <v>4.0583333333333331E-3</v>
      </c>
      <c r="T1201" s="18">
        <v>5.0505000000000003E-3</v>
      </c>
      <c r="U1201" s="8">
        <v>-8.3999999999999995E-3</v>
      </c>
      <c r="V1201" s="8">
        <v>3.7199999999999997E-2</v>
      </c>
      <c r="W1201" s="13">
        <v>5.3519135499999996E-4</v>
      </c>
      <c r="X1201" s="13">
        <v>1.5125011999999999E-3</v>
      </c>
      <c r="Y1201" s="26">
        <v>5.8684E-2</v>
      </c>
      <c r="Z1201" s="26">
        <v>5.7357999999999999E-2</v>
      </c>
      <c r="AA1201" s="26">
        <f t="shared" si="110"/>
        <v>5.462566666666667E-2</v>
      </c>
    </row>
    <row r="1202" spans="1:27" x14ac:dyDescent="0.3">
      <c r="A1202" s="1">
        <v>197101</v>
      </c>
      <c r="B1202" s="29">
        <v>95.88</v>
      </c>
      <c r="C1202" s="2">
        <v>3.13</v>
      </c>
      <c r="D1202" s="2">
        <f t="shared" si="101"/>
        <v>3.4310973273578291</v>
      </c>
      <c r="E1202" s="2">
        <f t="shared" si="104"/>
        <v>410.76534845692407</v>
      </c>
      <c r="F1202" s="36">
        <f t="shared" si="105"/>
        <v>119</v>
      </c>
      <c r="G1202" s="2">
        <f t="shared" si="106"/>
        <v>3.4518096508985217</v>
      </c>
      <c r="H1202" s="13">
        <f t="shared" si="107"/>
        <v>0.22462775329986698</v>
      </c>
      <c r="I1202" s="2">
        <f t="shared" si="102"/>
        <v>-3.1847133757962887E-3</v>
      </c>
      <c r="J1202" s="36">
        <f t="shared" si="108"/>
        <v>119</v>
      </c>
      <c r="K1202" s="31">
        <f t="shared" si="109"/>
        <v>4.0317103895793297E-3</v>
      </c>
      <c r="L1202" s="3">
        <v>5.16</v>
      </c>
      <c r="M1202" s="13">
        <v>0.62440990213010938</v>
      </c>
      <c r="N1202" s="2">
        <v>4.4400000000000002E-2</v>
      </c>
      <c r="O1202" s="2">
        <v>7.3599999999999999E-2</v>
      </c>
      <c r="P1202" s="2">
        <v>8.7400000000000005E-2</v>
      </c>
      <c r="Q1202" s="2">
        <v>6.1199999999999997E-2</v>
      </c>
      <c r="R1202" s="15">
        <v>3.0599292089166483E-2</v>
      </c>
      <c r="S1202" s="17">
        <f t="shared" si="103"/>
        <v>3.7000000000000002E-3</v>
      </c>
      <c r="T1202" s="18">
        <v>8.3929999999999996E-4</v>
      </c>
      <c r="U1202" s="8">
        <v>5.0599999999999999E-2</v>
      </c>
      <c r="V1202" s="8">
        <v>5.3199999999999997E-2</v>
      </c>
      <c r="W1202" s="13">
        <v>5.4103705499999996E-4</v>
      </c>
      <c r="X1202" s="13">
        <v>1.6976254000000001E-3</v>
      </c>
      <c r="Y1202" s="26">
        <v>4.2827999999999998E-2</v>
      </c>
      <c r="Z1202" s="26">
        <v>4.1500000000000002E-2</v>
      </c>
      <c r="AA1202" s="26">
        <f t="shared" si="110"/>
        <v>3.9127999999999996E-2</v>
      </c>
    </row>
    <row r="1203" spans="1:27" x14ac:dyDescent="0.3">
      <c r="A1203" s="1">
        <v>197102</v>
      </c>
      <c r="B1203" s="29">
        <v>96.75</v>
      </c>
      <c r="C1203" s="2">
        <v>3.12</v>
      </c>
      <c r="D1203" s="2">
        <f t="shared" si="101"/>
        <v>3.470432389074003</v>
      </c>
      <c r="E1203" s="2">
        <f t="shared" si="104"/>
        <v>410.68553885966361</v>
      </c>
      <c r="F1203" s="36">
        <f t="shared" si="105"/>
        <v>119</v>
      </c>
      <c r="G1203" s="2">
        <f t="shared" si="106"/>
        <v>3.4511389820139797</v>
      </c>
      <c r="H1203" s="13">
        <f t="shared" si="107"/>
        <v>0.22466159875950134</v>
      </c>
      <c r="I1203" s="2">
        <f t="shared" si="102"/>
        <v>-3.1948881789136685E-3</v>
      </c>
      <c r="J1203" s="36">
        <f t="shared" si="108"/>
        <v>119</v>
      </c>
      <c r="K1203" s="31">
        <f t="shared" si="109"/>
        <v>4.0193661636207774E-3</v>
      </c>
      <c r="L1203" s="3">
        <v>5.19</v>
      </c>
      <c r="M1203" s="13">
        <v>0.61707042317626837</v>
      </c>
      <c r="N1203" s="2">
        <v>3.7000000000000005E-2</v>
      </c>
      <c r="O1203" s="2">
        <v>7.0800000000000002E-2</v>
      </c>
      <c r="P1203" s="2">
        <v>8.3900000000000002E-2</v>
      </c>
      <c r="Q1203" s="2">
        <v>6.2899999999999998E-2</v>
      </c>
      <c r="R1203" s="15">
        <v>2.5807472837662326E-2</v>
      </c>
      <c r="S1203" s="17">
        <f t="shared" si="103"/>
        <v>3.0833333333333338E-3</v>
      </c>
      <c r="T1203" s="18">
        <v>1.6764E-3</v>
      </c>
      <c r="U1203" s="8">
        <v>-1.6299999999999999E-2</v>
      </c>
      <c r="V1203" s="8">
        <v>-3.6600000000000001E-2</v>
      </c>
      <c r="W1203" s="13">
        <v>4.5143797299999997E-4</v>
      </c>
      <c r="X1203" s="13">
        <v>1.8948255999999999E-3</v>
      </c>
      <c r="Y1203" s="26">
        <v>1.3317000000000001E-2</v>
      </c>
      <c r="Z1203" s="26">
        <v>8.1519999999999995E-3</v>
      </c>
      <c r="AA1203" s="26">
        <f t="shared" si="110"/>
        <v>1.0233666666666667E-2</v>
      </c>
    </row>
    <row r="1204" spans="1:27" x14ac:dyDescent="0.3">
      <c r="A1204" s="1">
        <v>197103</v>
      </c>
      <c r="B1204" s="29">
        <v>100.31</v>
      </c>
      <c r="C1204" s="2">
        <v>3.11</v>
      </c>
      <c r="D1204" s="2">
        <f t="shared" si="101"/>
        <v>3.5092872881128794</v>
      </c>
      <c r="E1204" s="2">
        <f t="shared" si="104"/>
        <v>410.63951405789828</v>
      </c>
      <c r="F1204" s="36">
        <f t="shared" si="105"/>
        <v>119</v>
      </c>
      <c r="G1204" s="2">
        <f t="shared" si="106"/>
        <v>3.450752218973935</v>
      </c>
      <c r="H1204" s="13">
        <f t="shared" si="107"/>
        <v>0.22468112148254735</v>
      </c>
      <c r="I1204" s="2">
        <f t="shared" si="102"/>
        <v>-3.2051282051283048E-3</v>
      </c>
      <c r="J1204" s="36">
        <f t="shared" si="108"/>
        <v>119</v>
      </c>
      <c r="K1204" s="31">
        <f t="shared" si="109"/>
        <v>4.0069179733739644E-3</v>
      </c>
      <c r="L1204" s="3">
        <v>5.22</v>
      </c>
      <c r="M1204" s="13">
        <v>0.63381138250937119</v>
      </c>
      <c r="N1204" s="2">
        <v>3.3799999999999997E-2</v>
      </c>
      <c r="O1204" s="2">
        <v>7.2099999999999997E-2</v>
      </c>
      <c r="P1204" s="2">
        <v>8.4600000000000009E-2</v>
      </c>
      <c r="Q1204" s="2">
        <v>5.9299999999999999E-2</v>
      </c>
      <c r="R1204" s="15">
        <v>2.6404682798277946E-2</v>
      </c>
      <c r="S1204" s="17">
        <f t="shared" si="103"/>
        <v>2.8166666666666665E-3</v>
      </c>
      <c r="T1204" s="18">
        <v>3.3444999999999998E-3</v>
      </c>
      <c r="U1204" s="8">
        <v>5.2600000000000001E-2</v>
      </c>
      <c r="V1204" s="8">
        <v>2.58E-2</v>
      </c>
      <c r="W1204" s="13">
        <v>4.9271514700000008E-4</v>
      </c>
      <c r="X1204" s="13">
        <v>2.1051754000000001E-3</v>
      </c>
      <c r="Y1204" s="26">
        <v>3.9067999999999999E-2</v>
      </c>
      <c r="Z1204" s="26">
        <v>3.7623999999999998E-2</v>
      </c>
      <c r="AA1204" s="26">
        <f t="shared" si="110"/>
        <v>3.625133333333333E-2</v>
      </c>
    </row>
    <row r="1205" spans="1:27" x14ac:dyDescent="0.3">
      <c r="A1205" s="1">
        <v>197104</v>
      </c>
      <c r="B1205" s="29">
        <v>103.95</v>
      </c>
      <c r="C1205" s="2">
        <v>3.1066699999999998</v>
      </c>
      <c r="D1205" s="2">
        <f t="shared" si="101"/>
        <v>3.4679119110665773</v>
      </c>
      <c r="E1205" s="2">
        <f t="shared" si="104"/>
        <v>410.61338552257348</v>
      </c>
      <c r="F1205" s="36">
        <f t="shared" si="105"/>
        <v>119</v>
      </c>
      <c r="G1205" s="2">
        <f t="shared" si="106"/>
        <v>3.4505326514501973</v>
      </c>
      <c r="H1205" s="13">
        <f t="shared" si="107"/>
        <v>0.22469220615068444</v>
      </c>
      <c r="I1205" s="2">
        <f t="shared" si="102"/>
        <v>-1.0707395498392724E-3</v>
      </c>
      <c r="J1205" s="36">
        <f t="shared" si="108"/>
        <v>119</v>
      </c>
      <c r="K1205" s="31">
        <f t="shared" si="109"/>
        <v>3.9799841229107014E-3</v>
      </c>
      <c r="L1205" s="3">
        <v>5.2533300000000001</v>
      </c>
      <c r="M1205" s="13">
        <v>0.60865410140695519</v>
      </c>
      <c r="N1205" s="2">
        <v>3.8599999999999995E-2</v>
      </c>
      <c r="O1205" s="2">
        <v>7.2499999999999995E-2</v>
      </c>
      <c r="P1205" s="2">
        <v>8.4499999999999992E-2</v>
      </c>
      <c r="Q1205" s="2">
        <v>6.1899999999999997E-2</v>
      </c>
      <c r="R1205" s="15">
        <v>2.6562627333061282E-2</v>
      </c>
      <c r="S1205" s="17">
        <f t="shared" si="103"/>
        <v>3.2166666666666663E-3</v>
      </c>
      <c r="T1205" s="18">
        <v>3.3333E-3</v>
      </c>
      <c r="U1205" s="8">
        <v>-2.8299999999999999E-2</v>
      </c>
      <c r="V1205" s="8">
        <v>-2.3599999999999999E-2</v>
      </c>
      <c r="W1205" s="13">
        <v>3.07567587E-4</v>
      </c>
      <c r="X1205" s="13">
        <v>2.0432328000000001E-3</v>
      </c>
      <c r="Y1205" s="26">
        <v>3.6964999999999998E-2</v>
      </c>
      <c r="Z1205" s="26">
        <v>3.5789000000000001E-2</v>
      </c>
      <c r="AA1205" s="26">
        <f t="shared" si="110"/>
        <v>3.3748333333333332E-2</v>
      </c>
    </row>
    <row r="1206" spans="1:27" x14ac:dyDescent="0.3">
      <c r="A1206" s="1">
        <v>197105</v>
      </c>
      <c r="B1206" s="29">
        <v>99.63</v>
      </c>
      <c r="C1206" s="2">
        <v>3.1033300000000001</v>
      </c>
      <c r="D1206" s="2">
        <f t="shared" si="101"/>
        <v>3.4696899484613595</v>
      </c>
      <c r="E1206" s="2">
        <f t="shared" si="104"/>
        <v>410.57515199250241</v>
      </c>
      <c r="F1206" s="36">
        <f t="shared" si="105"/>
        <v>119</v>
      </c>
      <c r="G1206" s="2">
        <f t="shared" si="106"/>
        <v>3.4502113612815331</v>
      </c>
      <c r="H1206" s="13">
        <f t="shared" si="107"/>
        <v>0.22470842816598913</v>
      </c>
      <c r="I1206" s="2">
        <f t="shared" si="102"/>
        <v>-1.0751061425898767E-3</v>
      </c>
      <c r="J1206" s="36">
        <f t="shared" si="108"/>
        <v>119</v>
      </c>
      <c r="K1206" s="31">
        <f t="shared" si="109"/>
        <v>3.9709863115675141E-3</v>
      </c>
      <c r="L1206" s="3">
        <v>5.28667</v>
      </c>
      <c r="M1206" s="13">
        <v>0.63140965620559375</v>
      </c>
      <c r="N1206" s="2">
        <v>4.1399999999999999E-2</v>
      </c>
      <c r="O1206" s="2">
        <v>7.5300000000000006E-2</v>
      </c>
      <c r="P1206" s="2">
        <v>8.6199999999999999E-2</v>
      </c>
      <c r="Q1206" s="2">
        <v>6.2399999999999997E-2</v>
      </c>
      <c r="R1206" s="15">
        <v>2.97284547097884E-2</v>
      </c>
      <c r="S1206" s="17">
        <f t="shared" si="103"/>
        <v>3.4499999999999999E-3</v>
      </c>
      <c r="T1206" s="18">
        <v>4.9792999999999999E-3</v>
      </c>
      <c r="U1206" s="8">
        <v>-5.9999999999999995E-4</v>
      </c>
      <c r="V1206" s="8">
        <v>-1.61E-2</v>
      </c>
      <c r="W1206" s="13">
        <v>5.3927230899999989E-4</v>
      </c>
      <c r="X1206" s="13">
        <v>1.8246132E-3</v>
      </c>
      <c r="Y1206" s="26">
        <v>-3.7150000000000002E-2</v>
      </c>
      <c r="Z1206" s="26">
        <v>-4.2138000000000002E-2</v>
      </c>
      <c r="AA1206" s="26">
        <f t="shared" si="110"/>
        <v>-4.0600000000000004E-2</v>
      </c>
    </row>
    <row r="1207" spans="1:27" x14ac:dyDescent="0.3">
      <c r="A1207" s="1">
        <v>197106</v>
      </c>
      <c r="B1207" s="29">
        <v>99.7</v>
      </c>
      <c r="C1207" s="2">
        <v>3.1</v>
      </c>
      <c r="D1207" s="2">
        <f t="shared" si="101"/>
        <v>3.4285614816589116</v>
      </c>
      <c r="E1207" s="2">
        <f t="shared" si="104"/>
        <v>410.50642581524539</v>
      </c>
      <c r="F1207" s="36">
        <f t="shared" si="105"/>
        <v>119</v>
      </c>
      <c r="G1207" s="2">
        <f t="shared" si="106"/>
        <v>3.4496338303802134</v>
      </c>
      <c r="H1207" s="13">
        <f t="shared" si="107"/>
        <v>0.22473759372567334</v>
      </c>
      <c r="I1207" s="2">
        <f t="shared" si="102"/>
        <v>-1.0730408947807746E-3</v>
      </c>
      <c r="J1207" s="36">
        <f t="shared" si="108"/>
        <v>119</v>
      </c>
      <c r="K1207" s="31">
        <f t="shared" si="109"/>
        <v>3.9619518061675997E-3</v>
      </c>
      <c r="L1207" s="3">
        <v>5.32</v>
      </c>
      <c r="M1207" s="13">
        <v>0.64322104270933866</v>
      </c>
      <c r="N1207" s="2">
        <v>4.7500000000000001E-2</v>
      </c>
      <c r="O1207" s="2">
        <v>7.6399999999999996E-2</v>
      </c>
      <c r="P1207" s="2">
        <v>8.7499999999999994E-2</v>
      </c>
      <c r="Q1207" s="2">
        <v>6.4100000000000004E-2</v>
      </c>
      <c r="R1207" s="15">
        <v>2.7278498261608483E-2</v>
      </c>
      <c r="S1207" s="17">
        <f t="shared" si="103"/>
        <v>3.9583333333333337E-3</v>
      </c>
      <c r="T1207" s="18">
        <v>5.7780000000000001E-3</v>
      </c>
      <c r="U1207" s="8">
        <v>-1.5900000000000001E-2</v>
      </c>
      <c r="V1207" s="8">
        <v>1.0699999999999999E-2</v>
      </c>
      <c r="W1207" s="13">
        <v>9.2455871299999999E-4</v>
      </c>
      <c r="X1207" s="13">
        <v>1.3777545999999999E-3</v>
      </c>
      <c r="Y1207" s="26">
        <v>2.4390000000000002E-3</v>
      </c>
      <c r="Z1207" s="26">
        <v>1.0610000000000001E-3</v>
      </c>
      <c r="AA1207" s="26">
        <f t="shared" si="110"/>
        <v>-1.5193333333333335E-3</v>
      </c>
    </row>
    <row r="1208" spans="1:27" x14ac:dyDescent="0.3">
      <c r="A1208" s="1">
        <v>197107</v>
      </c>
      <c r="B1208" s="29">
        <v>95.58</v>
      </c>
      <c r="C1208" s="2">
        <v>3.09667</v>
      </c>
      <c r="D1208" s="2">
        <f t="shared" si="101"/>
        <v>3.4650954939498884</v>
      </c>
      <c r="E1208" s="2">
        <f t="shared" si="104"/>
        <v>410.38057092994376</v>
      </c>
      <c r="F1208" s="36">
        <f t="shared" si="105"/>
        <v>119</v>
      </c>
      <c r="G1208" s="2">
        <f t="shared" si="106"/>
        <v>3.4485762263020483</v>
      </c>
      <c r="H1208" s="13">
        <f t="shared" si="107"/>
        <v>0.2247910228192867</v>
      </c>
      <c r="I1208" s="2">
        <f t="shared" si="102"/>
        <v>-1.0741935483871146E-3</v>
      </c>
      <c r="J1208" s="36">
        <f t="shared" si="108"/>
        <v>119</v>
      </c>
      <c r="K1208" s="31">
        <f t="shared" si="109"/>
        <v>3.9240426866324922E-3</v>
      </c>
      <c r="L1208" s="3">
        <v>5.3566700000000003</v>
      </c>
      <c r="M1208" s="13">
        <v>0.66773062451219101</v>
      </c>
      <c r="N1208" s="2">
        <v>5.4000000000000006E-2</v>
      </c>
      <c r="O1208" s="2">
        <v>7.6399999999999996E-2</v>
      </c>
      <c r="P1208" s="2">
        <v>8.7599999999999997E-2</v>
      </c>
      <c r="Q1208" s="2">
        <v>6.4299999999999996E-2</v>
      </c>
      <c r="R1208" s="15">
        <v>2.5796320524999812E-2</v>
      </c>
      <c r="S1208" s="17">
        <f t="shared" si="103"/>
        <v>4.5000000000000005E-3</v>
      </c>
      <c r="T1208" s="18">
        <v>2.4661000000000001E-3</v>
      </c>
      <c r="U1208" s="8">
        <v>3.0000000000000001E-3</v>
      </c>
      <c r="V1208" s="8">
        <v>-2.5000000000000001E-3</v>
      </c>
      <c r="W1208" s="13">
        <v>5.1843546600000001E-4</v>
      </c>
      <c r="X1208" s="13">
        <v>1.5360273E-3</v>
      </c>
      <c r="Y1208" s="26">
        <v>-4.0827000000000002E-2</v>
      </c>
      <c r="Z1208" s="26">
        <v>-4.1901000000000001E-2</v>
      </c>
      <c r="AA1208" s="26">
        <f t="shared" si="110"/>
        <v>-4.5327000000000006E-2</v>
      </c>
    </row>
    <row r="1209" spans="1:27" x14ac:dyDescent="0.3">
      <c r="A1209" s="1">
        <v>197108</v>
      </c>
      <c r="B1209" s="29">
        <v>99.03</v>
      </c>
      <c r="C1209" s="2">
        <v>3.0933299999999999</v>
      </c>
      <c r="D1209" s="2">
        <f t="shared" si="101"/>
        <v>3.4591826814405811</v>
      </c>
      <c r="E1209" s="2">
        <f t="shared" si="104"/>
        <v>410.3145474054129</v>
      </c>
      <c r="F1209" s="36">
        <f t="shared" si="105"/>
        <v>119</v>
      </c>
      <c r="G1209" s="2">
        <f t="shared" si="106"/>
        <v>3.4480214067681758</v>
      </c>
      <c r="H1209" s="13">
        <f t="shared" si="107"/>
        <v>0.22481906190433013</v>
      </c>
      <c r="I1209" s="2">
        <f t="shared" si="102"/>
        <v>-1.0785779563208253E-3</v>
      </c>
      <c r="J1209" s="36">
        <f t="shared" si="108"/>
        <v>119</v>
      </c>
      <c r="K1209" s="31">
        <f t="shared" si="109"/>
        <v>3.886266043213718E-3</v>
      </c>
      <c r="L1209" s="3">
        <v>5.3933299999999997</v>
      </c>
      <c r="M1209" s="13">
        <v>0.63825759684657102</v>
      </c>
      <c r="N1209" s="2">
        <v>4.9400000000000006E-2</v>
      </c>
      <c r="O1209" s="2">
        <v>7.5899999999999995E-2</v>
      </c>
      <c r="P1209" s="2">
        <v>8.7599999999999997E-2</v>
      </c>
      <c r="Q1209" s="2">
        <v>6.0999999999999999E-2</v>
      </c>
      <c r="R1209" s="15">
        <v>2.6781962675047021E-2</v>
      </c>
      <c r="S1209" s="17">
        <f t="shared" si="103"/>
        <v>4.1166666666666669E-3</v>
      </c>
      <c r="T1209" s="18">
        <v>2.4599999999999999E-3</v>
      </c>
      <c r="U1209" s="8">
        <v>4.7100000000000003E-2</v>
      </c>
      <c r="V1209" s="8">
        <v>5.5399999999999998E-2</v>
      </c>
      <c r="W1209" s="13">
        <v>2.4511849880000003E-3</v>
      </c>
      <c r="X1209" s="13">
        <v>1.4284515E-3</v>
      </c>
      <c r="Y1209" s="26">
        <v>4.2035999999999997E-2</v>
      </c>
      <c r="Z1209" s="26">
        <v>3.6548999999999998E-2</v>
      </c>
      <c r="AA1209" s="26">
        <f t="shared" si="110"/>
        <v>3.7919333333333333E-2</v>
      </c>
    </row>
    <row r="1210" spans="1:27" x14ac:dyDescent="0.3">
      <c r="A1210" s="1">
        <v>197109</v>
      </c>
      <c r="B1210" s="29">
        <v>98.34</v>
      </c>
      <c r="C1210" s="2">
        <v>3.09</v>
      </c>
      <c r="D1210" s="2">
        <f t="shared" si="101"/>
        <v>3.4175675113090107</v>
      </c>
      <c r="E1210" s="2">
        <f t="shared" si="104"/>
        <v>410.21809052266559</v>
      </c>
      <c r="F1210" s="36">
        <f t="shared" si="105"/>
        <v>119</v>
      </c>
      <c r="G1210" s="2">
        <f t="shared" si="106"/>
        <v>3.4472108447282821</v>
      </c>
      <c r="H1210" s="13">
        <f t="shared" si="107"/>
        <v>0.22486003810352251</v>
      </c>
      <c r="I1210" s="2">
        <f t="shared" si="102"/>
        <v>-1.0765097807217128E-3</v>
      </c>
      <c r="J1210" s="36">
        <f t="shared" si="108"/>
        <v>119</v>
      </c>
      <c r="K1210" s="31">
        <f t="shared" si="109"/>
        <v>3.8485075595890068E-3</v>
      </c>
      <c r="L1210" s="3">
        <v>5.43</v>
      </c>
      <c r="M1210" s="13">
        <v>0.64608482963063152</v>
      </c>
      <c r="N1210" s="2">
        <v>4.6900000000000004E-2</v>
      </c>
      <c r="O1210" s="2">
        <v>7.4400000000000008E-2</v>
      </c>
      <c r="P1210" s="2">
        <v>8.5900000000000004E-2</v>
      </c>
      <c r="Q1210" s="2">
        <v>5.9799999999999999E-2</v>
      </c>
      <c r="R1210" s="15">
        <v>2.7934416899833794E-2</v>
      </c>
      <c r="S1210" s="17">
        <f t="shared" si="103"/>
        <v>3.908333333333334E-3</v>
      </c>
      <c r="T1210" s="18">
        <v>8.187E-4</v>
      </c>
      <c r="U1210" s="8">
        <v>2.0400000000000001E-2</v>
      </c>
      <c r="V1210" s="8">
        <v>-1.0200000000000001E-2</v>
      </c>
      <c r="W1210" s="13">
        <v>5.2426385300000003E-4</v>
      </c>
      <c r="X1210" s="13">
        <v>1.1670679E-3</v>
      </c>
      <c r="Y1210" s="26">
        <v>-5.0379999999999999E-3</v>
      </c>
      <c r="Z1210" s="26">
        <v>-6.3870000000000003E-3</v>
      </c>
      <c r="AA1210" s="26">
        <f t="shared" si="110"/>
        <v>-8.9463333333333339E-3</v>
      </c>
    </row>
    <row r="1211" spans="1:27" x14ac:dyDescent="0.3">
      <c r="A1211" s="1">
        <v>197110</v>
      </c>
      <c r="B1211" s="29">
        <v>94.23</v>
      </c>
      <c r="C1211" s="2">
        <v>3.0833300000000001</v>
      </c>
      <c r="D1211" s="2">
        <f t="shared" si="101"/>
        <v>3.4171782118576512</v>
      </c>
      <c r="E1211" s="2">
        <f t="shared" si="104"/>
        <v>410.05157808568612</v>
      </c>
      <c r="F1211" s="36">
        <f t="shared" si="105"/>
        <v>119</v>
      </c>
      <c r="G1211" s="2">
        <f t="shared" si="106"/>
        <v>3.4458115805519842</v>
      </c>
      <c r="H1211" s="13">
        <f t="shared" si="107"/>
        <v>0.22493081001778348</v>
      </c>
      <c r="I1211" s="2">
        <f t="shared" si="102"/>
        <v>-2.1585760517798258E-3</v>
      </c>
      <c r="J1211" s="36">
        <f t="shared" si="108"/>
        <v>119</v>
      </c>
      <c r="K1211" s="31">
        <f t="shared" si="109"/>
        <v>3.7537126737623291E-3</v>
      </c>
      <c r="L1211" s="3">
        <v>5.52</v>
      </c>
      <c r="M1211" s="13">
        <v>0.68319427890345652</v>
      </c>
      <c r="N1211" s="2">
        <v>4.4600000000000001E-2</v>
      </c>
      <c r="O1211" s="2">
        <v>7.3899999999999993E-2</v>
      </c>
      <c r="P1211" s="2">
        <v>8.48E-2</v>
      </c>
      <c r="Q1211" s="2">
        <v>5.8799999999999998E-2</v>
      </c>
      <c r="R1211" s="15">
        <v>2.924382901674635E-2</v>
      </c>
      <c r="S1211" s="17">
        <f t="shared" si="103"/>
        <v>3.7166666666666667E-3</v>
      </c>
      <c r="T1211" s="18">
        <v>1.6352999999999999E-3</v>
      </c>
      <c r="U1211" s="8">
        <v>1.67E-2</v>
      </c>
      <c r="V1211" s="8">
        <v>2.8199999999999999E-2</v>
      </c>
      <c r="W1211" s="13">
        <v>6.6194637700000007E-4</v>
      </c>
      <c r="X1211" s="13">
        <v>9.808041999999999E-4</v>
      </c>
      <c r="Y1211" s="26">
        <v>-4.0128999999999998E-2</v>
      </c>
      <c r="Z1211" s="26">
        <v>-4.2014999999999997E-2</v>
      </c>
      <c r="AA1211" s="26">
        <f t="shared" si="110"/>
        <v>-4.3845666666666665E-2</v>
      </c>
    </row>
    <row r="1212" spans="1:27" x14ac:dyDescent="0.3">
      <c r="A1212" s="1">
        <v>197111</v>
      </c>
      <c r="B1212" s="29">
        <v>93.99</v>
      </c>
      <c r="C1212" s="2">
        <v>3.07667</v>
      </c>
      <c r="D1212" s="2">
        <f t="shared" si="101"/>
        <v>3.5020069339112414</v>
      </c>
      <c r="E1212" s="2">
        <f t="shared" si="104"/>
        <v>409.8915069721013</v>
      </c>
      <c r="F1212" s="36">
        <f t="shared" si="105"/>
        <v>119</v>
      </c>
      <c r="G1212" s="2">
        <f t="shared" si="106"/>
        <v>3.4444664451437084</v>
      </c>
      <c r="H1212" s="13">
        <f t="shared" si="107"/>
        <v>0.22499888622011313</v>
      </c>
      <c r="I1212" s="2">
        <f t="shared" si="102"/>
        <v>-2.1600023351376896E-3</v>
      </c>
      <c r="J1212" s="36">
        <f t="shared" si="108"/>
        <v>119</v>
      </c>
      <c r="K1212" s="31">
        <f t="shared" si="109"/>
        <v>3.6506909413859426E-3</v>
      </c>
      <c r="L1212" s="3">
        <v>5.61</v>
      </c>
      <c r="M1212" s="13">
        <v>0.68948925830586771</v>
      </c>
      <c r="N1212" s="2">
        <v>4.2199999999999994E-2</v>
      </c>
      <c r="O1212" s="2">
        <v>7.2599999999999998E-2</v>
      </c>
      <c r="P1212" s="2">
        <v>8.3800000000000013E-2</v>
      </c>
      <c r="Q1212" s="2">
        <v>5.96E-2</v>
      </c>
      <c r="R1212" s="15">
        <v>2.9451910127801992E-2</v>
      </c>
      <c r="S1212" s="17">
        <f t="shared" si="103"/>
        <v>3.5166666666666662E-3</v>
      </c>
      <c r="T1212" s="18">
        <v>1.6326999999999999E-3</v>
      </c>
      <c r="U1212" s="8">
        <v>-4.7000000000000002E-3</v>
      </c>
      <c r="V1212" s="8">
        <v>2.8999999999999998E-3</v>
      </c>
      <c r="W1212" s="13">
        <v>1.866275897E-3</v>
      </c>
      <c r="X1212" s="13">
        <v>1.42819E-3</v>
      </c>
      <c r="Y1212" s="26">
        <v>2.898E-3</v>
      </c>
      <c r="Z1212" s="26">
        <v>-2.029E-3</v>
      </c>
      <c r="AA1212" s="26">
        <f t="shared" si="110"/>
        <v>-6.1866666666666624E-4</v>
      </c>
    </row>
    <row r="1213" spans="1:27" x14ac:dyDescent="0.3">
      <c r="A1213" s="1">
        <v>197112</v>
      </c>
      <c r="B1213" s="29">
        <v>102.09</v>
      </c>
      <c r="C1213" s="2">
        <v>3.07</v>
      </c>
      <c r="D1213" s="2">
        <f t="shared" si="101"/>
        <v>3.52213624798119</v>
      </c>
      <c r="E1213" s="2">
        <f t="shared" si="104"/>
        <v>409.86482644608225</v>
      </c>
      <c r="F1213" s="36">
        <f t="shared" si="105"/>
        <v>119</v>
      </c>
      <c r="G1213" s="2">
        <f t="shared" si="106"/>
        <v>3.4442422390427079</v>
      </c>
      <c r="H1213" s="13">
        <f t="shared" si="107"/>
        <v>0.22501023711421284</v>
      </c>
      <c r="I1213" s="2">
        <f t="shared" si="102"/>
        <v>-2.1679283121037729E-3</v>
      </c>
      <c r="J1213" s="36">
        <f t="shared" si="108"/>
        <v>119</v>
      </c>
      <c r="K1213" s="31">
        <f t="shared" si="109"/>
        <v>3.5485060478133569E-3</v>
      </c>
      <c r="L1213" s="3">
        <v>5.7</v>
      </c>
      <c r="M1213" s="13">
        <v>0.64390024713547522</v>
      </c>
      <c r="N1213" s="2">
        <v>4.0099999999999997E-2</v>
      </c>
      <c r="O1213" s="2">
        <v>7.2499999999999995E-2</v>
      </c>
      <c r="P1213" s="2">
        <v>8.3800000000000013E-2</v>
      </c>
      <c r="Q1213" s="2">
        <v>5.9700000000000003E-2</v>
      </c>
      <c r="R1213" s="15">
        <v>3.4023358653099176E-2</v>
      </c>
      <c r="S1213" s="17">
        <f t="shared" si="103"/>
        <v>3.3416666666666664E-3</v>
      </c>
      <c r="T1213" s="18">
        <v>4.0699999999999998E-3</v>
      </c>
      <c r="U1213" s="8">
        <v>4.4000000000000003E-3</v>
      </c>
      <c r="V1213" s="8">
        <v>2.23E-2</v>
      </c>
      <c r="W1213" s="13">
        <v>1.1830263400000002E-3</v>
      </c>
      <c r="X1213" s="13">
        <v>2.2538795E-3</v>
      </c>
      <c r="Y1213" s="26">
        <v>8.788E-2</v>
      </c>
      <c r="Z1213" s="26">
        <v>8.6485999999999993E-2</v>
      </c>
      <c r="AA1213" s="26">
        <f t="shared" si="110"/>
        <v>8.4538333333333326E-2</v>
      </c>
    </row>
    <row r="1214" spans="1:27" x14ac:dyDescent="0.3">
      <c r="A1214" s="1">
        <v>197201</v>
      </c>
      <c r="B1214" s="29">
        <v>103.94</v>
      </c>
      <c r="C1214" s="2">
        <v>3.07</v>
      </c>
      <c r="D1214" s="2">
        <f t="shared" si="101"/>
        <v>3.5471244846337591</v>
      </c>
      <c r="E1214" s="2">
        <f t="shared" si="104"/>
        <v>409.84543309595847</v>
      </c>
      <c r="F1214" s="36">
        <f t="shared" si="105"/>
        <v>119</v>
      </c>
      <c r="G1214" s="2">
        <f t="shared" si="106"/>
        <v>3.4440792697139369</v>
      </c>
      <c r="H1214" s="13">
        <f t="shared" si="107"/>
        <v>0.22501848848982603</v>
      </c>
      <c r="I1214" s="2">
        <f t="shared" si="102"/>
        <v>0</v>
      </c>
      <c r="J1214" s="36">
        <f t="shared" si="108"/>
        <v>119</v>
      </c>
      <c r="K1214" s="31">
        <f t="shared" si="109"/>
        <v>3.5025404300812256E-3</v>
      </c>
      <c r="L1214" s="3">
        <v>5.7366700000000002</v>
      </c>
      <c r="M1214" s="13">
        <v>0.63535697263265245</v>
      </c>
      <c r="N1214" s="2">
        <v>3.3799999999999997E-2</v>
      </c>
      <c r="O1214" s="2">
        <v>7.1900000000000006E-2</v>
      </c>
      <c r="P1214" s="2">
        <v>8.2299999999999998E-2</v>
      </c>
      <c r="Q1214" s="2">
        <v>6.0600000000000001E-2</v>
      </c>
      <c r="R1214" s="15">
        <v>3.3075116567660198E-2</v>
      </c>
      <c r="S1214" s="17">
        <f t="shared" si="103"/>
        <v>2.8166666666666665E-3</v>
      </c>
      <c r="T1214" s="18">
        <v>8.12E-4</v>
      </c>
      <c r="U1214" s="8">
        <v>-6.3E-3</v>
      </c>
      <c r="V1214" s="8">
        <v>-3.3E-3</v>
      </c>
      <c r="W1214" s="13">
        <v>4.9421978699999995E-4</v>
      </c>
      <c r="X1214" s="13">
        <v>2.3504571999999999E-3</v>
      </c>
      <c r="Y1214" s="26">
        <v>1.9088000000000001E-2</v>
      </c>
      <c r="Z1214" s="26">
        <v>1.7814E-2</v>
      </c>
      <c r="AA1214" s="26">
        <f t="shared" si="110"/>
        <v>1.6271333333333336E-2</v>
      </c>
    </row>
    <row r="1215" spans="1:27" x14ac:dyDescent="0.3">
      <c r="A1215" s="1">
        <v>197202</v>
      </c>
      <c r="B1215" s="29">
        <v>106.57</v>
      </c>
      <c r="C1215" s="2">
        <v>3.07</v>
      </c>
      <c r="D1215" s="2">
        <f t="shared" si="101"/>
        <v>3.5530186870375959</v>
      </c>
      <c r="E1215" s="2">
        <f t="shared" si="104"/>
        <v>409.86018650538836</v>
      </c>
      <c r="F1215" s="36">
        <f t="shared" si="105"/>
        <v>119</v>
      </c>
      <c r="G1215" s="2">
        <f t="shared" si="106"/>
        <v>3.44420324794444</v>
      </c>
      <c r="H1215" s="13">
        <f t="shared" si="107"/>
        <v>0.22501221123550685</v>
      </c>
      <c r="I1215" s="2">
        <f t="shared" si="102"/>
        <v>0</v>
      </c>
      <c r="J1215" s="36">
        <f t="shared" si="108"/>
        <v>119</v>
      </c>
      <c r="K1215" s="31">
        <f t="shared" si="109"/>
        <v>3.4749254821347811E-3</v>
      </c>
      <c r="L1215" s="3">
        <v>5.7733299999999996</v>
      </c>
      <c r="M1215" s="13">
        <v>0.61758589852714607</v>
      </c>
      <c r="N1215" s="2">
        <v>3.2000000000000001E-2</v>
      </c>
      <c r="O1215" s="2">
        <v>7.2700000000000001E-2</v>
      </c>
      <c r="P1215" s="2">
        <v>8.2299999999999998E-2</v>
      </c>
      <c r="Q1215" s="2">
        <v>6.0199999999999997E-2</v>
      </c>
      <c r="R1215" s="15">
        <v>3.3029778618661007E-2</v>
      </c>
      <c r="S1215" s="17">
        <f t="shared" si="103"/>
        <v>2.6666666666666666E-3</v>
      </c>
      <c r="T1215" s="18">
        <v>4.8583000000000003E-3</v>
      </c>
      <c r="U1215" s="8">
        <v>8.8000000000000005E-3</v>
      </c>
      <c r="V1215" s="8">
        <v>1.0699999999999999E-2</v>
      </c>
      <c r="W1215" s="13">
        <v>2.8437637799999993E-4</v>
      </c>
      <c r="X1215" s="13">
        <v>2.2955075999999998E-3</v>
      </c>
      <c r="Y1215" s="26">
        <v>3.0221000000000001E-2</v>
      </c>
      <c r="Z1215" s="26">
        <v>2.5416000000000001E-2</v>
      </c>
      <c r="AA1215" s="26">
        <f t="shared" si="110"/>
        <v>2.7554333333333333E-2</v>
      </c>
    </row>
    <row r="1216" spans="1:27" x14ac:dyDescent="0.3">
      <c r="A1216" s="1">
        <v>197203</v>
      </c>
      <c r="B1216" s="29">
        <v>107.2</v>
      </c>
      <c r="C1216" s="2">
        <v>3.07</v>
      </c>
      <c r="D1216" s="2">
        <f t="shared" si="101"/>
        <v>3.5573934322285199</v>
      </c>
      <c r="E1216" s="2">
        <f t="shared" si="104"/>
        <v>409.94808222252925</v>
      </c>
      <c r="F1216" s="36">
        <f t="shared" si="105"/>
        <v>119</v>
      </c>
      <c r="G1216" s="2">
        <f t="shared" si="106"/>
        <v>3.4449418674162122</v>
      </c>
      <c r="H1216" s="13">
        <f t="shared" si="107"/>
        <v>0.22497482078011682</v>
      </c>
      <c r="I1216" s="2">
        <f t="shared" si="102"/>
        <v>0</v>
      </c>
      <c r="J1216" s="36">
        <f t="shared" si="108"/>
        <v>119</v>
      </c>
      <c r="K1216" s="31">
        <f t="shared" si="109"/>
        <v>3.4473596565343782E-3</v>
      </c>
      <c r="L1216" s="3">
        <v>5.81</v>
      </c>
      <c r="M1216" s="13">
        <v>0.64590198788136488</v>
      </c>
      <c r="N1216" s="2">
        <v>3.73E-2</v>
      </c>
      <c r="O1216" s="2">
        <v>7.2400000000000006E-2</v>
      </c>
      <c r="P1216" s="2">
        <v>8.2400000000000001E-2</v>
      </c>
      <c r="Q1216" s="2">
        <v>6.13E-2</v>
      </c>
      <c r="R1216" s="15">
        <v>3.1723182509449541E-2</v>
      </c>
      <c r="S1216" s="17">
        <f t="shared" si="103"/>
        <v>3.1083333333333332E-3</v>
      </c>
      <c r="T1216" s="18">
        <v>1.6142000000000001E-3</v>
      </c>
      <c r="U1216" s="8">
        <v>-8.2000000000000007E-3</v>
      </c>
      <c r="V1216" s="8">
        <v>2.3999999999999998E-3</v>
      </c>
      <c r="W1216" s="13">
        <v>5.4508707500000001E-4</v>
      </c>
      <c r="X1216" s="13">
        <v>2.2397227999999998E-3</v>
      </c>
      <c r="Y1216" s="26">
        <v>7.3150000000000003E-3</v>
      </c>
      <c r="Z1216" s="26">
        <v>6.1320000000000003E-3</v>
      </c>
      <c r="AA1216" s="26">
        <f t="shared" si="110"/>
        <v>4.2066666666666676E-3</v>
      </c>
    </row>
    <row r="1217" spans="1:27" x14ac:dyDescent="0.3">
      <c r="A1217" s="1">
        <v>197204</v>
      </c>
      <c r="B1217" s="29">
        <v>107.67</v>
      </c>
      <c r="C1217" s="2">
        <v>3.07</v>
      </c>
      <c r="D1217" s="2">
        <f t="shared" si="101"/>
        <v>3.5745209227365495</v>
      </c>
      <c r="E1217" s="2">
        <f t="shared" si="104"/>
        <v>410.13353093377691</v>
      </c>
      <c r="F1217" s="36">
        <f t="shared" si="105"/>
        <v>119</v>
      </c>
      <c r="G1217" s="2">
        <f t="shared" si="106"/>
        <v>3.446500259947705</v>
      </c>
      <c r="H1217" s="13">
        <f t="shared" si="107"/>
        <v>0.22489597245896956</v>
      </c>
      <c r="I1217" s="2">
        <f t="shared" si="102"/>
        <v>0</v>
      </c>
      <c r="J1217" s="36">
        <f t="shared" si="108"/>
        <v>119</v>
      </c>
      <c r="K1217" s="31">
        <f t="shared" si="109"/>
        <v>3.4198839603735601E-3</v>
      </c>
      <c r="L1217" s="3">
        <v>5.8633300000000004</v>
      </c>
      <c r="M1217" s="13">
        <v>0.63678380162864068</v>
      </c>
      <c r="N1217" s="2">
        <v>3.7100000000000001E-2</v>
      </c>
      <c r="O1217" s="2">
        <v>7.2999999999999995E-2</v>
      </c>
      <c r="P1217" s="2">
        <v>8.2400000000000001E-2</v>
      </c>
      <c r="Q1217" s="2">
        <v>6.1499999999999999E-2</v>
      </c>
      <c r="R1217" s="15">
        <v>3.249183215256915E-2</v>
      </c>
      <c r="S1217" s="17">
        <f t="shared" si="103"/>
        <v>3.0916666666666666E-3</v>
      </c>
      <c r="T1217" s="18">
        <v>2.4164E-3</v>
      </c>
      <c r="U1217" s="8">
        <v>2.7000000000000001E-3</v>
      </c>
      <c r="V1217" s="8">
        <v>3.5000000000000001E-3</v>
      </c>
      <c r="W1217" s="13">
        <v>3.8340877200000002E-4</v>
      </c>
      <c r="X1217" s="13">
        <v>2.0286355000000002E-3</v>
      </c>
      <c r="Y1217" s="26">
        <v>5.476E-3</v>
      </c>
      <c r="Z1217" s="26">
        <v>4.6579999999999998E-3</v>
      </c>
      <c r="AA1217" s="26">
        <f t="shared" si="110"/>
        <v>2.3843333333333334E-3</v>
      </c>
    </row>
    <row r="1218" spans="1:27" x14ac:dyDescent="0.3">
      <c r="A1218" s="1">
        <v>197205</v>
      </c>
      <c r="B1218" s="29">
        <v>109.53</v>
      </c>
      <c r="C1218" s="2">
        <v>3.07</v>
      </c>
      <c r="D1218" s="2">
        <f t="shared" si="101"/>
        <v>3.5524588288537085</v>
      </c>
      <c r="E1218" s="2">
        <f t="shared" si="104"/>
        <v>410.42473735331623</v>
      </c>
      <c r="F1218" s="36">
        <f t="shared" si="105"/>
        <v>119</v>
      </c>
      <c r="G1218" s="2">
        <f t="shared" si="106"/>
        <v>3.4489473727169431</v>
      </c>
      <c r="H1218" s="13">
        <f t="shared" si="107"/>
        <v>0.22477226998288957</v>
      </c>
      <c r="I1218" s="2">
        <f t="shared" si="102"/>
        <v>0</v>
      </c>
      <c r="J1218" s="36">
        <f t="shared" si="108"/>
        <v>119</v>
      </c>
      <c r="K1218" s="31">
        <f t="shared" si="109"/>
        <v>3.3925388648991459E-3</v>
      </c>
      <c r="L1218" s="3">
        <v>5.9166699999999999</v>
      </c>
      <c r="M1218" s="13">
        <v>0.63244233491548008</v>
      </c>
      <c r="N1218" s="2">
        <v>3.6900000000000002E-2</v>
      </c>
      <c r="O1218" s="2">
        <v>7.2999999999999995E-2</v>
      </c>
      <c r="P1218" s="2">
        <v>8.2299999999999998E-2</v>
      </c>
      <c r="Q1218" s="2">
        <v>5.9700000000000003E-2</v>
      </c>
      <c r="R1218" s="15">
        <v>3.0657066491460886E-2</v>
      </c>
      <c r="S1218" s="17">
        <f t="shared" si="103"/>
        <v>3.075E-3</v>
      </c>
      <c r="T1218" s="18">
        <v>3.2128999999999999E-3</v>
      </c>
      <c r="U1218" s="8">
        <v>2.7E-2</v>
      </c>
      <c r="V1218" s="8">
        <v>1.6299999999999999E-2</v>
      </c>
      <c r="W1218" s="13">
        <v>7.6902877000000012E-4</v>
      </c>
      <c r="X1218" s="13">
        <v>1.8280014E-3</v>
      </c>
      <c r="Y1218" s="26">
        <v>2.2019E-2</v>
      </c>
      <c r="Z1218" s="26">
        <v>1.6763E-2</v>
      </c>
      <c r="AA1218" s="26">
        <f t="shared" si="110"/>
        <v>1.8943999999999999E-2</v>
      </c>
    </row>
    <row r="1219" spans="1:27" x14ac:dyDescent="0.3">
      <c r="A1219" s="1">
        <v>197206</v>
      </c>
      <c r="B1219" s="29">
        <v>107.14</v>
      </c>
      <c r="C1219" s="2">
        <v>3.07</v>
      </c>
      <c r="D1219" s="2">
        <f t="shared" ref="D1219:D1282" si="111">-LN(C1219/B1220)</f>
        <v>3.5547895062710193</v>
      </c>
      <c r="E1219" s="2">
        <f t="shared" si="104"/>
        <v>410.63550147912241</v>
      </c>
      <c r="F1219" s="36">
        <f t="shared" si="105"/>
        <v>119</v>
      </c>
      <c r="G1219" s="2">
        <f t="shared" si="106"/>
        <v>3.4507184998245579</v>
      </c>
      <c r="H1219" s="13">
        <f t="shared" si="107"/>
        <v>0.22468282369226875</v>
      </c>
      <c r="I1219" s="2">
        <f t="shared" si="102"/>
        <v>0</v>
      </c>
      <c r="J1219" s="36">
        <f t="shared" si="108"/>
        <v>119</v>
      </c>
      <c r="K1219" s="31">
        <f t="shared" si="109"/>
        <v>3.3652415380359194E-3</v>
      </c>
      <c r="L1219" s="3">
        <v>5.97</v>
      </c>
      <c r="M1219" s="13">
        <v>0.65401547850984365</v>
      </c>
      <c r="N1219" s="2">
        <v>3.9100000000000003E-2</v>
      </c>
      <c r="O1219" s="2">
        <v>7.2300000000000003E-2</v>
      </c>
      <c r="P1219" s="2">
        <v>8.199999999999999E-2</v>
      </c>
      <c r="Q1219" s="2">
        <v>6.0699999999999997E-2</v>
      </c>
      <c r="R1219" s="15">
        <v>3.4199389463755225E-2</v>
      </c>
      <c r="S1219" s="17">
        <f t="shared" si="103"/>
        <v>3.2583333333333336E-3</v>
      </c>
      <c r="T1219" s="18">
        <v>2.4028999999999999E-3</v>
      </c>
      <c r="U1219" s="8">
        <v>-6.4999999999999997E-3</v>
      </c>
      <c r="V1219" s="8">
        <v>-6.7999999999999996E-3</v>
      </c>
      <c r="W1219" s="13">
        <v>3.6535806599999999E-4</v>
      </c>
      <c r="X1219" s="13">
        <v>1.5414101E-3</v>
      </c>
      <c r="Y1219" s="26">
        <v>-2.0156E-2</v>
      </c>
      <c r="Z1219" s="26">
        <v>-2.1378000000000001E-2</v>
      </c>
      <c r="AA1219" s="26">
        <f t="shared" si="110"/>
        <v>-2.3414333333333336E-2</v>
      </c>
    </row>
    <row r="1220" spans="1:27" x14ac:dyDescent="0.3">
      <c r="A1220" s="1">
        <v>197207</v>
      </c>
      <c r="B1220" s="29">
        <v>107.39</v>
      </c>
      <c r="C1220" s="2">
        <v>3.0733299999999999</v>
      </c>
      <c r="D1220" s="2">
        <f t="shared" si="111"/>
        <v>3.5875790192925248</v>
      </c>
      <c r="E1220" s="2">
        <f t="shared" si="104"/>
        <v>410.83666032503839</v>
      </c>
      <c r="F1220" s="36">
        <f t="shared" si="105"/>
        <v>119</v>
      </c>
      <c r="G1220" s="2">
        <f t="shared" si="106"/>
        <v>3.4524089102944404</v>
      </c>
      <c r="H1220" s="13">
        <f t="shared" si="107"/>
        <v>0.22459752016215179</v>
      </c>
      <c r="I1220" s="2">
        <f t="shared" ref="I1220:I1283" si="112">C1220/C1219-1</f>
        <v>1.0846905537460483E-3</v>
      </c>
      <c r="J1220" s="36">
        <f t="shared" si="108"/>
        <v>119</v>
      </c>
      <c r="K1220" s="31">
        <f t="shared" si="109"/>
        <v>3.3380325962067614E-3</v>
      </c>
      <c r="L1220" s="3">
        <v>6.0266700000000002</v>
      </c>
      <c r="M1220" s="13">
        <v>0.65704954906243918</v>
      </c>
      <c r="N1220" s="2">
        <v>3.9800000000000002E-2</v>
      </c>
      <c r="O1220" s="2">
        <v>7.2099999999999997E-2</v>
      </c>
      <c r="P1220" s="2">
        <v>8.2299999999999998E-2</v>
      </c>
      <c r="Q1220" s="2">
        <v>5.9299999999999999E-2</v>
      </c>
      <c r="R1220" s="15">
        <v>3.3325092535569187E-2</v>
      </c>
      <c r="S1220" s="17">
        <f t="shared" si="103"/>
        <v>3.316666666666667E-3</v>
      </c>
      <c r="T1220" s="18">
        <v>3.9919999999999999E-3</v>
      </c>
      <c r="U1220" s="8">
        <v>2.1600000000000001E-2</v>
      </c>
      <c r="V1220" s="8">
        <v>3.0000000000000001E-3</v>
      </c>
      <c r="W1220" s="13">
        <v>5.9547860600000005E-4</v>
      </c>
      <c r="X1220" s="13">
        <v>1.3485363999999999E-3</v>
      </c>
      <c r="Y1220" s="26">
        <v>3.2450000000000001E-3</v>
      </c>
      <c r="Z1220" s="26">
        <v>2.1259999999999999E-3</v>
      </c>
      <c r="AA1220" s="26">
        <f t="shared" si="110"/>
        <v>-7.1666666666666927E-5</v>
      </c>
    </row>
    <row r="1221" spans="1:27" x14ac:dyDescent="0.3">
      <c r="A1221" s="1">
        <v>197208</v>
      </c>
      <c r="B1221" s="29">
        <v>111.09</v>
      </c>
      <c r="C1221" s="2">
        <v>3.07667</v>
      </c>
      <c r="D1221" s="2">
        <f t="shared" si="111"/>
        <v>3.5816200640337725</v>
      </c>
      <c r="E1221" s="2">
        <f t="shared" si="104"/>
        <v>411.12323382125032</v>
      </c>
      <c r="F1221" s="36">
        <f t="shared" si="105"/>
        <v>119</v>
      </c>
      <c r="G1221" s="2">
        <f t="shared" si="106"/>
        <v>3.4548170909348768</v>
      </c>
      <c r="H1221" s="13">
        <f t="shared" si="107"/>
        <v>0.22447610745565819</v>
      </c>
      <c r="I1221" s="2">
        <f t="shared" si="112"/>
        <v>1.0867690745868241E-3</v>
      </c>
      <c r="J1221" s="36">
        <f t="shared" si="108"/>
        <v>119</v>
      </c>
      <c r="K1221" s="31">
        <f t="shared" si="109"/>
        <v>3.3200671769318623E-3</v>
      </c>
      <c r="L1221" s="3">
        <v>6.0833300000000001</v>
      </c>
      <c r="M1221" s="13">
        <v>0.63046703952351801</v>
      </c>
      <c r="N1221" s="2">
        <v>4.0199999999999993E-2</v>
      </c>
      <c r="O1221" s="2">
        <v>7.1900000000000006E-2</v>
      </c>
      <c r="P1221" s="2">
        <v>8.1900000000000001E-2</v>
      </c>
      <c r="Q1221" s="2">
        <v>5.9499999999999997E-2</v>
      </c>
      <c r="R1221" s="15">
        <v>3.1848784629650274E-2</v>
      </c>
      <c r="S1221" s="17">
        <f t="shared" si="103"/>
        <v>3.3499999999999992E-3</v>
      </c>
      <c r="T1221" s="18">
        <v>1.5923999999999999E-3</v>
      </c>
      <c r="U1221" s="8">
        <v>2.8999999999999998E-3</v>
      </c>
      <c r="V1221" s="8">
        <v>7.1999999999999998E-3</v>
      </c>
      <c r="W1221" s="13">
        <v>5.9499713200000001E-4</v>
      </c>
      <c r="X1221" s="13">
        <v>1.0688822E-3</v>
      </c>
      <c r="Y1221" s="26">
        <v>3.9425000000000002E-2</v>
      </c>
      <c r="Z1221" s="26">
        <v>3.4648999999999999E-2</v>
      </c>
      <c r="AA1221" s="26">
        <f t="shared" si="110"/>
        <v>3.6075000000000003E-2</v>
      </c>
    </row>
    <row r="1222" spans="1:27" x14ac:dyDescent="0.3">
      <c r="A1222" s="1">
        <v>197209</v>
      </c>
      <c r="B1222" s="29">
        <v>110.55</v>
      </c>
      <c r="C1222" s="2">
        <v>3.08</v>
      </c>
      <c r="D1222" s="2">
        <f t="shared" si="111"/>
        <v>3.5898122254318992</v>
      </c>
      <c r="E1222" s="2">
        <f t="shared" si="104"/>
        <v>411.40262722118104</v>
      </c>
      <c r="F1222" s="36">
        <f t="shared" si="105"/>
        <v>119</v>
      </c>
      <c r="G1222" s="2">
        <f t="shared" si="106"/>
        <v>3.4571649346317734</v>
      </c>
      <c r="H1222" s="13">
        <f t="shared" si="107"/>
        <v>0.22435786305103705</v>
      </c>
      <c r="I1222" s="2">
        <f t="shared" si="112"/>
        <v>1.0823390223846374E-3</v>
      </c>
      <c r="J1222" s="36">
        <f t="shared" si="108"/>
        <v>119</v>
      </c>
      <c r="K1222" s="31">
        <f t="shared" si="109"/>
        <v>3.3021656819893614E-3</v>
      </c>
      <c r="L1222" s="3">
        <v>6.14</v>
      </c>
      <c r="M1222" s="13">
        <v>0.63738500110147178</v>
      </c>
      <c r="N1222" s="2">
        <v>4.6600000000000003E-2</v>
      </c>
      <c r="O1222" s="2">
        <v>7.22E-2</v>
      </c>
      <c r="P1222" s="2">
        <v>8.09E-2</v>
      </c>
      <c r="Q1222" s="2">
        <v>6.0600000000000001E-2</v>
      </c>
      <c r="R1222" s="15">
        <v>3.2869774506568125E-2</v>
      </c>
      <c r="S1222" s="17">
        <f t="shared" si="103"/>
        <v>3.8833333333333337E-3</v>
      </c>
      <c r="T1222" s="18">
        <v>3.9697999999999999E-3</v>
      </c>
      <c r="U1222" s="8">
        <v>-8.3000000000000001E-3</v>
      </c>
      <c r="V1222" s="8">
        <v>3.0999999999999999E-3</v>
      </c>
      <c r="W1222" s="13">
        <v>4.6571325900000008E-4</v>
      </c>
      <c r="X1222" s="13">
        <v>8.8396725000000002E-4</v>
      </c>
      <c r="Y1222" s="26">
        <v>-3.277E-3</v>
      </c>
      <c r="Z1222" s="26">
        <v>-4.516E-3</v>
      </c>
      <c r="AA1222" s="26">
        <f t="shared" si="110"/>
        <v>-7.1603333333333337E-3</v>
      </c>
    </row>
    <row r="1223" spans="1:27" x14ac:dyDescent="0.3">
      <c r="A1223" s="1">
        <v>197210</v>
      </c>
      <c r="B1223" s="29">
        <v>111.58</v>
      </c>
      <c r="C1223" s="2">
        <v>3.1033300000000001</v>
      </c>
      <c r="D1223" s="2">
        <f t="shared" si="111"/>
        <v>3.6268737083293328</v>
      </c>
      <c r="E1223" s="2">
        <f t="shared" si="104"/>
        <v>411.60147065346752</v>
      </c>
      <c r="F1223" s="36">
        <f t="shared" si="105"/>
        <v>119</v>
      </c>
      <c r="G1223" s="2">
        <f t="shared" si="106"/>
        <v>3.4588358878442649</v>
      </c>
      <c r="H1223" s="13">
        <f t="shared" si="107"/>
        <v>0.22427378471726506</v>
      </c>
      <c r="I1223" s="2">
        <f t="shared" si="112"/>
        <v>7.5746753246752618E-3</v>
      </c>
      <c r="J1223" s="36">
        <f t="shared" si="108"/>
        <v>119</v>
      </c>
      <c r="K1223" s="31">
        <f t="shared" si="109"/>
        <v>3.2439128748083666E-3</v>
      </c>
      <c r="L1223" s="3">
        <v>6.2333299999999996</v>
      </c>
      <c r="M1223" s="13">
        <v>0.63588412592096455</v>
      </c>
      <c r="N1223" s="2">
        <v>4.7400000000000005E-2</v>
      </c>
      <c r="O1223" s="2">
        <v>7.2099999999999997E-2</v>
      </c>
      <c r="P1223" s="2">
        <v>8.0600000000000005E-2</v>
      </c>
      <c r="Q1223" s="2">
        <v>5.91E-2</v>
      </c>
      <c r="R1223" s="15">
        <v>3.2353443766469904E-2</v>
      </c>
      <c r="S1223" s="17">
        <f t="shared" si="103"/>
        <v>3.9500000000000004E-3</v>
      </c>
      <c r="T1223" s="18">
        <v>3.1646000000000001E-3</v>
      </c>
      <c r="U1223" s="8">
        <v>2.3400000000000001E-2</v>
      </c>
      <c r="V1223" s="8">
        <v>1.01E-2</v>
      </c>
      <c r="W1223" s="13">
        <v>8.5826728299999997E-4</v>
      </c>
      <c r="X1223" s="13">
        <v>9.0853872999999998E-4</v>
      </c>
      <c r="Y1223" s="26">
        <v>1.0878000000000001E-2</v>
      </c>
      <c r="Z1223" s="26">
        <v>9.5029999999999993E-3</v>
      </c>
      <c r="AA1223" s="26">
        <f t="shared" si="110"/>
        <v>6.9280000000000001E-3</v>
      </c>
    </row>
    <row r="1224" spans="1:27" x14ac:dyDescent="0.3">
      <c r="A1224" s="1">
        <v>197211</v>
      </c>
      <c r="B1224" s="29">
        <v>116.67</v>
      </c>
      <c r="C1224" s="2">
        <v>3.1266699999999998</v>
      </c>
      <c r="D1224" s="2">
        <f t="shared" si="111"/>
        <v>3.6311397230839857</v>
      </c>
      <c r="E1224" s="2">
        <f t="shared" si="104"/>
        <v>411.83188849474243</v>
      </c>
      <c r="F1224" s="36">
        <f t="shared" si="105"/>
        <v>119</v>
      </c>
      <c r="G1224" s="2">
        <f t="shared" si="106"/>
        <v>3.4607721722247264</v>
      </c>
      <c r="H1224" s="13">
        <f t="shared" si="107"/>
        <v>0.22417643434617929</v>
      </c>
      <c r="I1224" s="2">
        <f t="shared" si="112"/>
        <v>7.5209532985534011E-3</v>
      </c>
      <c r="J1224" s="36">
        <f t="shared" si="108"/>
        <v>119</v>
      </c>
      <c r="K1224" s="31">
        <f t="shared" si="109"/>
        <v>3.2407930597778932E-3</v>
      </c>
      <c r="L1224" s="3">
        <v>6.32667</v>
      </c>
      <c r="M1224" s="13">
        <v>0.59673348326965947</v>
      </c>
      <c r="N1224" s="2">
        <v>4.7800000000000002E-2</v>
      </c>
      <c r="O1224" s="2">
        <v>7.1199999999999999E-2</v>
      </c>
      <c r="P1224" s="2">
        <v>7.9899999999999999E-2</v>
      </c>
      <c r="Q1224" s="2">
        <v>5.7700000000000001E-2</v>
      </c>
      <c r="R1224" s="15">
        <v>3.0952249789983025E-2</v>
      </c>
      <c r="S1224" s="17">
        <f t="shared" si="103"/>
        <v>3.9833333333333335E-3</v>
      </c>
      <c r="T1224" s="18">
        <v>2.3668999999999999E-3</v>
      </c>
      <c r="U1224" s="8">
        <v>2.2599999999999999E-2</v>
      </c>
      <c r="V1224" s="8">
        <v>2.4899999999999999E-2</v>
      </c>
      <c r="W1224" s="13">
        <v>4.8846004400000006E-4</v>
      </c>
      <c r="X1224" s="13">
        <v>4.8377407000000001E-4</v>
      </c>
      <c r="Y1224" s="26">
        <v>5.0297000000000001E-2</v>
      </c>
      <c r="Z1224" s="26">
        <v>4.5172999999999998E-2</v>
      </c>
      <c r="AA1224" s="26">
        <f t="shared" si="110"/>
        <v>4.631366666666667E-2</v>
      </c>
    </row>
    <row r="1225" spans="1:27" x14ac:dyDescent="0.3">
      <c r="A1225" s="1">
        <v>197212</v>
      </c>
      <c r="B1225" s="29">
        <v>118.05</v>
      </c>
      <c r="C1225" s="2">
        <v>3.15</v>
      </c>
      <c r="D1225" s="2">
        <f t="shared" si="111"/>
        <v>3.6064463255219126</v>
      </c>
      <c r="E1225" s="2">
        <f t="shared" si="104"/>
        <v>412.0264697346048</v>
      </c>
      <c r="F1225" s="36">
        <f t="shared" si="105"/>
        <v>119</v>
      </c>
      <c r="G1225" s="2">
        <f t="shared" si="106"/>
        <v>3.462407308694158</v>
      </c>
      <c r="H1225" s="13">
        <f t="shared" si="107"/>
        <v>0.22409429055292393</v>
      </c>
      <c r="I1225" s="2">
        <f t="shared" si="112"/>
        <v>7.4616125142723533E-3</v>
      </c>
      <c r="J1225" s="36">
        <f t="shared" si="108"/>
        <v>119</v>
      </c>
      <c r="K1225" s="31">
        <f t="shared" si="109"/>
        <v>3.2377084231272795E-3</v>
      </c>
      <c r="L1225" s="3">
        <v>6.42</v>
      </c>
      <c r="M1225" s="13">
        <v>0.59567459461579186</v>
      </c>
      <c r="N1225" s="2">
        <v>5.0700000000000002E-2</v>
      </c>
      <c r="O1225" s="2">
        <v>7.0800000000000002E-2</v>
      </c>
      <c r="P1225" s="2">
        <v>7.9299999999999995E-2</v>
      </c>
      <c r="Q1225" s="2">
        <v>5.9900000000000002E-2</v>
      </c>
      <c r="R1225" s="15">
        <v>3.4203483729238232E-2</v>
      </c>
      <c r="S1225" s="17">
        <f t="shared" si="103"/>
        <v>4.2250000000000005E-3</v>
      </c>
      <c r="T1225" s="18">
        <v>3.1470999999999999E-3</v>
      </c>
      <c r="U1225" s="8">
        <v>-2.29E-2</v>
      </c>
      <c r="V1225" s="8">
        <v>-4.0000000000000002E-4</v>
      </c>
      <c r="W1225" s="13">
        <v>5.1717822199999995E-4</v>
      </c>
      <c r="X1225" s="13">
        <v>3.1144651999999998E-4</v>
      </c>
      <c r="Y1225" s="26">
        <v>1.3663E-2</v>
      </c>
      <c r="Z1225" s="26">
        <v>1.2622E-2</v>
      </c>
      <c r="AA1225" s="26">
        <f t="shared" si="110"/>
        <v>9.4379999999999985E-3</v>
      </c>
    </row>
    <row r="1226" spans="1:27" x14ac:dyDescent="0.3">
      <c r="A1226" s="1">
        <v>197301</v>
      </c>
      <c r="B1226" s="29">
        <v>116.03</v>
      </c>
      <c r="C1226" s="2">
        <v>3.1566700000000001</v>
      </c>
      <c r="D1226" s="2">
        <f t="shared" si="111"/>
        <v>3.5661199645185335</v>
      </c>
      <c r="E1226" s="2">
        <f t="shared" si="104"/>
        <v>412.2287605042988</v>
      </c>
      <c r="F1226" s="36">
        <f t="shared" si="105"/>
        <v>119</v>
      </c>
      <c r="G1226" s="2">
        <f t="shared" si="106"/>
        <v>3.4641072311285614</v>
      </c>
      <c r="H1226" s="13">
        <f t="shared" si="107"/>
        <v>0.22400895592895334</v>
      </c>
      <c r="I1226" s="2">
        <f t="shared" si="112"/>
        <v>2.1174603174602957E-3</v>
      </c>
      <c r="J1226" s="36">
        <f t="shared" si="108"/>
        <v>119</v>
      </c>
      <c r="K1226" s="31">
        <f t="shared" si="109"/>
        <v>3.2740962980450207E-3</v>
      </c>
      <c r="L1226" s="3">
        <v>6.5466699999999998</v>
      </c>
      <c r="M1226" s="13">
        <v>0.60819603211146922</v>
      </c>
      <c r="N1226" s="2">
        <v>5.4100000000000002E-2</v>
      </c>
      <c r="O1226" s="2">
        <v>7.1500000000000008E-2</v>
      </c>
      <c r="P1226" s="2">
        <v>7.9000000000000001E-2</v>
      </c>
      <c r="Q1226" s="2">
        <v>6.8500000000000005E-2</v>
      </c>
      <c r="R1226" s="15">
        <v>3.5647312062081916E-2</v>
      </c>
      <c r="S1226" s="17">
        <f t="shared" si="103"/>
        <v>4.5083333333333338E-3</v>
      </c>
      <c r="T1226" s="18">
        <v>3.1373E-3</v>
      </c>
      <c r="U1226" s="8">
        <v>-3.2099999999999997E-2</v>
      </c>
      <c r="V1226" s="8">
        <v>-5.4000000000000003E-3</v>
      </c>
      <c r="W1226" s="13">
        <v>5.156282110000001E-4</v>
      </c>
      <c r="X1226" s="13">
        <v>-1.2030324999999999E-4</v>
      </c>
      <c r="Y1226" s="26">
        <v>-1.6752E-2</v>
      </c>
      <c r="Z1226" s="26">
        <v>-1.8044000000000001E-2</v>
      </c>
      <c r="AA1226" s="26">
        <f t="shared" si="110"/>
        <v>-2.1260333333333332E-2</v>
      </c>
    </row>
    <row r="1227" spans="1:27" x14ac:dyDescent="0.3">
      <c r="A1227" s="1">
        <v>197302</v>
      </c>
      <c r="B1227" s="29">
        <v>111.68</v>
      </c>
      <c r="C1227" s="2">
        <v>3.1633300000000002</v>
      </c>
      <c r="D1227" s="2">
        <f t="shared" si="111"/>
        <v>3.5625786767998218</v>
      </c>
      <c r="E1227" s="2">
        <f t="shared" si="104"/>
        <v>412.3589871375749</v>
      </c>
      <c r="F1227" s="36">
        <f t="shared" si="105"/>
        <v>119</v>
      </c>
      <c r="G1227" s="2">
        <f t="shared" si="106"/>
        <v>3.4652015725846632</v>
      </c>
      <c r="H1227" s="13">
        <f t="shared" si="107"/>
        <v>0.22395405531964693</v>
      </c>
      <c r="I1227" s="2">
        <f t="shared" si="112"/>
        <v>2.1098182578476177E-3</v>
      </c>
      <c r="J1227" s="36">
        <f t="shared" si="108"/>
        <v>119</v>
      </c>
      <c r="K1227" s="31">
        <f t="shared" si="109"/>
        <v>3.265696806448276E-3</v>
      </c>
      <c r="L1227" s="3">
        <v>6.67333</v>
      </c>
      <c r="M1227" s="13">
        <v>0.63618373522359617</v>
      </c>
      <c r="N1227" s="2">
        <v>5.5999999999999994E-2</v>
      </c>
      <c r="O1227" s="2">
        <v>7.22E-2</v>
      </c>
      <c r="P1227" s="2">
        <v>7.9699999999999993E-2</v>
      </c>
      <c r="Q1227" s="2">
        <v>6.88E-2</v>
      </c>
      <c r="R1227" s="15">
        <v>3.6299866980121109E-2</v>
      </c>
      <c r="S1227" s="17">
        <f t="shared" si="103"/>
        <v>4.6666666666666662E-3</v>
      </c>
      <c r="T1227" s="18">
        <v>7.0229999999999997E-3</v>
      </c>
      <c r="U1227" s="8">
        <v>1.4E-3</v>
      </c>
      <c r="V1227" s="8">
        <v>2.3E-3</v>
      </c>
      <c r="W1227" s="13">
        <v>1.2645716559999999E-3</v>
      </c>
      <c r="X1227" s="13">
        <v>-2.0732975E-4</v>
      </c>
      <c r="Y1227" s="26">
        <v>-3.3818000000000001E-2</v>
      </c>
      <c r="Z1227" s="26">
        <v>-3.8228999999999999E-2</v>
      </c>
      <c r="AA1227" s="26">
        <f t="shared" si="110"/>
        <v>-3.8484666666666667E-2</v>
      </c>
    </row>
    <row r="1228" spans="1:27" x14ac:dyDescent="0.3">
      <c r="A1228" s="1">
        <v>197303</v>
      </c>
      <c r="B1228" s="29">
        <v>111.52</v>
      </c>
      <c r="C1228" s="2">
        <v>3.17</v>
      </c>
      <c r="D1228" s="2">
        <f t="shared" si="111"/>
        <v>3.5188168334288501</v>
      </c>
      <c r="E1228" s="2">
        <f t="shared" si="104"/>
        <v>412.44139964674599</v>
      </c>
      <c r="F1228" s="36">
        <f t="shared" si="105"/>
        <v>119</v>
      </c>
      <c r="G1228" s="2">
        <f t="shared" si="106"/>
        <v>3.4658941146785378</v>
      </c>
      <c r="H1228" s="13">
        <f t="shared" si="107"/>
        <v>0.22391932596726641</v>
      </c>
      <c r="I1228" s="2">
        <f t="shared" si="112"/>
        <v>2.108537522168108E-3</v>
      </c>
      <c r="J1228" s="36">
        <f t="shared" si="108"/>
        <v>119</v>
      </c>
      <c r="K1228" s="31">
        <f t="shared" si="109"/>
        <v>3.2572752795694934E-3</v>
      </c>
      <c r="L1228" s="3">
        <v>6.8</v>
      </c>
      <c r="M1228" s="13">
        <v>0.6760181280953933</v>
      </c>
      <c r="N1228" s="2">
        <v>6.0899999999999996E-2</v>
      </c>
      <c r="O1228" s="2">
        <v>7.2900000000000006E-2</v>
      </c>
      <c r="P1228" s="2">
        <v>8.0299999999999996E-2</v>
      </c>
      <c r="Q1228" s="2">
        <v>6.8599999999999994E-2</v>
      </c>
      <c r="R1228" s="15">
        <v>3.6706149291252245E-2</v>
      </c>
      <c r="S1228" s="17">
        <f t="shared" si="103"/>
        <v>5.0749999999999997E-3</v>
      </c>
      <c r="T1228" s="18">
        <v>9.2879999999999994E-3</v>
      </c>
      <c r="U1228" s="8">
        <v>8.2000000000000007E-3</v>
      </c>
      <c r="V1228" s="8">
        <v>4.4999999999999997E-3</v>
      </c>
      <c r="W1228" s="13">
        <v>1.5575426620000003E-3</v>
      </c>
      <c r="X1228" s="13">
        <v>-6.9585901000000002E-4</v>
      </c>
      <c r="Y1228" s="26">
        <v>-1.093E-3</v>
      </c>
      <c r="Z1228" s="26">
        <v>-2.0890000000000001E-3</v>
      </c>
      <c r="AA1228" s="26">
        <f t="shared" si="110"/>
        <v>-6.1679999999999999E-3</v>
      </c>
    </row>
    <row r="1229" spans="1:27" x14ac:dyDescent="0.3">
      <c r="A1229" s="1">
        <v>197304</v>
      </c>
      <c r="B1229" s="29">
        <v>106.97</v>
      </c>
      <c r="C1229" s="2">
        <v>3.1866699999999999</v>
      </c>
      <c r="D1229" s="2">
        <f t="shared" si="111"/>
        <v>3.4945075618468842</v>
      </c>
      <c r="E1229" s="2">
        <f t="shared" si="104"/>
        <v>412.47354890616907</v>
      </c>
      <c r="F1229" s="36">
        <f t="shared" si="105"/>
        <v>119</v>
      </c>
      <c r="G1229" s="2">
        <f t="shared" si="106"/>
        <v>3.466164276522429</v>
      </c>
      <c r="H1229" s="13">
        <f t="shared" si="107"/>
        <v>0.22390578090841035</v>
      </c>
      <c r="I1229" s="2">
        <f t="shared" si="112"/>
        <v>5.2586750788643499E-3</v>
      </c>
      <c r="J1229" s="36">
        <f t="shared" si="108"/>
        <v>119</v>
      </c>
      <c r="K1229" s="31">
        <f t="shared" si="109"/>
        <v>3.2098387178054175E-3</v>
      </c>
      <c r="L1229" s="3">
        <v>6.9433299999999996</v>
      </c>
      <c r="M1229" s="13">
        <v>0.69771984849635893</v>
      </c>
      <c r="N1229" s="2">
        <v>6.2600000000000003E-2</v>
      </c>
      <c r="O1229" s="2">
        <v>7.2599999999999998E-2</v>
      </c>
      <c r="P1229" s="2">
        <v>8.09E-2</v>
      </c>
      <c r="Q1229" s="2">
        <v>6.8699999999999997E-2</v>
      </c>
      <c r="R1229" s="15">
        <v>3.7833236821778859E-2</v>
      </c>
      <c r="S1229" s="17">
        <f t="shared" si="103"/>
        <v>5.2166666666666672E-3</v>
      </c>
      <c r="T1229" s="18">
        <v>6.9097999999999998E-3</v>
      </c>
      <c r="U1229" s="8">
        <v>4.5999999999999999E-3</v>
      </c>
      <c r="V1229" s="8">
        <v>6.1000000000000004E-3</v>
      </c>
      <c r="W1229" s="13">
        <v>1.5175409150000002E-3</v>
      </c>
      <c r="X1229" s="13">
        <v>1.6536272999999999E-4</v>
      </c>
      <c r="Y1229" s="26">
        <v>-4.0064000000000002E-2</v>
      </c>
      <c r="Z1229" s="26">
        <v>-4.1236000000000002E-2</v>
      </c>
      <c r="AA1229" s="26">
        <f t="shared" si="110"/>
        <v>-4.528066666666667E-2</v>
      </c>
    </row>
    <row r="1230" spans="1:27" x14ac:dyDescent="0.3">
      <c r="A1230" s="1">
        <v>197305</v>
      </c>
      <c r="B1230" s="29">
        <v>104.95</v>
      </c>
      <c r="C1230" s="2">
        <v>3.2033299999999998</v>
      </c>
      <c r="D1230" s="2">
        <f t="shared" si="111"/>
        <v>3.4826968856091365</v>
      </c>
      <c r="E1230" s="2">
        <f t="shared" si="104"/>
        <v>412.50945320487909</v>
      </c>
      <c r="F1230" s="36">
        <f t="shared" si="105"/>
        <v>119</v>
      </c>
      <c r="G1230" s="2">
        <f t="shared" si="106"/>
        <v>3.4664659933183115</v>
      </c>
      <c r="H1230" s="13">
        <f t="shared" si="107"/>
        <v>0.22389065572109307</v>
      </c>
      <c r="I1230" s="2">
        <f t="shared" si="112"/>
        <v>5.2280280041547833E-3</v>
      </c>
      <c r="J1230" s="36">
        <f t="shared" si="108"/>
        <v>119</v>
      </c>
      <c r="K1230" s="31">
        <f t="shared" si="109"/>
        <v>3.1894139794793755E-3</v>
      </c>
      <c r="L1230" s="3">
        <v>7.0866699999999998</v>
      </c>
      <c r="M1230" s="13">
        <v>0.71321596166006584</v>
      </c>
      <c r="N1230" s="2">
        <v>6.3600000000000004E-2</v>
      </c>
      <c r="O1230" s="2">
        <v>7.2900000000000006E-2</v>
      </c>
      <c r="P1230" s="2">
        <v>8.0600000000000005E-2</v>
      </c>
      <c r="Q1230" s="2">
        <v>7.0300000000000001E-2</v>
      </c>
      <c r="R1230" s="15">
        <v>3.9602216300279706E-2</v>
      </c>
      <c r="S1230" s="17">
        <f t="shared" si="103"/>
        <v>5.3E-3</v>
      </c>
      <c r="T1230" s="18">
        <v>6.1022000000000003E-3</v>
      </c>
      <c r="U1230" s="8">
        <v>-1.0500000000000001E-2</v>
      </c>
      <c r="V1230" s="8">
        <v>-3.8999999999999998E-3</v>
      </c>
      <c r="W1230" s="13">
        <v>3.0774623590000003E-3</v>
      </c>
      <c r="X1230" s="13">
        <v>-7.3360224000000002E-5</v>
      </c>
      <c r="Y1230" s="26">
        <v>-1.3950000000000001E-2</v>
      </c>
      <c r="Z1230" s="26">
        <v>-1.9002000000000002E-2</v>
      </c>
      <c r="AA1230" s="26">
        <f t="shared" si="110"/>
        <v>-1.925E-2</v>
      </c>
    </row>
    <row r="1231" spans="1:27" x14ac:dyDescent="0.3">
      <c r="A1231" s="1">
        <v>197306</v>
      </c>
      <c r="B1231" s="29">
        <v>104.26</v>
      </c>
      <c r="C1231" s="2">
        <v>3.22</v>
      </c>
      <c r="D1231" s="2">
        <f t="shared" si="111"/>
        <v>3.5147848326582722</v>
      </c>
      <c r="E1231" s="2">
        <f t="shared" si="104"/>
        <v>412.54461866089531</v>
      </c>
      <c r="F1231" s="36">
        <f t="shared" si="105"/>
        <v>119</v>
      </c>
      <c r="G1231" s="2">
        <f t="shared" si="106"/>
        <v>3.4667615013520616</v>
      </c>
      <c r="H1231" s="13">
        <f t="shared" si="107"/>
        <v>0.22387584376226624</v>
      </c>
      <c r="I1231" s="2">
        <f t="shared" si="112"/>
        <v>5.2039596295105905E-3</v>
      </c>
      <c r="J1231" s="36">
        <f t="shared" si="108"/>
        <v>119</v>
      </c>
      <c r="K1231" s="31">
        <f t="shared" si="109"/>
        <v>3.1691862638798538E-3</v>
      </c>
      <c r="L1231" s="3">
        <v>7.23</v>
      </c>
      <c r="M1231" s="13">
        <v>0.72097430779064942</v>
      </c>
      <c r="N1231" s="2">
        <v>7.1900000000000006E-2</v>
      </c>
      <c r="O1231" s="2">
        <v>7.3700000000000002E-2</v>
      </c>
      <c r="P1231" s="2">
        <v>8.1300000000000011E-2</v>
      </c>
      <c r="Q1231" s="2">
        <v>7.0999999999999994E-2</v>
      </c>
      <c r="R1231" s="15">
        <v>3.9013398465808383E-2</v>
      </c>
      <c r="S1231" s="17">
        <f t="shared" si="103"/>
        <v>5.9916666666666668E-3</v>
      </c>
      <c r="T1231" s="18">
        <v>6.8208000000000001E-3</v>
      </c>
      <c r="U1231" s="8">
        <v>-2.0999999999999999E-3</v>
      </c>
      <c r="V1231" s="8">
        <v>-5.5999999999999999E-3</v>
      </c>
      <c r="W1231" s="13">
        <v>2.1645976740000007E-3</v>
      </c>
      <c r="X1231" s="13">
        <v>7.4397823000000001E-4</v>
      </c>
      <c r="Y1231" s="26">
        <v>-5.1780000000000003E-3</v>
      </c>
      <c r="Z1231" s="26">
        <v>-6.522E-3</v>
      </c>
      <c r="AA1231" s="26">
        <f t="shared" si="110"/>
        <v>-1.1169666666666668E-2</v>
      </c>
    </row>
    <row r="1232" spans="1:27" x14ac:dyDescent="0.3">
      <c r="A1232" s="1">
        <v>197307</v>
      </c>
      <c r="B1232" s="29">
        <v>108.22</v>
      </c>
      <c r="C1232" s="2">
        <v>3.2366700000000002</v>
      </c>
      <c r="D1232" s="2">
        <f t="shared" si="111"/>
        <v>3.4722468371781998</v>
      </c>
      <c r="E1232" s="2">
        <f t="shared" si="104"/>
        <v>412.56578678402798</v>
      </c>
      <c r="F1232" s="36">
        <f t="shared" si="105"/>
        <v>119</v>
      </c>
      <c r="G1232" s="2">
        <f t="shared" si="106"/>
        <v>3.4669393847397307</v>
      </c>
      <c r="H1232" s="13">
        <f t="shared" si="107"/>
        <v>0.22386692853193163</v>
      </c>
      <c r="I1232" s="2">
        <f t="shared" si="112"/>
        <v>5.1770186335402535E-3</v>
      </c>
      <c r="J1232" s="36">
        <f t="shared" si="108"/>
        <v>119</v>
      </c>
      <c r="K1232" s="31">
        <f t="shared" si="109"/>
        <v>3.2001973837611519E-3</v>
      </c>
      <c r="L1232" s="3">
        <v>7.3833299999999999</v>
      </c>
      <c r="M1232" s="13">
        <v>0.69397668393782386</v>
      </c>
      <c r="N1232" s="2">
        <v>8.0100000000000005E-2</v>
      </c>
      <c r="O1232" s="2">
        <v>7.4499999999999997E-2</v>
      </c>
      <c r="P1232" s="2">
        <v>8.2400000000000001E-2</v>
      </c>
      <c r="Q1232" s="2">
        <v>7.5999999999999998E-2</v>
      </c>
      <c r="R1232" s="15">
        <v>3.7350062625087388E-2</v>
      </c>
      <c r="S1232" s="17">
        <f t="shared" ref="S1232:S1295" si="113">N1232/12</f>
        <v>6.6750000000000004E-3</v>
      </c>
      <c r="T1232" s="18">
        <v>2.2633000000000002E-3</v>
      </c>
      <c r="U1232" s="8">
        <v>-4.3299999999999998E-2</v>
      </c>
      <c r="V1232" s="8">
        <v>-4.7600000000000003E-2</v>
      </c>
      <c r="W1232" s="13">
        <v>1.8680183310000006E-3</v>
      </c>
      <c r="X1232" s="13">
        <v>2.3902997E-4</v>
      </c>
      <c r="Y1232" s="26">
        <v>3.9128000000000003E-2</v>
      </c>
      <c r="Z1232" s="26">
        <v>3.7678999999999997E-2</v>
      </c>
      <c r="AA1232" s="26">
        <f t="shared" si="110"/>
        <v>3.2453000000000003E-2</v>
      </c>
    </row>
    <row r="1233" spans="1:27" x14ac:dyDescent="0.3">
      <c r="A1233" s="1">
        <v>197308</v>
      </c>
      <c r="B1233" s="29">
        <v>104.25</v>
      </c>
      <c r="C1233" s="2">
        <v>3.2533300000000001</v>
      </c>
      <c r="D1233" s="2">
        <f t="shared" si="111"/>
        <v>3.5064257163178878</v>
      </c>
      <c r="E1233" s="2">
        <f t="shared" si="104"/>
        <v>412.55702746545427</v>
      </c>
      <c r="F1233" s="36">
        <f t="shared" si="105"/>
        <v>119</v>
      </c>
      <c r="G1233" s="2">
        <f t="shared" si="106"/>
        <v>3.4668657770206242</v>
      </c>
      <c r="H1233" s="13">
        <f t="shared" si="107"/>
        <v>0.2238706175467387</v>
      </c>
      <c r="I1233" s="2">
        <f t="shared" si="112"/>
        <v>5.1472655537945222E-3</v>
      </c>
      <c r="J1233" s="36">
        <f t="shared" si="108"/>
        <v>119</v>
      </c>
      <c r="K1233" s="31">
        <f t="shared" si="109"/>
        <v>3.2309631931521014E-3</v>
      </c>
      <c r="L1233" s="3">
        <v>7.53667</v>
      </c>
      <c r="M1233" s="13">
        <v>0.72433723537298456</v>
      </c>
      <c r="N1233" s="2">
        <v>8.6699999999999999E-2</v>
      </c>
      <c r="O1233" s="2">
        <v>7.6799999999999993E-2</v>
      </c>
      <c r="P1233" s="2">
        <v>8.5299999999999987E-2</v>
      </c>
      <c r="Q1233" s="2">
        <v>7.2800000000000004E-2</v>
      </c>
      <c r="R1233" s="15">
        <v>3.7388767452079683E-2</v>
      </c>
      <c r="S1233" s="17">
        <f t="shared" si="113"/>
        <v>7.2249999999999997E-3</v>
      </c>
      <c r="T1233" s="18">
        <v>1.7924300000000001E-2</v>
      </c>
      <c r="U1233" s="8">
        <v>3.9100000000000003E-2</v>
      </c>
      <c r="V1233" s="8">
        <v>3.56E-2</v>
      </c>
      <c r="W1233" s="13">
        <v>1.0958563969999998E-3</v>
      </c>
      <c r="X1233" s="13">
        <v>2.5207516E-4</v>
      </c>
      <c r="Y1233" s="26">
        <v>-3.1544000000000003E-2</v>
      </c>
      <c r="Z1233" s="26">
        <v>-3.6505000000000003E-2</v>
      </c>
      <c r="AA1233" s="26">
        <f t="shared" si="110"/>
        <v>-3.8769000000000005E-2</v>
      </c>
    </row>
    <row r="1234" spans="1:27" x14ac:dyDescent="0.3">
      <c r="A1234" s="1">
        <v>197309</v>
      </c>
      <c r="B1234" s="29">
        <v>108.43</v>
      </c>
      <c r="C1234" s="2">
        <v>3.27</v>
      </c>
      <c r="D1234" s="2">
        <f t="shared" si="111"/>
        <v>3.5000228287311259</v>
      </c>
      <c r="E1234" s="2">
        <f t="shared" si="104"/>
        <v>412.55224547809252</v>
      </c>
      <c r="F1234" s="36">
        <f t="shared" si="105"/>
        <v>119</v>
      </c>
      <c r="G1234" s="2">
        <f t="shared" si="106"/>
        <v>3.4668255922528783</v>
      </c>
      <c r="H1234" s="13">
        <f t="shared" si="107"/>
        <v>0.22387263154719284</v>
      </c>
      <c r="I1234" s="2">
        <f t="shared" si="112"/>
        <v>5.1239806598162296E-3</v>
      </c>
      <c r="J1234" s="36">
        <f t="shared" si="108"/>
        <v>119</v>
      </c>
      <c r="K1234" s="31">
        <f t="shared" si="109"/>
        <v>3.2615363392801203E-3</v>
      </c>
      <c r="L1234" s="3">
        <v>7.69</v>
      </c>
      <c r="M1234" s="13">
        <v>0.67880899588216659</v>
      </c>
      <c r="N1234" s="2">
        <v>8.2899999999999988E-2</v>
      </c>
      <c r="O1234" s="2">
        <v>7.6299999999999993E-2</v>
      </c>
      <c r="P1234" s="2">
        <v>8.6300000000000002E-2</v>
      </c>
      <c r="Q1234" s="2">
        <v>7.0300000000000001E-2</v>
      </c>
      <c r="R1234" s="15">
        <v>3.4361225651735577E-2</v>
      </c>
      <c r="S1234" s="17">
        <f t="shared" si="113"/>
        <v>6.9083333333333323E-3</v>
      </c>
      <c r="T1234" s="18">
        <v>2.9564000000000001E-3</v>
      </c>
      <c r="U1234" s="8">
        <v>3.1800000000000002E-2</v>
      </c>
      <c r="V1234" s="8">
        <v>3.56E-2</v>
      </c>
      <c r="W1234" s="13">
        <v>9.345468859999999E-4</v>
      </c>
      <c r="X1234" s="13">
        <v>-5.4582374999999999E-5</v>
      </c>
      <c r="Y1234" s="26">
        <v>4.2219E-2</v>
      </c>
      <c r="Z1234" s="26">
        <v>4.1037999999999998E-2</v>
      </c>
      <c r="AA1234" s="26">
        <f t="shared" si="110"/>
        <v>3.5310666666666671E-2</v>
      </c>
    </row>
    <row r="1235" spans="1:27" x14ac:dyDescent="0.3">
      <c r="A1235" s="1">
        <v>197310</v>
      </c>
      <c r="B1235" s="29">
        <v>108.29</v>
      </c>
      <c r="C1235" s="2">
        <v>3.30667</v>
      </c>
      <c r="D1235" s="2">
        <f t="shared" si="111"/>
        <v>3.3679897972788142</v>
      </c>
      <c r="E1235" s="2">
        <f t="shared" si="104"/>
        <v>412.56215687894104</v>
      </c>
      <c r="F1235" s="36">
        <f t="shared" si="105"/>
        <v>119</v>
      </c>
      <c r="G1235" s="2">
        <f t="shared" si="106"/>
        <v>3.4669088813356388</v>
      </c>
      <c r="H1235" s="13">
        <f t="shared" si="107"/>
        <v>0.22386845726322327</v>
      </c>
      <c r="I1235" s="2">
        <f t="shared" si="112"/>
        <v>1.1214067278287443E-2</v>
      </c>
      <c r="J1235" s="36">
        <f t="shared" si="108"/>
        <v>119</v>
      </c>
      <c r="K1235" s="31">
        <f t="shared" si="109"/>
        <v>3.2158844029258633E-3</v>
      </c>
      <c r="L1235" s="3">
        <v>7.8466699999999996</v>
      </c>
      <c r="M1235" s="13">
        <v>0.67208179138179758</v>
      </c>
      <c r="N1235" s="2">
        <v>7.22E-2</v>
      </c>
      <c r="O1235" s="2">
        <v>7.5999999999999998E-2</v>
      </c>
      <c r="P1235" s="2">
        <v>8.4100000000000008E-2</v>
      </c>
      <c r="Q1235" s="2">
        <v>6.8900000000000003E-2</v>
      </c>
      <c r="R1235" s="15">
        <v>3.4660330111237023E-2</v>
      </c>
      <c r="S1235" s="17">
        <f t="shared" si="113"/>
        <v>6.0166666666666667E-3</v>
      </c>
      <c r="T1235" s="18">
        <v>8.0853000000000001E-3</v>
      </c>
      <c r="U1235" s="8">
        <v>2.1499999999999998E-2</v>
      </c>
      <c r="V1235" s="8">
        <v>-6.6E-3</v>
      </c>
      <c r="W1235" s="13">
        <v>1.34471653E-3</v>
      </c>
      <c r="X1235" s="13">
        <v>-8.8735818999999998E-4</v>
      </c>
      <c r="Y1235" s="26">
        <v>3.1199999999999999E-4</v>
      </c>
      <c r="Z1235" s="26">
        <v>-1.56E-3</v>
      </c>
      <c r="AA1235" s="26">
        <f t="shared" si="110"/>
        <v>-5.7046666666666669E-3</v>
      </c>
    </row>
    <row r="1236" spans="1:27" x14ac:dyDescent="0.3">
      <c r="A1236" s="1">
        <v>197311</v>
      </c>
      <c r="B1236" s="29">
        <v>95.96</v>
      </c>
      <c r="C1236" s="2">
        <v>3.3433299999999999</v>
      </c>
      <c r="D1236" s="2">
        <f t="shared" si="111"/>
        <v>3.3733977507728556</v>
      </c>
      <c r="E1236" s="2">
        <f t="shared" si="104"/>
        <v>412.42628220692598</v>
      </c>
      <c r="F1236" s="36">
        <f t="shared" si="105"/>
        <v>119</v>
      </c>
      <c r="G1236" s="2">
        <f t="shared" si="106"/>
        <v>3.4657670773691258</v>
      </c>
      <c r="H1236" s="13">
        <f t="shared" si="107"/>
        <v>0.22392569578194846</v>
      </c>
      <c r="I1236" s="2">
        <f t="shared" si="112"/>
        <v>1.1086682372295931E-2</v>
      </c>
      <c r="J1236" s="36">
        <f t="shared" si="108"/>
        <v>119</v>
      </c>
      <c r="K1236" s="31">
        <f t="shared" si="109"/>
        <v>3.2222987341147592E-3</v>
      </c>
      <c r="L1236" s="3">
        <v>8.0033300000000001</v>
      </c>
      <c r="M1236" s="13">
        <v>0.78187899057464272</v>
      </c>
      <c r="N1236" s="2">
        <v>7.8299999999999995E-2</v>
      </c>
      <c r="O1236" s="2">
        <v>7.6700000000000004E-2</v>
      </c>
      <c r="P1236" s="2">
        <v>8.4199999999999997E-2</v>
      </c>
      <c r="Q1236" s="2">
        <v>7.1199999999999999E-2</v>
      </c>
      <c r="R1236" s="15">
        <v>3.8736339192755286E-2</v>
      </c>
      <c r="S1236" s="17">
        <f t="shared" si="113"/>
        <v>6.5249999999999996E-3</v>
      </c>
      <c r="T1236" s="18">
        <v>7.2940000000000001E-3</v>
      </c>
      <c r="U1236" s="8">
        <v>-1.83E-2</v>
      </c>
      <c r="V1236" s="8">
        <v>7.7999999999999996E-3</v>
      </c>
      <c r="W1236" s="13">
        <v>4.3697281120000002E-3</v>
      </c>
      <c r="X1236" s="13">
        <v>-1.3245341999999999E-3</v>
      </c>
      <c r="Y1236" s="26">
        <v>-0.10722</v>
      </c>
      <c r="Z1236" s="26">
        <v>-0.11304599999999999</v>
      </c>
      <c r="AA1236" s="26">
        <f t="shared" si="110"/>
        <v>-0.113745</v>
      </c>
    </row>
    <row r="1237" spans="1:27" x14ac:dyDescent="0.3">
      <c r="A1237" s="1">
        <v>197312</v>
      </c>
      <c r="B1237" s="29">
        <v>97.55</v>
      </c>
      <c r="C1237" s="2">
        <v>3.38</v>
      </c>
      <c r="D1237" s="2">
        <f t="shared" si="111"/>
        <v>3.3523924244838992</v>
      </c>
      <c r="E1237" s="2">
        <f t="shared" si="104"/>
        <v>412.27953063317528</v>
      </c>
      <c r="F1237" s="36">
        <f t="shared" si="105"/>
        <v>119</v>
      </c>
      <c r="G1237" s="2">
        <f t="shared" si="106"/>
        <v>3.4645338708670192</v>
      </c>
      <c r="H1237" s="13">
        <f t="shared" si="107"/>
        <v>0.22398754918748071</v>
      </c>
      <c r="I1237" s="2">
        <f t="shared" si="112"/>
        <v>1.0968106648162168E-2</v>
      </c>
      <c r="J1237" s="36">
        <f t="shared" si="108"/>
        <v>119</v>
      </c>
      <c r="K1237" s="31">
        <f t="shared" si="109"/>
        <v>3.2285881511459804E-3</v>
      </c>
      <c r="L1237" s="3">
        <v>8.16</v>
      </c>
      <c r="M1237" s="13">
        <v>0.75558846343699315</v>
      </c>
      <c r="N1237" s="2">
        <v>7.4499999999999997E-2</v>
      </c>
      <c r="O1237" s="2">
        <v>7.6799999999999993E-2</v>
      </c>
      <c r="P1237" s="2">
        <v>8.48E-2</v>
      </c>
      <c r="Q1237" s="2">
        <v>7.2599999999999998E-2</v>
      </c>
      <c r="R1237" s="15">
        <v>1.3007395124224599E-2</v>
      </c>
      <c r="S1237" s="17">
        <f t="shared" si="113"/>
        <v>6.2083333333333331E-3</v>
      </c>
      <c r="T1237" s="18">
        <v>6.5193999999999998E-3</v>
      </c>
      <c r="U1237" s="8">
        <v>-8.2000000000000007E-3</v>
      </c>
      <c r="V1237" s="8">
        <v>-8.8999999999999999E-3</v>
      </c>
      <c r="W1237" s="13">
        <v>5.358381049E-3</v>
      </c>
      <c r="X1237" s="13">
        <v>-6.4019939999999996E-4</v>
      </c>
      <c r="Y1237" s="26">
        <v>1.7971000000000001E-2</v>
      </c>
      <c r="Z1237" s="26">
        <v>1.6534E-2</v>
      </c>
      <c r="AA1237" s="26">
        <f t="shared" si="110"/>
        <v>1.1762666666666668E-2</v>
      </c>
    </row>
    <row r="1238" spans="1:27" x14ac:dyDescent="0.3">
      <c r="A1238" s="1">
        <v>197401</v>
      </c>
      <c r="B1238" s="29">
        <v>96.57</v>
      </c>
      <c r="C1238" s="2">
        <v>3.4</v>
      </c>
      <c r="D1238" s="2">
        <f t="shared" si="111"/>
        <v>3.3428618046491918</v>
      </c>
      <c r="E1238" s="2">
        <f t="shared" si="104"/>
        <v>412.10924187421011</v>
      </c>
      <c r="F1238" s="36">
        <f t="shared" si="105"/>
        <v>119</v>
      </c>
      <c r="G1238" s="2">
        <f t="shared" si="106"/>
        <v>3.4631028728925219</v>
      </c>
      <c r="H1238" s="13">
        <f t="shared" si="107"/>
        <v>0.22405936597914522</v>
      </c>
      <c r="I1238" s="2">
        <f t="shared" si="112"/>
        <v>5.9171597633136397E-3</v>
      </c>
      <c r="J1238" s="36">
        <f t="shared" si="108"/>
        <v>119</v>
      </c>
      <c r="K1238" s="31">
        <f t="shared" si="109"/>
        <v>3.2593167489559818E-3</v>
      </c>
      <c r="L1238" s="3">
        <v>8.2266700000000004</v>
      </c>
      <c r="M1238" s="13">
        <v>0.75144643796388289</v>
      </c>
      <c r="N1238" s="2">
        <v>7.7699999999999991E-2</v>
      </c>
      <c r="O1238" s="2">
        <v>7.8299999999999995E-2</v>
      </c>
      <c r="P1238" s="2">
        <v>8.48E-2</v>
      </c>
      <c r="Q1238" s="2">
        <v>7.3999999999999996E-2</v>
      </c>
      <c r="R1238" s="15">
        <v>1.162674909434991E-2</v>
      </c>
      <c r="S1238" s="17">
        <f t="shared" si="113"/>
        <v>6.474999999999999E-3</v>
      </c>
      <c r="T1238" s="18">
        <v>8.6268999999999998E-3</v>
      </c>
      <c r="U1238" s="8">
        <v>-8.3000000000000001E-3</v>
      </c>
      <c r="V1238" s="8">
        <v>-5.3E-3</v>
      </c>
      <c r="W1238" s="13">
        <v>3.4095123309999999E-3</v>
      </c>
      <c r="X1238" s="13">
        <v>-9.3675298999999995E-4</v>
      </c>
      <c r="Y1238" s="26">
        <v>-8.1200000000000005E-3</v>
      </c>
      <c r="Z1238" s="26">
        <v>-9.7490000000000007E-3</v>
      </c>
      <c r="AA1238" s="26">
        <f t="shared" si="110"/>
        <v>-1.4595E-2</v>
      </c>
    </row>
    <row r="1239" spans="1:27" x14ac:dyDescent="0.3">
      <c r="A1239" s="1">
        <v>197402</v>
      </c>
      <c r="B1239" s="29">
        <v>96.22</v>
      </c>
      <c r="C1239" s="2">
        <v>3.42</v>
      </c>
      <c r="D1239" s="2">
        <f t="shared" si="111"/>
        <v>3.3134414426001562</v>
      </c>
      <c r="E1239" s="2">
        <f t="shared" ref="E1239:E1302" si="114">SUM(D1120:D1238)</f>
        <v>411.92159706792813</v>
      </c>
      <c r="F1239" s="36">
        <f t="shared" ref="F1239:F1302" si="115">COUNT(D1120:D1238)</f>
        <v>119</v>
      </c>
      <c r="G1239" s="2">
        <f t="shared" ref="G1239:G1302" si="116">E1239/F1239</f>
        <v>3.4615260257809086</v>
      </c>
      <c r="H1239" s="13">
        <f t="shared" ref="H1239:H1302" si="117">1/(1+G1239)</f>
        <v>0.22413855578147573</v>
      </c>
      <c r="I1239" s="2">
        <f t="shared" si="112"/>
        <v>5.8823529411764497E-3</v>
      </c>
      <c r="J1239" s="36">
        <f t="shared" ref="J1239:J1302" si="118">COUNT(I1120:I1238)</f>
        <v>119</v>
      </c>
      <c r="K1239" s="31">
        <f t="shared" ref="K1239:K1302" si="119">SUM(I1120:I1238)/J1239</f>
        <v>3.2480829590388438E-3</v>
      </c>
      <c r="L1239" s="3">
        <v>8.2933299999999992</v>
      </c>
      <c r="M1239" s="13">
        <v>0.74709771884768694</v>
      </c>
      <c r="N1239" s="2">
        <v>7.1199999999999999E-2</v>
      </c>
      <c r="O1239" s="2">
        <v>7.85E-2</v>
      </c>
      <c r="P1239" s="2">
        <v>8.5299999999999987E-2</v>
      </c>
      <c r="Q1239" s="2">
        <v>7.4800000000000005E-2</v>
      </c>
      <c r="R1239" s="15">
        <v>1.0918647698395442E-2</v>
      </c>
      <c r="S1239" s="17">
        <f t="shared" si="113"/>
        <v>5.933333333333333E-3</v>
      </c>
      <c r="T1239" s="18">
        <v>1.28025E-2</v>
      </c>
      <c r="U1239" s="8">
        <v>-2.3999999999999998E-3</v>
      </c>
      <c r="V1239" s="8">
        <v>8.9999999999999998E-4</v>
      </c>
      <c r="W1239" s="13">
        <v>1.8780139580000003E-3</v>
      </c>
      <c r="X1239" s="13">
        <v>-9.5731387999999995E-4</v>
      </c>
      <c r="Y1239" s="26">
        <v>1.9919999999999998E-3</v>
      </c>
      <c r="Z1239" s="26">
        <v>-3.6949999999999999E-3</v>
      </c>
      <c r="AA1239" s="26">
        <f t="shared" ref="AA1239:AA1302" si="120">Y1239-S1239</f>
        <v>-3.9413333333333331E-3</v>
      </c>
    </row>
    <row r="1240" spans="1:27" x14ac:dyDescent="0.3">
      <c r="A1240" s="1">
        <v>197403</v>
      </c>
      <c r="B1240" s="29">
        <v>93.98</v>
      </c>
      <c r="C1240" s="2">
        <v>3.44</v>
      </c>
      <c r="D1240" s="2">
        <f t="shared" si="111"/>
        <v>3.2677767248774003</v>
      </c>
      <c r="E1240" s="2">
        <f t="shared" si="114"/>
        <v>411.70565302771945</v>
      </c>
      <c r="F1240" s="36">
        <f t="shared" si="115"/>
        <v>119</v>
      </c>
      <c r="G1240" s="2">
        <f t="shared" si="116"/>
        <v>3.4597113699808357</v>
      </c>
      <c r="H1240" s="13">
        <f t="shared" si="117"/>
        <v>0.22422975772180906</v>
      </c>
      <c r="I1240" s="2">
        <f t="shared" si="112"/>
        <v>5.8479532163742132E-3</v>
      </c>
      <c r="J1240" s="36">
        <f t="shared" si="118"/>
        <v>119</v>
      </c>
      <c r="K1240" s="31">
        <f t="shared" si="119"/>
        <v>3.2369593513464278E-3</v>
      </c>
      <c r="L1240" s="3">
        <v>8.36</v>
      </c>
      <c r="M1240" s="13">
        <v>0.81518401285019149</v>
      </c>
      <c r="N1240" s="2">
        <v>7.9600000000000004E-2</v>
      </c>
      <c r="O1240" s="2">
        <v>8.0100000000000005E-2</v>
      </c>
      <c r="P1240" s="2">
        <v>8.6199999999999999E-2</v>
      </c>
      <c r="Q1240" s="2">
        <v>7.8299999999999995E-2</v>
      </c>
      <c r="R1240" s="15">
        <v>1.0399936064688012E-2</v>
      </c>
      <c r="S1240" s="17">
        <f t="shared" si="113"/>
        <v>6.633333333333334E-3</v>
      </c>
      <c r="T1240" s="18">
        <v>1.1244000000000001E-2</v>
      </c>
      <c r="U1240" s="8">
        <v>-2.92E-2</v>
      </c>
      <c r="V1240" s="8">
        <v>-3.0700000000000002E-2</v>
      </c>
      <c r="W1240" s="13">
        <v>1.693666146E-3</v>
      </c>
      <c r="X1240" s="13">
        <v>-1.1670985E-3</v>
      </c>
      <c r="Y1240" s="26">
        <v>-2.1818000000000001E-2</v>
      </c>
      <c r="Z1240" s="26">
        <v>-2.3154000000000001E-2</v>
      </c>
      <c r="AA1240" s="26">
        <f t="shared" si="120"/>
        <v>-2.8451333333333335E-2</v>
      </c>
    </row>
    <row r="1241" spans="1:27" x14ac:dyDescent="0.3">
      <c r="A1241" s="1">
        <v>197404</v>
      </c>
      <c r="B1241" s="29">
        <v>90.31</v>
      </c>
      <c r="C1241" s="2">
        <v>3.46</v>
      </c>
      <c r="D1241" s="2">
        <f t="shared" si="111"/>
        <v>3.2278527524551826</v>
      </c>
      <c r="E1241" s="2">
        <f t="shared" si="114"/>
        <v>411.4397860823276</v>
      </c>
      <c r="F1241" s="36">
        <f t="shared" si="115"/>
        <v>119</v>
      </c>
      <c r="G1241" s="2">
        <f t="shared" si="116"/>
        <v>3.4574771939691393</v>
      </c>
      <c r="H1241" s="13">
        <f t="shared" si="117"/>
        <v>0.22434214612538594</v>
      </c>
      <c r="I1241" s="2">
        <f t="shared" si="112"/>
        <v>5.8139534883721034E-3</v>
      </c>
      <c r="J1241" s="36">
        <f t="shared" si="118"/>
        <v>119</v>
      </c>
      <c r="K1241" s="31">
        <f t="shared" si="119"/>
        <v>3.2259799125111837E-3</v>
      </c>
      <c r="L1241" s="3">
        <v>8.4866700000000002</v>
      </c>
      <c r="M1241" s="13">
        <v>0.82485808186435616</v>
      </c>
      <c r="N1241" s="2">
        <v>8.3299999999999999E-2</v>
      </c>
      <c r="O1241" s="2">
        <v>8.2500000000000004E-2</v>
      </c>
      <c r="P1241" s="2">
        <v>8.8699999999999987E-2</v>
      </c>
      <c r="Q1241" s="2">
        <v>8.1600000000000006E-2</v>
      </c>
      <c r="R1241" s="15">
        <v>9.6570611708506216E-3</v>
      </c>
      <c r="S1241" s="17">
        <f t="shared" si="113"/>
        <v>6.9416666666666663E-3</v>
      </c>
      <c r="T1241" s="18">
        <v>5.5748999999999998E-3</v>
      </c>
      <c r="U1241" s="8">
        <v>-2.53E-2</v>
      </c>
      <c r="V1241" s="8">
        <v>-3.4099999999999998E-2</v>
      </c>
      <c r="W1241" s="13">
        <v>1.7291447189999999E-3</v>
      </c>
      <c r="X1241" s="13">
        <v>-1.0474938999999999E-3</v>
      </c>
      <c r="Y1241" s="26">
        <v>-3.7649000000000002E-2</v>
      </c>
      <c r="Z1241" s="26">
        <v>-3.9358999999999998E-2</v>
      </c>
      <c r="AA1241" s="26">
        <f t="shared" si="120"/>
        <v>-4.4590666666666667E-2</v>
      </c>
    </row>
    <row r="1242" spans="1:27" x14ac:dyDescent="0.3">
      <c r="A1242" s="1">
        <v>197405</v>
      </c>
      <c r="B1242" s="29">
        <v>87.28</v>
      </c>
      <c r="C1242" s="2">
        <v>3.48</v>
      </c>
      <c r="D1242" s="2">
        <f t="shared" si="111"/>
        <v>3.2073150024671246</v>
      </c>
      <c r="E1242" s="2">
        <f t="shared" si="114"/>
        <v>411.1247788808667</v>
      </c>
      <c r="F1242" s="36">
        <f t="shared" si="115"/>
        <v>119</v>
      </c>
      <c r="G1242" s="2">
        <f t="shared" si="116"/>
        <v>3.4548300746291321</v>
      </c>
      <c r="H1242" s="13">
        <f t="shared" si="117"/>
        <v>0.22447545321540702</v>
      </c>
      <c r="I1242" s="2">
        <f t="shared" si="112"/>
        <v>5.7803468208093012E-3</v>
      </c>
      <c r="J1242" s="36">
        <f t="shared" si="118"/>
        <v>119</v>
      </c>
      <c r="K1242" s="31">
        <f t="shared" si="119"/>
        <v>3.2151776583481265E-3</v>
      </c>
      <c r="L1242" s="3">
        <v>8.6133299999999995</v>
      </c>
      <c r="M1242" s="13">
        <v>0.86041612127105238</v>
      </c>
      <c r="N1242" s="2">
        <v>8.2299999999999998E-2</v>
      </c>
      <c r="O1242" s="2">
        <v>8.3699999999999997E-2</v>
      </c>
      <c r="P1242" s="2">
        <v>9.0500000000000011E-2</v>
      </c>
      <c r="Q1242" s="2">
        <v>8.1000000000000003E-2</v>
      </c>
      <c r="R1242" s="15">
        <v>9.2465389412299676E-3</v>
      </c>
      <c r="S1242" s="17">
        <f t="shared" si="113"/>
        <v>6.8583333333333335E-3</v>
      </c>
      <c r="T1242" s="18">
        <v>1.10575E-2</v>
      </c>
      <c r="U1242" s="8">
        <v>1.23E-2</v>
      </c>
      <c r="V1242" s="8">
        <v>1.0500000000000001E-2</v>
      </c>
      <c r="W1242" s="13">
        <v>2.0987058369999999E-3</v>
      </c>
      <c r="X1242" s="13">
        <v>-1.2379909999999999E-3</v>
      </c>
      <c r="Y1242" s="26">
        <v>-2.6896E-2</v>
      </c>
      <c r="Z1242" s="26">
        <v>-3.3126999999999997E-2</v>
      </c>
      <c r="AA1242" s="26">
        <f t="shared" si="120"/>
        <v>-3.3754333333333331E-2</v>
      </c>
    </row>
    <row r="1243" spans="1:27" x14ac:dyDescent="0.3">
      <c r="A1243" s="1">
        <v>197406</v>
      </c>
      <c r="B1243" s="29">
        <v>86</v>
      </c>
      <c r="C1243" s="2">
        <v>3.5</v>
      </c>
      <c r="D1243" s="2">
        <f t="shared" si="111"/>
        <v>3.1206012555998601</v>
      </c>
      <c r="E1243" s="2">
        <f t="shared" si="114"/>
        <v>410.77818743670241</v>
      </c>
      <c r="F1243" s="36">
        <f t="shared" si="115"/>
        <v>119</v>
      </c>
      <c r="G1243" s="2">
        <f t="shared" si="116"/>
        <v>3.4519175414848942</v>
      </c>
      <c r="H1243" s="13">
        <f t="shared" si="117"/>
        <v>0.22462230952877435</v>
      </c>
      <c r="I1243" s="2">
        <f t="shared" si="112"/>
        <v>5.7471264367816577E-3</v>
      </c>
      <c r="J1243" s="36">
        <f t="shared" si="118"/>
        <v>119</v>
      </c>
      <c r="K1243" s="31">
        <f t="shared" si="119"/>
        <v>3.2044779966438354E-3</v>
      </c>
      <c r="L1243" s="3">
        <v>8.74</v>
      </c>
      <c r="M1243" s="13">
        <v>0.86015877170025312</v>
      </c>
      <c r="N1243" s="2">
        <v>7.9000000000000001E-2</v>
      </c>
      <c r="O1243" s="2">
        <v>8.4700000000000011E-2</v>
      </c>
      <c r="P1243" s="2">
        <v>9.2699999999999991E-2</v>
      </c>
      <c r="Q1243" s="2">
        <v>8.1199999999999994E-2</v>
      </c>
      <c r="R1243" s="15">
        <v>8.0278098963673002E-3</v>
      </c>
      <c r="S1243" s="17">
        <f t="shared" si="113"/>
        <v>6.5833333333333334E-3</v>
      </c>
      <c r="T1243" s="18">
        <v>9.5759999999999994E-3</v>
      </c>
      <c r="U1243" s="8">
        <v>4.4999999999999997E-3</v>
      </c>
      <c r="V1243" s="8">
        <v>-2.8500000000000001E-2</v>
      </c>
      <c r="W1243" s="13">
        <v>2.3003406530000001E-3</v>
      </c>
      <c r="X1243" s="13">
        <v>-1.6917665000000001E-3</v>
      </c>
      <c r="Y1243" s="26">
        <v>-1.2815999999999999E-2</v>
      </c>
      <c r="Z1243" s="26">
        <v>-1.4583E-2</v>
      </c>
      <c r="AA1243" s="26">
        <f t="shared" si="120"/>
        <v>-1.9399333333333331E-2</v>
      </c>
    </row>
    <row r="1244" spans="1:27" x14ac:dyDescent="0.3">
      <c r="A1244" s="1">
        <v>197407</v>
      </c>
      <c r="B1244" s="29">
        <v>79.31</v>
      </c>
      <c r="C1244" s="2">
        <v>3.53</v>
      </c>
      <c r="D1244" s="2">
        <f t="shared" si="111"/>
        <v>3.0174494142746746</v>
      </c>
      <c r="E1244" s="2">
        <f t="shared" si="114"/>
        <v>410.36961350511689</v>
      </c>
      <c r="F1244" s="36">
        <f t="shared" si="115"/>
        <v>119</v>
      </c>
      <c r="G1244" s="2">
        <f t="shared" si="116"/>
        <v>3.4484841471018224</v>
      </c>
      <c r="H1244" s="13">
        <f t="shared" si="117"/>
        <v>0.22479567577002554</v>
      </c>
      <c r="I1244" s="2">
        <f t="shared" si="112"/>
        <v>8.5714285714284522E-3</v>
      </c>
      <c r="J1244" s="36">
        <f t="shared" si="118"/>
        <v>119</v>
      </c>
      <c r="K1244" s="31">
        <f t="shared" si="119"/>
        <v>3.1821566948979853E-3</v>
      </c>
      <c r="L1244" s="3">
        <v>8.8633299999999995</v>
      </c>
      <c r="M1244" s="13">
        <v>0.91123932244563866</v>
      </c>
      <c r="N1244" s="2">
        <v>7.5499999999999998E-2</v>
      </c>
      <c r="O1244" s="2">
        <v>8.72E-2</v>
      </c>
      <c r="P1244" s="2">
        <v>9.4800000000000009E-2</v>
      </c>
      <c r="Q1244" s="2">
        <v>8.2299999999999998E-2</v>
      </c>
      <c r="R1244" s="15">
        <v>7.508963358655414E-3</v>
      </c>
      <c r="S1244" s="17">
        <f t="shared" si="113"/>
        <v>6.2916666666666668E-3</v>
      </c>
      <c r="T1244" s="18">
        <v>7.4602000000000002E-3</v>
      </c>
      <c r="U1244" s="8">
        <v>-2.8999999999999998E-3</v>
      </c>
      <c r="V1244" s="8">
        <v>-2.1100000000000001E-2</v>
      </c>
      <c r="W1244" s="13">
        <v>4.9175339440000005E-3</v>
      </c>
      <c r="X1244" s="13">
        <v>-1.9992526000000002E-3</v>
      </c>
      <c r="Y1244" s="26">
        <v>-7.6698000000000002E-2</v>
      </c>
      <c r="Z1244" s="26">
        <v>-7.85E-2</v>
      </c>
      <c r="AA1244" s="26">
        <f t="shared" si="120"/>
        <v>-8.298966666666667E-2</v>
      </c>
    </row>
    <row r="1245" spans="1:27" x14ac:dyDescent="0.3">
      <c r="A1245" s="1">
        <v>197408</v>
      </c>
      <c r="B1245" s="29">
        <v>72.150000000000006</v>
      </c>
      <c r="C1245" s="2">
        <v>3.56</v>
      </c>
      <c r="D1245" s="2">
        <f t="shared" si="111"/>
        <v>2.8819090839774311</v>
      </c>
      <c r="E1245" s="2">
        <f t="shared" si="114"/>
        <v>409.83787309621772</v>
      </c>
      <c r="F1245" s="36">
        <f t="shared" si="115"/>
        <v>119</v>
      </c>
      <c r="G1245" s="2">
        <f t="shared" si="116"/>
        <v>3.4440157403043505</v>
      </c>
      <c r="H1245" s="13">
        <f t="shared" si="117"/>
        <v>0.22502170524074575</v>
      </c>
      <c r="I1245" s="2">
        <f t="shared" si="112"/>
        <v>8.4985835694051381E-3</v>
      </c>
      <c r="J1245" s="36">
        <f t="shared" si="118"/>
        <v>119</v>
      </c>
      <c r="K1245" s="31">
        <f t="shared" si="119"/>
        <v>3.184157495218113E-3</v>
      </c>
      <c r="L1245" s="3">
        <v>8.9866700000000002</v>
      </c>
      <c r="M1245" s="13">
        <v>1.0171239942232309</v>
      </c>
      <c r="N1245" s="2">
        <v>8.9600000000000013E-2</v>
      </c>
      <c r="O1245" s="2">
        <v>0.09</v>
      </c>
      <c r="P1245" s="2">
        <v>9.7699999999999995E-2</v>
      </c>
      <c r="Q1245" s="2">
        <v>8.5500000000000007E-2</v>
      </c>
      <c r="R1245" s="15">
        <v>6.6247277938571688E-3</v>
      </c>
      <c r="S1245" s="17">
        <f t="shared" si="113"/>
        <v>7.4666666666666675E-3</v>
      </c>
      <c r="T1245" s="18">
        <v>1.2756099999999999E-2</v>
      </c>
      <c r="U1245" s="8">
        <v>-2.3199999999999998E-2</v>
      </c>
      <c r="V1245" s="8">
        <v>-2.6800000000000001E-2</v>
      </c>
      <c r="W1245" s="13">
        <v>4.7910493979999996E-3</v>
      </c>
      <c r="X1245" s="13">
        <v>-2.3098099999999998E-3</v>
      </c>
      <c r="Y1245" s="26">
        <v>-8.2177E-2</v>
      </c>
      <c r="Z1245" s="26">
        <v>-8.9736999999999997E-2</v>
      </c>
      <c r="AA1245" s="26">
        <f t="shared" si="120"/>
        <v>-8.9643666666666663E-2</v>
      </c>
    </row>
    <row r="1246" spans="1:27" x14ac:dyDescent="0.3">
      <c r="A1246" s="1">
        <v>197409</v>
      </c>
      <c r="B1246" s="29">
        <v>63.54</v>
      </c>
      <c r="C1246" s="2">
        <v>3.59</v>
      </c>
      <c r="D1246" s="2">
        <f t="shared" si="111"/>
        <v>3.0245606254539688</v>
      </c>
      <c r="E1246" s="2">
        <f t="shared" si="114"/>
        <v>409.17077737972602</v>
      </c>
      <c r="F1246" s="36">
        <f t="shared" si="115"/>
        <v>119</v>
      </c>
      <c r="G1246" s="2">
        <f t="shared" si="116"/>
        <v>3.4384098939472776</v>
      </c>
      <c r="H1246" s="13">
        <f t="shared" si="117"/>
        <v>0.2253059144816062</v>
      </c>
      <c r="I1246" s="2">
        <f t="shared" si="112"/>
        <v>8.4269662921347965E-3</v>
      </c>
      <c r="J1246" s="36">
        <f t="shared" si="118"/>
        <v>119</v>
      </c>
      <c r="K1246" s="31">
        <f t="shared" si="119"/>
        <v>3.1861248965583465E-3</v>
      </c>
      <c r="L1246" s="3">
        <v>9.11</v>
      </c>
      <c r="M1246" s="13">
        <v>1.1354401434517249</v>
      </c>
      <c r="N1246" s="2">
        <v>8.0600000000000005E-2</v>
      </c>
      <c r="O1246" s="2">
        <v>9.2399999999999996E-2</v>
      </c>
      <c r="P1246" s="2">
        <v>0.1018</v>
      </c>
      <c r="Q1246" s="2">
        <v>8.3699999999999997E-2</v>
      </c>
      <c r="R1246" s="15">
        <v>5.2158229130809617E-3</v>
      </c>
      <c r="S1246" s="17">
        <f t="shared" si="113"/>
        <v>6.7166666666666668E-3</v>
      </c>
      <c r="T1246" s="18">
        <v>1.1936499999999999E-2</v>
      </c>
      <c r="U1246" s="8">
        <v>2.47E-2</v>
      </c>
      <c r="V1246" s="8">
        <v>1.7399999999999999E-2</v>
      </c>
      <c r="W1246" s="13">
        <v>7.8117150730000005E-3</v>
      </c>
      <c r="X1246" s="13">
        <v>-1.7001443999999999E-3</v>
      </c>
      <c r="Y1246" s="26">
        <v>-0.117511</v>
      </c>
      <c r="Z1246" s="26">
        <v>-0.119578</v>
      </c>
      <c r="AA1246" s="26">
        <f t="shared" si="120"/>
        <v>-0.12422766666666667</v>
      </c>
    </row>
    <row r="1247" spans="1:27" x14ac:dyDescent="0.3">
      <c r="A1247" s="1">
        <v>197410</v>
      </c>
      <c r="B1247" s="29">
        <v>73.900000000000006</v>
      </c>
      <c r="C1247" s="2">
        <v>3.5933299999999999</v>
      </c>
      <c r="D1247" s="2">
        <f t="shared" si="111"/>
        <v>2.968987229589279</v>
      </c>
      <c r="E1247" s="2">
        <f t="shared" si="114"/>
        <v>408.65969501476991</v>
      </c>
      <c r="F1247" s="36">
        <f t="shared" si="115"/>
        <v>119</v>
      </c>
      <c r="G1247" s="2">
        <f t="shared" si="116"/>
        <v>3.4341150841577304</v>
      </c>
      <c r="H1247" s="13">
        <f t="shared" si="117"/>
        <v>0.22552414202617663</v>
      </c>
      <c r="I1247" s="2">
        <f t="shared" si="112"/>
        <v>9.2757660167142042E-4</v>
      </c>
      <c r="J1247" s="36">
        <f t="shared" si="118"/>
        <v>119</v>
      </c>
      <c r="K1247" s="31">
        <f t="shared" si="119"/>
        <v>3.1880597283285945E-3</v>
      </c>
      <c r="L1247" s="3">
        <v>9.0366700000000009</v>
      </c>
      <c r="M1247" s="13">
        <v>1.0370837841086671</v>
      </c>
      <c r="N1247" s="2">
        <v>7.46E-2</v>
      </c>
      <c r="O1247" s="2">
        <v>9.2699999999999991E-2</v>
      </c>
      <c r="P1247" s="2">
        <v>0.1048</v>
      </c>
      <c r="Q1247" s="2">
        <v>7.9500000000000001E-2</v>
      </c>
      <c r="R1247" s="15">
        <v>3.7329690861516818E-3</v>
      </c>
      <c r="S1247" s="17">
        <f t="shared" si="113"/>
        <v>6.2166666666666663E-3</v>
      </c>
      <c r="T1247" s="18">
        <v>8.5330000000000007E-3</v>
      </c>
      <c r="U1247" s="8">
        <v>4.8899999999999999E-2</v>
      </c>
      <c r="V1247" s="8">
        <v>8.8499999999999995E-2</v>
      </c>
      <c r="W1247" s="13">
        <v>1.008495381E-2</v>
      </c>
      <c r="X1247" s="13">
        <v>-1.8954500999999999E-3</v>
      </c>
      <c r="Y1247" s="26">
        <v>0.16811300000000001</v>
      </c>
      <c r="Z1247" s="26">
        <v>0.16481399999999999</v>
      </c>
      <c r="AA1247" s="26">
        <f t="shared" si="120"/>
        <v>0.16189633333333334</v>
      </c>
    </row>
    <row r="1248" spans="1:27" x14ac:dyDescent="0.3">
      <c r="A1248" s="1">
        <v>197411</v>
      </c>
      <c r="B1248" s="29">
        <v>69.97</v>
      </c>
      <c r="C1248" s="2">
        <v>3.59667</v>
      </c>
      <c r="D1248" s="2">
        <f t="shared" si="111"/>
        <v>2.9477008569039609</v>
      </c>
      <c r="E1248" s="2">
        <f t="shared" si="114"/>
        <v>408.09723505827554</v>
      </c>
      <c r="F1248" s="36">
        <f t="shared" si="115"/>
        <v>119</v>
      </c>
      <c r="G1248" s="2">
        <f t="shared" si="116"/>
        <v>3.429388529901475</v>
      </c>
      <c r="H1248" s="13">
        <f t="shared" si="117"/>
        <v>0.22576479648360029</v>
      </c>
      <c r="I1248" s="2">
        <f t="shared" si="112"/>
        <v>9.2949993460100799E-4</v>
      </c>
      <c r="J1248" s="36">
        <f t="shared" si="118"/>
        <v>119</v>
      </c>
      <c r="K1248" s="31">
        <f t="shared" si="119"/>
        <v>3.1275344787559767E-3</v>
      </c>
      <c r="L1248" s="3">
        <v>8.9633299999999991</v>
      </c>
      <c r="M1248" s="13">
        <v>1.1156370219506677</v>
      </c>
      <c r="N1248" s="2">
        <v>7.4700000000000003E-2</v>
      </c>
      <c r="O1248" s="2">
        <v>8.8900000000000007E-2</v>
      </c>
      <c r="P1248" s="2">
        <v>0.106</v>
      </c>
      <c r="Q1248" s="2">
        <v>7.7100000000000002E-2</v>
      </c>
      <c r="R1248" s="15">
        <v>7.8864025429600908E-3</v>
      </c>
      <c r="S1248" s="17">
        <f t="shared" si="113"/>
        <v>6.2250000000000005E-3</v>
      </c>
      <c r="T1248" s="18">
        <v>8.4607999999999992E-3</v>
      </c>
      <c r="U1248" s="8">
        <v>2.9499999999999998E-2</v>
      </c>
      <c r="V1248" s="8">
        <v>1.17E-2</v>
      </c>
      <c r="W1248" s="13">
        <v>3.5138385110000002E-3</v>
      </c>
      <c r="X1248" s="13">
        <v>-1.8215318E-3</v>
      </c>
      <c r="Y1248" s="26">
        <v>-4.5687999999999999E-2</v>
      </c>
      <c r="Z1248" s="26">
        <v>-5.3816000000000003E-2</v>
      </c>
      <c r="AA1248" s="26">
        <f t="shared" si="120"/>
        <v>-5.1913000000000001E-2</v>
      </c>
    </row>
    <row r="1249" spans="1:27" x14ac:dyDescent="0.3">
      <c r="A1249" s="1">
        <v>197412</v>
      </c>
      <c r="B1249" s="29">
        <v>68.56</v>
      </c>
      <c r="C1249" s="2">
        <v>3.6</v>
      </c>
      <c r="D1249" s="2">
        <f t="shared" si="111"/>
        <v>3.0626118023935356</v>
      </c>
      <c r="E1249" s="2">
        <f t="shared" si="114"/>
        <v>407.488902374399</v>
      </c>
      <c r="F1249" s="36">
        <f t="shared" si="115"/>
        <v>119</v>
      </c>
      <c r="G1249" s="2">
        <f t="shared" si="116"/>
        <v>3.424276490541168</v>
      </c>
      <c r="H1249" s="13">
        <f t="shared" si="117"/>
        <v>0.22602565688151244</v>
      </c>
      <c r="I1249" s="2">
        <f t="shared" si="112"/>
        <v>9.2585641718589962E-4</v>
      </c>
      <c r="J1249" s="36">
        <f t="shared" si="118"/>
        <v>119</v>
      </c>
      <c r="K1249" s="31">
        <f t="shared" si="119"/>
        <v>3.0675763594750416E-3</v>
      </c>
      <c r="L1249" s="3">
        <v>8.89</v>
      </c>
      <c r="M1249" s="13">
        <v>1.1200181747371154</v>
      </c>
      <c r="N1249" s="2">
        <v>7.1500000000000008E-2</v>
      </c>
      <c r="O1249" s="2">
        <v>8.8900000000000007E-2</v>
      </c>
      <c r="P1249" s="2">
        <v>0.10630000000000001</v>
      </c>
      <c r="Q1249" s="2">
        <v>7.5999999999999998E-2</v>
      </c>
      <c r="R1249" s="15">
        <v>8.8459547130717367E-3</v>
      </c>
      <c r="S1249" s="17">
        <f t="shared" si="113"/>
        <v>5.9583333333333337E-3</v>
      </c>
      <c r="T1249" s="18">
        <v>7.1037000000000001E-3</v>
      </c>
      <c r="U1249" s="8">
        <v>1.7100000000000001E-2</v>
      </c>
      <c r="V1249" s="8">
        <v>-7.4999999999999997E-3</v>
      </c>
      <c r="W1249" s="13">
        <v>3.8144383610000006E-3</v>
      </c>
      <c r="X1249" s="13">
        <v>-8.3048791000000003E-4</v>
      </c>
      <c r="Y1249" s="26">
        <v>-1.8020999999999999E-2</v>
      </c>
      <c r="Z1249" s="26">
        <v>-2.0305E-2</v>
      </c>
      <c r="AA1249" s="26">
        <f t="shared" si="120"/>
        <v>-2.3979333333333332E-2</v>
      </c>
    </row>
    <row r="1250" spans="1:27" x14ac:dyDescent="0.3">
      <c r="A1250" s="1">
        <v>197501</v>
      </c>
      <c r="B1250" s="29">
        <v>76.98</v>
      </c>
      <c r="C1250" s="2">
        <v>3.6233300000000002</v>
      </c>
      <c r="D1250" s="2">
        <f t="shared" si="111"/>
        <v>3.1143132129393249</v>
      </c>
      <c r="E1250" s="2">
        <f t="shared" si="114"/>
        <v>407.00361230269505</v>
      </c>
      <c r="F1250" s="36">
        <f t="shared" si="115"/>
        <v>119</v>
      </c>
      <c r="G1250" s="2">
        <f t="shared" si="116"/>
        <v>3.420198422711723</v>
      </c>
      <c r="H1250" s="13">
        <f t="shared" si="117"/>
        <v>0.2262341877825737</v>
      </c>
      <c r="I1250" s="2">
        <f t="shared" si="112"/>
        <v>6.4805555555556005E-3</v>
      </c>
      <c r="J1250" s="36">
        <f t="shared" si="118"/>
        <v>119</v>
      </c>
      <c r="K1250" s="31">
        <f t="shared" si="119"/>
        <v>3.0193230520564368E-3</v>
      </c>
      <c r="L1250" s="3">
        <v>8.7433300000000003</v>
      </c>
      <c r="M1250" s="13">
        <v>0.98082962668220375</v>
      </c>
      <c r="N1250" s="2">
        <v>6.2600000000000003E-2</v>
      </c>
      <c r="O1250" s="2">
        <v>8.8300000000000003E-2</v>
      </c>
      <c r="P1250" s="2">
        <v>0.1081</v>
      </c>
      <c r="Q1250" s="2">
        <v>7.9600000000000004E-2</v>
      </c>
      <c r="R1250" s="15">
        <v>8.5752392234223832E-3</v>
      </c>
      <c r="S1250" s="17">
        <f t="shared" si="113"/>
        <v>5.2166666666666672E-3</v>
      </c>
      <c r="T1250" s="18">
        <v>4.4944E-3</v>
      </c>
      <c r="U1250" s="8">
        <v>2.2499999999999999E-2</v>
      </c>
      <c r="V1250" s="8">
        <v>5.96E-2</v>
      </c>
      <c r="W1250" s="13">
        <v>4.0172131530000011E-3</v>
      </c>
      <c r="X1250" s="13">
        <v>-1.2299240999999999E-3</v>
      </c>
      <c r="Y1250" s="26">
        <v>0.12361</v>
      </c>
      <c r="Z1250" s="26">
        <v>0.121698</v>
      </c>
      <c r="AA1250" s="26">
        <f t="shared" si="120"/>
        <v>0.11839333333333334</v>
      </c>
    </row>
    <row r="1251" spans="1:27" x14ac:dyDescent="0.3">
      <c r="A1251" s="1">
        <v>197502</v>
      </c>
      <c r="B1251" s="29">
        <v>81.59</v>
      </c>
      <c r="C1251" s="2">
        <v>3.6466699999999999</v>
      </c>
      <c r="D1251" s="2">
        <f t="shared" si="111"/>
        <v>3.1293541556029667</v>
      </c>
      <c r="E1251" s="2">
        <f t="shared" si="114"/>
        <v>406.59125412562014</v>
      </c>
      <c r="F1251" s="36">
        <f t="shared" si="115"/>
        <v>119</v>
      </c>
      <c r="G1251" s="2">
        <f t="shared" si="116"/>
        <v>3.4167332279463878</v>
      </c>
      <c r="H1251" s="13">
        <f t="shared" si="117"/>
        <v>0.22641168220725022</v>
      </c>
      <c r="I1251" s="2">
        <f t="shared" si="112"/>
        <v>6.4415882627306686E-3</v>
      </c>
      <c r="J1251" s="36">
        <f t="shared" si="118"/>
        <v>119</v>
      </c>
      <c r="K1251" s="31">
        <f t="shared" si="119"/>
        <v>3.0181524367111565E-3</v>
      </c>
      <c r="L1251" s="3">
        <v>8.5966699999999996</v>
      </c>
      <c r="M1251" s="13">
        <v>0.93390163047155139</v>
      </c>
      <c r="N1251" s="2">
        <v>5.5E-2</v>
      </c>
      <c r="O1251" s="2">
        <v>8.6199999999999999E-2</v>
      </c>
      <c r="P1251" s="2">
        <v>0.1065</v>
      </c>
      <c r="Q1251" s="2">
        <v>7.8799999999999995E-2</v>
      </c>
      <c r="R1251" s="15">
        <v>1.1713620893217759E-2</v>
      </c>
      <c r="S1251" s="17">
        <f t="shared" si="113"/>
        <v>4.5833333333333334E-3</v>
      </c>
      <c r="T1251" s="18">
        <v>7.0220999999999999E-3</v>
      </c>
      <c r="U1251" s="8">
        <v>1.3100000000000001E-2</v>
      </c>
      <c r="V1251" s="8">
        <v>1.37E-2</v>
      </c>
      <c r="W1251" s="13">
        <v>2.1790699770000001E-3</v>
      </c>
      <c r="X1251" s="13">
        <v>-7.0812405999999995E-4</v>
      </c>
      <c r="Y1251" s="26">
        <v>6.7460000000000006E-2</v>
      </c>
      <c r="Z1251" s="26">
        <v>5.9497000000000001E-2</v>
      </c>
      <c r="AA1251" s="26">
        <f t="shared" si="120"/>
        <v>6.2876666666666678E-2</v>
      </c>
    </row>
    <row r="1252" spans="1:27" x14ac:dyDescent="0.3">
      <c r="A1252" s="1">
        <v>197503</v>
      </c>
      <c r="B1252" s="29">
        <v>83.36</v>
      </c>
      <c r="C1252" s="2">
        <v>3.67</v>
      </c>
      <c r="D1252" s="2">
        <f t="shared" si="111"/>
        <v>3.1691588007790776</v>
      </c>
      <c r="E1252" s="2">
        <f t="shared" si="114"/>
        <v>406.16683007876884</v>
      </c>
      <c r="F1252" s="36">
        <f t="shared" si="115"/>
        <v>119</v>
      </c>
      <c r="G1252" s="2">
        <f t="shared" si="116"/>
        <v>3.4131666393173852</v>
      </c>
      <c r="H1252" s="13">
        <f t="shared" si="117"/>
        <v>0.22659466132343392</v>
      </c>
      <c r="I1252" s="2">
        <f t="shared" si="112"/>
        <v>6.3976175524520507E-3</v>
      </c>
      <c r="J1252" s="36">
        <f t="shared" si="118"/>
        <v>119</v>
      </c>
      <c r="K1252" s="31">
        <f t="shared" si="119"/>
        <v>3.0169870286992531E-3</v>
      </c>
      <c r="L1252" s="3">
        <v>8.4499999999999993</v>
      </c>
      <c r="M1252" s="13">
        <v>0.97246631517281779</v>
      </c>
      <c r="N1252" s="2">
        <v>5.4900000000000004E-2</v>
      </c>
      <c r="O1252" s="2">
        <v>8.6699999999999999E-2</v>
      </c>
      <c r="P1252" s="2">
        <v>0.1048</v>
      </c>
      <c r="Q1252" s="2">
        <v>8.2400000000000001E-2</v>
      </c>
      <c r="R1252" s="15">
        <v>2.0526451364759387E-2</v>
      </c>
      <c r="S1252" s="17">
        <f t="shared" si="113"/>
        <v>4.5750000000000001E-3</v>
      </c>
      <c r="T1252" s="18">
        <v>3.8095E-3</v>
      </c>
      <c r="U1252" s="8">
        <v>-2.6700000000000002E-2</v>
      </c>
      <c r="V1252" s="8">
        <v>-2.47E-2</v>
      </c>
      <c r="W1252" s="13">
        <v>2.402642527E-3</v>
      </c>
      <c r="X1252" s="13">
        <v>-7.0429157999999997E-4</v>
      </c>
      <c r="Y1252" s="26">
        <v>2.4014000000000001E-2</v>
      </c>
      <c r="Z1252" s="26">
        <v>2.2121999999999999E-2</v>
      </c>
      <c r="AA1252" s="26">
        <f t="shared" si="120"/>
        <v>1.9439000000000001E-2</v>
      </c>
    </row>
    <row r="1253" spans="1:27" x14ac:dyDescent="0.3">
      <c r="A1253" s="1">
        <v>197504</v>
      </c>
      <c r="B1253" s="29">
        <v>87.3</v>
      </c>
      <c r="C1253" s="2">
        <v>3.6833300000000002</v>
      </c>
      <c r="D1253" s="2">
        <f t="shared" si="111"/>
        <v>3.2086892668068048</v>
      </c>
      <c r="E1253" s="2">
        <f t="shared" si="114"/>
        <v>405.79779659005692</v>
      </c>
      <c r="F1253" s="36">
        <f t="shared" si="115"/>
        <v>119</v>
      </c>
      <c r="G1253" s="2">
        <f t="shared" si="116"/>
        <v>3.4100655175635035</v>
      </c>
      <c r="H1253" s="13">
        <f t="shared" si="117"/>
        <v>0.22675400082320893</v>
      </c>
      <c r="I1253" s="2">
        <f t="shared" si="112"/>
        <v>3.6321525885558703E-3</v>
      </c>
      <c r="J1253" s="36">
        <f t="shared" si="118"/>
        <v>119</v>
      </c>
      <c r="K1253" s="31">
        <f t="shared" si="119"/>
        <v>3.0048398043089177E-3</v>
      </c>
      <c r="L1253" s="3">
        <v>8.2866700000000009</v>
      </c>
      <c r="M1253" s="13">
        <v>0.90948937102783256</v>
      </c>
      <c r="N1253" s="2">
        <v>5.6100000000000004E-2</v>
      </c>
      <c r="O1253" s="2">
        <v>8.9499999999999996E-2</v>
      </c>
      <c r="P1253" s="2">
        <v>0.10580000000000001</v>
      </c>
      <c r="Q1253" s="2">
        <v>8.5199999999999998E-2</v>
      </c>
      <c r="R1253" s="15">
        <v>2.2552355737186388E-2</v>
      </c>
      <c r="S1253" s="17">
        <f t="shared" si="113"/>
        <v>4.6750000000000003E-3</v>
      </c>
      <c r="T1253" s="18">
        <v>5.0568999999999996E-3</v>
      </c>
      <c r="U1253" s="8">
        <v>-1.8200000000000001E-2</v>
      </c>
      <c r="V1253" s="8">
        <v>-5.1999999999999998E-3</v>
      </c>
      <c r="W1253" s="13">
        <v>2.3137271470000001E-3</v>
      </c>
      <c r="X1253" s="13">
        <v>-6.7348826999999998E-4</v>
      </c>
      <c r="Y1253" s="26">
        <v>4.9424000000000003E-2</v>
      </c>
      <c r="Z1253" s="26">
        <v>4.7293000000000002E-2</v>
      </c>
      <c r="AA1253" s="26">
        <f t="shared" si="120"/>
        <v>4.4749000000000004E-2</v>
      </c>
    </row>
    <row r="1254" spans="1:27" x14ac:dyDescent="0.3">
      <c r="A1254" s="1">
        <v>197505</v>
      </c>
      <c r="B1254" s="29">
        <v>91.15</v>
      </c>
      <c r="C1254" s="2">
        <v>3.6966700000000001</v>
      </c>
      <c r="D1254" s="2">
        <f t="shared" si="111"/>
        <v>3.248442479856199</v>
      </c>
      <c r="E1254" s="2">
        <f t="shared" si="114"/>
        <v>405.52589938174066</v>
      </c>
      <c r="F1254" s="36">
        <f t="shared" si="115"/>
        <v>119</v>
      </c>
      <c r="G1254" s="2">
        <f t="shared" si="116"/>
        <v>3.407780667073451</v>
      </c>
      <c r="H1254" s="13">
        <f t="shared" si="117"/>
        <v>0.22687154274034024</v>
      </c>
      <c r="I1254" s="2">
        <f t="shared" si="112"/>
        <v>3.6217227345907155E-3</v>
      </c>
      <c r="J1254" s="36">
        <f t="shared" si="118"/>
        <v>119</v>
      </c>
      <c r="K1254" s="31">
        <f t="shared" si="119"/>
        <v>2.9699662868403524E-3</v>
      </c>
      <c r="L1254" s="3">
        <v>8.1233299999999993</v>
      </c>
      <c r="M1254" s="13">
        <v>0.89752369967198942</v>
      </c>
      <c r="N1254" s="2">
        <v>5.2300000000000006E-2</v>
      </c>
      <c r="O1254" s="2">
        <v>8.900000000000001E-2</v>
      </c>
      <c r="P1254" s="2">
        <v>0.1069</v>
      </c>
      <c r="Q1254" s="2">
        <v>8.3599999999999994E-2</v>
      </c>
      <c r="R1254" s="15">
        <v>2.3007092015097905E-2</v>
      </c>
      <c r="S1254" s="17">
        <f t="shared" si="113"/>
        <v>4.3583333333333339E-3</v>
      </c>
      <c r="T1254" s="18">
        <v>4.4038999999999997E-3</v>
      </c>
      <c r="U1254" s="8">
        <v>2.12E-2</v>
      </c>
      <c r="V1254" s="8">
        <v>1.06E-2</v>
      </c>
      <c r="W1254" s="13">
        <v>1.8071844189999999E-3</v>
      </c>
      <c r="X1254" s="13">
        <v>-4.0982182000000002E-4</v>
      </c>
      <c r="Y1254" s="26">
        <v>5.1193000000000002E-2</v>
      </c>
      <c r="Z1254" s="26">
        <v>4.4794E-2</v>
      </c>
      <c r="AA1254" s="26">
        <f t="shared" si="120"/>
        <v>4.683466666666667E-2</v>
      </c>
    </row>
    <row r="1255" spans="1:27" x14ac:dyDescent="0.3">
      <c r="A1255" s="1">
        <v>197506</v>
      </c>
      <c r="B1255" s="29">
        <v>95.19</v>
      </c>
      <c r="C1255" s="2">
        <v>3.71</v>
      </c>
      <c r="D1255" s="2">
        <f t="shared" si="111"/>
        <v>3.1747915517361815</v>
      </c>
      <c r="E1255" s="2">
        <f t="shared" si="114"/>
        <v>405.28810396676778</v>
      </c>
      <c r="F1255" s="36">
        <f t="shared" si="115"/>
        <v>119</v>
      </c>
      <c r="G1255" s="2">
        <f t="shared" si="116"/>
        <v>3.4057823862753596</v>
      </c>
      <c r="H1255" s="13">
        <f t="shared" si="117"/>
        <v>0.22697444229545757</v>
      </c>
      <c r="I1255" s="2">
        <f t="shared" si="112"/>
        <v>3.6059480559529344E-3</v>
      </c>
      <c r="J1255" s="36">
        <f t="shared" si="118"/>
        <v>119</v>
      </c>
      <c r="K1255" s="31">
        <f t="shared" si="119"/>
        <v>2.9355101104755039E-3</v>
      </c>
      <c r="L1255" s="3">
        <v>7.96</v>
      </c>
      <c r="M1255" s="13">
        <v>0.84983901978407039</v>
      </c>
      <c r="N1255" s="2">
        <v>5.3399999999999996E-2</v>
      </c>
      <c r="O1255" s="2">
        <v>8.77E-2</v>
      </c>
      <c r="P1255" s="2">
        <v>0.10619999999999999</v>
      </c>
      <c r="Q1255" s="2">
        <v>8.1299999999999997E-2</v>
      </c>
      <c r="R1255" s="15">
        <v>2.3012454254911781E-2</v>
      </c>
      <c r="S1255" s="17">
        <f t="shared" si="113"/>
        <v>4.45E-3</v>
      </c>
      <c r="T1255" s="18">
        <v>8.1276000000000004E-3</v>
      </c>
      <c r="U1255" s="8">
        <v>2.92E-2</v>
      </c>
      <c r="V1255" s="8">
        <v>3.04E-2</v>
      </c>
      <c r="W1255" s="13">
        <v>1.3533545970000002E-3</v>
      </c>
      <c r="X1255" s="13">
        <v>-8.0542378000000002E-4</v>
      </c>
      <c r="Y1255" s="26">
        <v>4.6219999999999997E-2</v>
      </c>
      <c r="Z1255" s="26">
        <v>4.4341999999999999E-2</v>
      </c>
      <c r="AA1255" s="26">
        <f t="shared" si="120"/>
        <v>4.1769999999999995E-2</v>
      </c>
    </row>
    <row r="1256" spans="1:27" x14ac:dyDescent="0.3">
      <c r="A1256" s="1">
        <v>197507</v>
      </c>
      <c r="B1256" s="29">
        <v>88.75</v>
      </c>
      <c r="C1256" s="2">
        <v>3.71</v>
      </c>
      <c r="D1256" s="2">
        <f t="shared" si="111"/>
        <v>3.1534959795662814</v>
      </c>
      <c r="E1256" s="2">
        <f t="shared" si="114"/>
        <v>404.96075216771692</v>
      </c>
      <c r="F1256" s="36">
        <f t="shared" si="115"/>
        <v>119</v>
      </c>
      <c r="G1256" s="2">
        <f t="shared" si="116"/>
        <v>3.4030315308211505</v>
      </c>
      <c r="H1256" s="13">
        <f t="shared" si="117"/>
        <v>0.22711624774885572</v>
      </c>
      <c r="I1256" s="2">
        <f t="shared" si="112"/>
        <v>0</v>
      </c>
      <c r="J1256" s="36">
        <f t="shared" si="118"/>
        <v>119</v>
      </c>
      <c r="K1256" s="31">
        <f t="shared" si="119"/>
        <v>2.9121401514492552E-3</v>
      </c>
      <c r="L1256" s="3">
        <v>7.8933299999999997</v>
      </c>
      <c r="M1256" s="13">
        <v>0.89836562398527975</v>
      </c>
      <c r="N1256" s="2">
        <v>6.13E-2</v>
      </c>
      <c r="O1256" s="2">
        <v>8.8399999999999992E-2</v>
      </c>
      <c r="P1256" s="2">
        <v>0.10550000000000001</v>
      </c>
      <c r="Q1256" s="2">
        <v>8.2900000000000001E-2</v>
      </c>
      <c r="R1256" s="15">
        <v>2.5108124109360936E-2</v>
      </c>
      <c r="S1256" s="17">
        <f t="shared" si="113"/>
        <v>5.1083333333333336E-3</v>
      </c>
      <c r="T1256" s="18">
        <v>1.0529699999999999E-2</v>
      </c>
      <c r="U1256" s="8">
        <v>-8.6999999999999994E-3</v>
      </c>
      <c r="V1256" s="8">
        <v>-3.0000000000000001E-3</v>
      </c>
      <c r="W1256" s="13">
        <v>1.2444146969999997E-3</v>
      </c>
      <c r="X1256" s="13">
        <v>-1.182099E-3</v>
      </c>
      <c r="Y1256" s="26">
        <v>-6.5504000000000007E-2</v>
      </c>
      <c r="Z1256" s="26">
        <v>-6.7553000000000002E-2</v>
      </c>
      <c r="AA1256" s="26">
        <f t="shared" si="120"/>
        <v>-7.0612333333333346E-2</v>
      </c>
    </row>
    <row r="1257" spans="1:27" x14ac:dyDescent="0.3">
      <c r="A1257" s="1">
        <v>197508</v>
      </c>
      <c r="B1257" s="29">
        <v>86.88</v>
      </c>
      <c r="C1257" s="2">
        <v>3.71</v>
      </c>
      <c r="D1257" s="2">
        <f t="shared" si="111"/>
        <v>3.1182361043769764</v>
      </c>
      <c r="E1257" s="2">
        <f t="shared" si="114"/>
        <v>404.58692250613586</v>
      </c>
      <c r="F1257" s="36">
        <f t="shared" si="115"/>
        <v>119</v>
      </c>
      <c r="G1257" s="2">
        <f t="shared" si="116"/>
        <v>3.3998901050935788</v>
      </c>
      <c r="H1257" s="13">
        <f t="shared" si="117"/>
        <v>0.22727840380429945</v>
      </c>
      <c r="I1257" s="2">
        <f t="shared" si="112"/>
        <v>0</v>
      </c>
      <c r="J1257" s="36">
        <f t="shared" si="118"/>
        <v>119</v>
      </c>
      <c r="K1257" s="31">
        <f t="shared" si="119"/>
        <v>2.8588407267023308E-3</v>
      </c>
      <c r="L1257" s="3">
        <v>7.82667</v>
      </c>
      <c r="M1257" s="13">
        <v>0.89424665405703063</v>
      </c>
      <c r="N1257" s="2">
        <v>6.4399999999999999E-2</v>
      </c>
      <c r="O1257" s="2">
        <v>8.9499999999999996E-2</v>
      </c>
      <c r="P1257" s="2">
        <v>0.10589999999999999</v>
      </c>
      <c r="Q1257" s="2">
        <v>8.4400000000000003E-2</v>
      </c>
      <c r="R1257" s="15">
        <v>2.6365665038452318E-2</v>
      </c>
      <c r="S1257" s="17">
        <f t="shared" si="113"/>
        <v>5.3666666666666663E-3</v>
      </c>
      <c r="T1257" s="18">
        <v>3.0760000000000002E-3</v>
      </c>
      <c r="U1257" s="8">
        <v>-6.7999999999999996E-3</v>
      </c>
      <c r="V1257" s="8">
        <v>-1.7500000000000002E-2</v>
      </c>
      <c r="W1257" s="13">
        <v>2.3431572339999997E-3</v>
      </c>
      <c r="X1257" s="13">
        <v>-1.5740132E-3</v>
      </c>
      <c r="Y1257" s="26">
        <v>-1.5663E-2</v>
      </c>
      <c r="Z1257" s="26">
        <v>-2.1731E-2</v>
      </c>
      <c r="AA1257" s="26">
        <f t="shared" si="120"/>
        <v>-2.1029666666666665E-2</v>
      </c>
    </row>
    <row r="1258" spans="1:27" x14ac:dyDescent="0.3">
      <c r="A1258" s="1">
        <v>197509</v>
      </c>
      <c r="B1258" s="29">
        <v>83.87</v>
      </c>
      <c r="C1258" s="2">
        <v>3.71</v>
      </c>
      <c r="D1258" s="2">
        <f t="shared" si="111"/>
        <v>3.1780538303479458</v>
      </c>
      <c r="E1258" s="2">
        <f t="shared" si="114"/>
        <v>404.15714132786439</v>
      </c>
      <c r="F1258" s="36">
        <f t="shared" si="115"/>
        <v>119</v>
      </c>
      <c r="G1258" s="2">
        <f t="shared" si="116"/>
        <v>3.3962784985534822</v>
      </c>
      <c r="H1258" s="13">
        <f t="shared" si="117"/>
        <v>0.22746511630894914</v>
      </c>
      <c r="I1258" s="2">
        <f t="shared" si="112"/>
        <v>0</v>
      </c>
      <c r="J1258" s="36">
        <f t="shared" si="118"/>
        <v>119</v>
      </c>
      <c r="K1258" s="31">
        <f t="shared" si="119"/>
        <v>2.8058454390865405E-3</v>
      </c>
      <c r="L1258" s="3">
        <v>7.76</v>
      </c>
      <c r="M1258" s="13">
        <v>0.94094825414420313</v>
      </c>
      <c r="N1258" s="2">
        <v>6.4199999999999993E-2</v>
      </c>
      <c r="O1258" s="2">
        <v>8.9499999999999996E-2</v>
      </c>
      <c r="P1258" s="2">
        <v>0.1061</v>
      </c>
      <c r="Q1258" s="2">
        <v>8.6199999999999999E-2</v>
      </c>
      <c r="R1258" s="15">
        <v>2.7918746623964607E-2</v>
      </c>
      <c r="S1258" s="17">
        <f t="shared" si="113"/>
        <v>5.3499999999999997E-3</v>
      </c>
      <c r="T1258" s="18">
        <v>4.9020000000000001E-3</v>
      </c>
      <c r="U1258" s="8">
        <v>-9.7999999999999997E-3</v>
      </c>
      <c r="V1258" s="8">
        <v>-1.26E-2</v>
      </c>
      <c r="W1258" s="13">
        <v>2.3045866040000001E-3</v>
      </c>
      <c r="X1258" s="13">
        <v>-1.4922567E-3</v>
      </c>
      <c r="Y1258" s="26">
        <v>-3.2250000000000001E-2</v>
      </c>
      <c r="Z1258" s="26">
        <v>-3.4225999999999999E-2</v>
      </c>
      <c r="AA1258" s="26">
        <f t="shared" si="120"/>
        <v>-3.7600000000000001E-2</v>
      </c>
    </row>
    <row r="1259" spans="1:27" x14ac:dyDescent="0.3">
      <c r="A1259" s="1">
        <v>197510</v>
      </c>
      <c r="B1259" s="29">
        <v>89.04</v>
      </c>
      <c r="C1259" s="2">
        <v>3.7</v>
      </c>
      <c r="D1259" s="2">
        <f t="shared" si="111"/>
        <v>3.2051605777660082</v>
      </c>
      <c r="E1259" s="2">
        <f t="shared" si="114"/>
        <v>403.80347151670804</v>
      </c>
      <c r="F1259" s="36">
        <f t="shared" si="115"/>
        <v>119</v>
      </c>
      <c r="G1259" s="2">
        <f t="shared" si="116"/>
        <v>3.393306483333681</v>
      </c>
      <c r="H1259" s="13">
        <f t="shared" si="117"/>
        <v>0.22761899352880813</v>
      </c>
      <c r="I1259" s="2">
        <f t="shared" si="112"/>
        <v>-2.6954177897573484E-3</v>
      </c>
      <c r="J1259" s="36">
        <f t="shared" si="118"/>
        <v>119</v>
      </c>
      <c r="K1259" s="31">
        <f t="shared" si="119"/>
        <v>2.7426622710824962E-3</v>
      </c>
      <c r="L1259" s="3">
        <v>7.82667</v>
      </c>
      <c r="M1259" s="13">
        <v>0.89349791875986795</v>
      </c>
      <c r="N1259" s="2">
        <v>5.96E-2</v>
      </c>
      <c r="O1259" s="2">
        <v>8.8599999999999998E-2</v>
      </c>
      <c r="P1259" s="2">
        <v>0.10619999999999999</v>
      </c>
      <c r="Q1259" s="2">
        <v>8.1900000000000001E-2</v>
      </c>
      <c r="R1259" s="15">
        <v>2.5875710585888147E-2</v>
      </c>
      <c r="S1259" s="17">
        <f t="shared" si="113"/>
        <v>4.966666666666667E-3</v>
      </c>
      <c r="T1259" s="18">
        <v>6.0939000000000002E-3</v>
      </c>
      <c r="U1259" s="8">
        <v>4.7500000000000001E-2</v>
      </c>
      <c r="V1259" s="8">
        <v>5.5300000000000002E-2</v>
      </c>
      <c r="W1259" s="13">
        <v>2.1546397460000003E-3</v>
      </c>
      <c r="X1259" s="13">
        <v>-1.5430242999999999E-3</v>
      </c>
      <c r="Y1259" s="26">
        <v>6.4854999999999996E-2</v>
      </c>
      <c r="Z1259" s="26">
        <v>6.2135000000000003E-2</v>
      </c>
      <c r="AA1259" s="26">
        <f t="shared" si="120"/>
        <v>5.9888333333333328E-2</v>
      </c>
    </row>
    <row r="1260" spans="1:27" x14ac:dyDescent="0.3">
      <c r="A1260" s="1">
        <v>197511</v>
      </c>
      <c r="B1260" s="29">
        <v>91.24</v>
      </c>
      <c r="C1260" s="2">
        <v>3.69</v>
      </c>
      <c r="D1260" s="2">
        <f t="shared" si="111"/>
        <v>3.196292098125181</v>
      </c>
      <c r="E1260" s="2">
        <f t="shared" si="114"/>
        <v>403.47543226620763</v>
      </c>
      <c r="F1260" s="36">
        <f t="shared" si="115"/>
        <v>119</v>
      </c>
      <c r="G1260" s="2">
        <f t="shared" si="116"/>
        <v>3.3905498509765346</v>
      </c>
      <c r="H1260" s="13">
        <f t="shared" si="117"/>
        <v>0.22776190544279609</v>
      </c>
      <c r="I1260" s="2">
        <f t="shared" si="112"/>
        <v>-2.7027027027027861E-3</v>
      </c>
      <c r="J1260" s="36">
        <f t="shared" si="118"/>
        <v>119</v>
      </c>
      <c r="K1260" s="31">
        <f t="shared" si="119"/>
        <v>2.6573000495957616E-3</v>
      </c>
      <c r="L1260" s="3">
        <v>7.8933299999999997</v>
      </c>
      <c r="M1260" s="13">
        <v>0.8679284743281398</v>
      </c>
      <c r="N1260" s="2">
        <v>5.4800000000000001E-2</v>
      </c>
      <c r="O1260" s="2">
        <v>8.7799999999999989E-2</v>
      </c>
      <c r="P1260" s="2">
        <v>0.1056</v>
      </c>
      <c r="Q1260" s="2">
        <v>8.3799999999999999E-2</v>
      </c>
      <c r="R1260" s="15">
        <v>2.4620680079464621E-2</v>
      </c>
      <c r="S1260" s="17">
        <f t="shared" si="113"/>
        <v>4.5666666666666668E-3</v>
      </c>
      <c r="T1260" s="18">
        <v>6.0569999999999999E-3</v>
      </c>
      <c r="U1260" s="8">
        <v>-1.09E-2</v>
      </c>
      <c r="V1260" s="8">
        <v>-8.8000000000000005E-3</v>
      </c>
      <c r="W1260" s="13">
        <v>8.1270110699999999E-4</v>
      </c>
      <c r="X1260" s="13">
        <v>-1.6529119000000001E-3</v>
      </c>
      <c r="Y1260" s="26">
        <v>3.0089000000000001E-2</v>
      </c>
      <c r="Z1260" s="26">
        <v>2.3996E-2</v>
      </c>
      <c r="AA1260" s="26">
        <f t="shared" si="120"/>
        <v>2.5522333333333334E-2</v>
      </c>
    </row>
    <row r="1261" spans="1:27" x14ac:dyDescent="0.3">
      <c r="A1261" s="1">
        <v>197512</v>
      </c>
      <c r="B1261" s="29">
        <v>90.19</v>
      </c>
      <c r="C1261" s="2">
        <v>3.68</v>
      </c>
      <c r="D1261" s="2">
        <f t="shared" si="111"/>
        <v>3.3108206644677396</v>
      </c>
      <c r="E1261" s="2">
        <f t="shared" si="114"/>
        <v>403.14104790725105</v>
      </c>
      <c r="F1261" s="36">
        <f t="shared" si="115"/>
        <v>119</v>
      </c>
      <c r="G1261" s="2">
        <f t="shared" si="116"/>
        <v>3.3877398983802611</v>
      </c>
      <c r="H1261" s="13">
        <f t="shared" si="117"/>
        <v>0.22790776644922622</v>
      </c>
      <c r="I1261" s="2">
        <f t="shared" si="112"/>
        <v>-2.7100271002709064E-3</v>
      </c>
      <c r="J1261" s="36">
        <f t="shared" si="118"/>
        <v>119</v>
      </c>
      <c r="K1261" s="31">
        <f t="shared" si="119"/>
        <v>2.5723411411074414E-3</v>
      </c>
      <c r="L1261" s="3">
        <v>7.96</v>
      </c>
      <c r="M1261" s="13">
        <v>0.87633885102239539</v>
      </c>
      <c r="N1261" s="2">
        <v>5.4400000000000004E-2</v>
      </c>
      <c r="O1261" s="2">
        <v>8.7899999999999992E-2</v>
      </c>
      <c r="P1261" s="2">
        <v>0.1056</v>
      </c>
      <c r="Q1261" s="2">
        <v>8.0500000000000002E-2</v>
      </c>
      <c r="R1261" s="15">
        <v>2.3709428509700505E-2</v>
      </c>
      <c r="S1261" s="17">
        <f t="shared" si="113"/>
        <v>4.5333333333333337E-3</v>
      </c>
      <c r="T1261" s="18">
        <v>4.2180999999999998E-3</v>
      </c>
      <c r="U1261" s="8">
        <v>3.9E-2</v>
      </c>
      <c r="V1261" s="8">
        <v>4.4200000000000003E-2</v>
      </c>
      <c r="W1261" s="13">
        <v>1.3308075490000002E-3</v>
      </c>
      <c r="X1261" s="13">
        <v>-4.6511563000000003E-4</v>
      </c>
      <c r="Y1261" s="26">
        <v>-1.0485E-2</v>
      </c>
      <c r="Z1261" s="26">
        <v>-1.2296E-2</v>
      </c>
      <c r="AA1261" s="26">
        <f t="shared" si="120"/>
        <v>-1.5018333333333333E-2</v>
      </c>
    </row>
    <row r="1262" spans="1:27" x14ac:dyDescent="0.3">
      <c r="A1262" s="1">
        <v>197601</v>
      </c>
      <c r="B1262" s="29">
        <v>100.86</v>
      </c>
      <c r="C1262" s="2">
        <v>3.6833300000000002</v>
      </c>
      <c r="D1262" s="2">
        <f t="shared" si="111"/>
        <v>3.2984487385228345</v>
      </c>
      <c r="E1262" s="2">
        <f t="shared" si="114"/>
        <v>402.94655232083522</v>
      </c>
      <c r="F1262" s="36">
        <f t="shared" si="115"/>
        <v>119</v>
      </c>
      <c r="G1262" s="2">
        <f t="shared" si="116"/>
        <v>3.3861054816876908</v>
      </c>
      <c r="H1262" s="13">
        <f t="shared" si="117"/>
        <v>0.22799269287413917</v>
      </c>
      <c r="I1262" s="2">
        <f t="shared" si="112"/>
        <v>9.0489130434789899E-4</v>
      </c>
      <c r="J1262" s="36">
        <f t="shared" si="118"/>
        <v>119</v>
      </c>
      <c r="K1262" s="31">
        <f t="shared" si="119"/>
        <v>2.4877783824793615E-3</v>
      </c>
      <c r="L1262" s="3">
        <v>8.1933299999999996</v>
      </c>
      <c r="M1262" s="13">
        <v>0.76593388565335085</v>
      </c>
      <c r="N1262" s="2">
        <v>4.87E-2</v>
      </c>
      <c r="O1262" s="2">
        <v>8.5999999999999993E-2</v>
      </c>
      <c r="P1262" s="2">
        <v>0.1041</v>
      </c>
      <c r="Q1262" s="2">
        <v>8.0199999999999994E-2</v>
      </c>
      <c r="R1262" s="15">
        <v>2.1850489239624224E-2</v>
      </c>
      <c r="S1262" s="17">
        <f t="shared" si="113"/>
        <v>4.0583333333333331E-3</v>
      </c>
      <c r="T1262" s="18">
        <v>2.4023999999999998E-3</v>
      </c>
      <c r="U1262" s="8">
        <v>8.9999999999999993E-3</v>
      </c>
      <c r="V1262" s="8">
        <v>1.8800000000000001E-2</v>
      </c>
      <c r="W1262" s="13">
        <v>1.9782975110000001E-3</v>
      </c>
      <c r="X1262" s="13">
        <v>-1.1029255000000001E-4</v>
      </c>
      <c r="Y1262" s="26">
        <v>0.120143</v>
      </c>
      <c r="Z1262" s="26">
        <v>0.118545</v>
      </c>
      <c r="AA1262" s="26">
        <f t="shared" si="120"/>
        <v>0.11608466666666667</v>
      </c>
    </row>
    <row r="1263" spans="1:27" x14ac:dyDescent="0.3">
      <c r="A1263" s="1">
        <v>197602</v>
      </c>
      <c r="B1263" s="29">
        <v>99.71</v>
      </c>
      <c r="C1263" s="2">
        <v>3.6866699999999999</v>
      </c>
      <c r="D1263" s="2">
        <f t="shared" si="111"/>
        <v>3.3277698700521796</v>
      </c>
      <c r="E1263" s="2">
        <f t="shared" si="114"/>
        <v>402.76901443317502</v>
      </c>
      <c r="F1263" s="36">
        <f t="shared" si="115"/>
        <v>119</v>
      </c>
      <c r="G1263" s="2">
        <f t="shared" si="116"/>
        <v>3.3846135666653363</v>
      </c>
      <c r="H1263" s="13">
        <f t="shared" si="117"/>
        <v>0.22807027000113433</v>
      </c>
      <c r="I1263" s="2">
        <f t="shared" si="112"/>
        <v>9.0678815093947485E-4</v>
      </c>
      <c r="J1263" s="36">
        <f t="shared" si="118"/>
        <v>119</v>
      </c>
      <c r="K1263" s="31">
        <f t="shared" si="119"/>
        <v>2.4340441071125998E-3</v>
      </c>
      <c r="L1263" s="3">
        <v>8.4266699999999997</v>
      </c>
      <c r="M1263" s="13">
        <v>0.76803652029076397</v>
      </c>
      <c r="N1263" s="2">
        <v>4.8799999999999996E-2</v>
      </c>
      <c r="O1263" s="2">
        <v>8.5500000000000007E-2</v>
      </c>
      <c r="P1263" s="2">
        <v>0.1024</v>
      </c>
      <c r="Q1263" s="2">
        <v>8.0199999999999994E-2</v>
      </c>
      <c r="R1263" s="15">
        <v>2.2231368860605189E-2</v>
      </c>
      <c r="S1263" s="17">
        <f t="shared" si="113"/>
        <v>4.0666666666666663E-3</v>
      </c>
      <c r="T1263" s="18">
        <v>2.3966E-3</v>
      </c>
      <c r="U1263" s="8">
        <v>6.1999999999999998E-3</v>
      </c>
      <c r="V1263" s="8">
        <v>6.1000000000000004E-3</v>
      </c>
      <c r="W1263" s="13">
        <v>1.2214250770000001E-3</v>
      </c>
      <c r="X1263" s="13">
        <v>-1.7078355000000001E-4</v>
      </c>
      <c r="Y1263" s="26">
        <v>-5.7559999999999998E-3</v>
      </c>
      <c r="Z1263" s="26">
        <v>-1.162E-2</v>
      </c>
      <c r="AA1263" s="26">
        <f t="shared" si="120"/>
        <v>-9.822666666666667E-3</v>
      </c>
    </row>
    <row r="1264" spans="1:27" x14ac:dyDescent="0.3">
      <c r="A1264" s="1">
        <v>197603</v>
      </c>
      <c r="B1264" s="29">
        <v>102.77</v>
      </c>
      <c r="C1264" s="2">
        <v>3.69</v>
      </c>
      <c r="D1264" s="2">
        <f t="shared" si="111"/>
        <v>3.3158107003995276</v>
      </c>
      <c r="E1264" s="2">
        <f t="shared" si="114"/>
        <v>402.60771660102313</v>
      </c>
      <c r="F1264" s="36">
        <f t="shared" si="115"/>
        <v>119</v>
      </c>
      <c r="G1264" s="2">
        <f t="shared" si="116"/>
        <v>3.3832581226976735</v>
      </c>
      <c r="H1264" s="13">
        <f t="shared" si="117"/>
        <v>0.22814079664205367</v>
      </c>
      <c r="I1264" s="2">
        <f t="shared" si="112"/>
        <v>9.032541561897478E-4</v>
      </c>
      <c r="J1264" s="36">
        <f t="shared" si="118"/>
        <v>119</v>
      </c>
      <c r="K1264" s="31">
        <f t="shared" si="119"/>
        <v>2.3807702528213831E-3</v>
      </c>
      <c r="L1264" s="3">
        <v>8.66</v>
      </c>
      <c r="M1264" s="13">
        <v>0.78403121716944313</v>
      </c>
      <c r="N1264" s="2">
        <v>0.05</v>
      </c>
      <c r="O1264" s="2">
        <v>8.5199999999999998E-2</v>
      </c>
      <c r="P1264" s="2">
        <v>0.1012</v>
      </c>
      <c r="Q1264" s="2">
        <v>7.9200000000000007E-2</v>
      </c>
      <c r="R1264" s="15">
        <v>1.5070147272435953E-2</v>
      </c>
      <c r="S1264" s="17">
        <f t="shared" si="113"/>
        <v>4.1666666666666666E-3</v>
      </c>
      <c r="T1264" s="18">
        <v>2.3909000000000001E-3</v>
      </c>
      <c r="U1264" s="8">
        <v>1.66E-2</v>
      </c>
      <c r="V1264" s="8">
        <v>1.67E-2</v>
      </c>
      <c r="W1264" s="13">
        <v>1.2657167030000003E-3</v>
      </c>
      <c r="X1264" s="13">
        <v>-4.3879841E-4</v>
      </c>
      <c r="Y1264" s="26">
        <v>3.2640000000000002E-2</v>
      </c>
      <c r="Z1264" s="26">
        <v>3.0786000000000001E-2</v>
      </c>
      <c r="AA1264" s="26">
        <f t="shared" si="120"/>
        <v>2.8473333333333337E-2</v>
      </c>
    </row>
    <row r="1265" spans="1:27" x14ac:dyDescent="0.3">
      <c r="A1265" s="1">
        <v>197604</v>
      </c>
      <c r="B1265" s="29">
        <v>101.64</v>
      </c>
      <c r="C1265" s="2">
        <v>3.71333</v>
      </c>
      <c r="D1265" s="2">
        <f t="shared" si="111"/>
        <v>3.2950395197649138</v>
      </c>
      <c r="E1265" s="2">
        <f t="shared" si="114"/>
        <v>402.49609894232697</v>
      </c>
      <c r="F1265" s="36">
        <f t="shared" si="115"/>
        <v>119</v>
      </c>
      <c r="G1265" s="2">
        <f t="shared" si="116"/>
        <v>3.3823201591792182</v>
      </c>
      <c r="H1265" s="13">
        <f t="shared" si="117"/>
        <v>0.22818962642549007</v>
      </c>
      <c r="I1265" s="2">
        <f t="shared" si="112"/>
        <v>6.3224932249321686E-3</v>
      </c>
      <c r="J1265" s="36">
        <f t="shared" si="118"/>
        <v>119</v>
      </c>
      <c r="K1265" s="31">
        <f t="shared" si="119"/>
        <v>2.3379706837330788E-3</v>
      </c>
      <c r="L1265" s="3">
        <v>8.8566699999999994</v>
      </c>
      <c r="M1265" s="13">
        <v>0.78607613984049762</v>
      </c>
      <c r="N1265" s="2">
        <v>4.8600000000000004E-2</v>
      </c>
      <c r="O1265" s="2">
        <v>8.4000000000000005E-2</v>
      </c>
      <c r="P1265" s="2">
        <v>9.9399999999999988E-2</v>
      </c>
      <c r="Q1265" s="2">
        <v>7.9699999999999993E-2</v>
      </c>
      <c r="R1265" s="15">
        <v>1.4238437184780191E-2</v>
      </c>
      <c r="S1265" s="17">
        <f t="shared" si="113"/>
        <v>4.0500000000000006E-3</v>
      </c>
      <c r="T1265" s="18">
        <v>4.1704000000000003E-3</v>
      </c>
      <c r="U1265" s="8">
        <v>1.8E-3</v>
      </c>
      <c r="V1265" s="8">
        <v>-1.5E-3</v>
      </c>
      <c r="W1265" s="13">
        <v>1.0071297059999998E-3</v>
      </c>
      <c r="X1265" s="13">
        <v>-1.3534097000000001E-3</v>
      </c>
      <c r="Y1265" s="26">
        <v>-9.6100000000000005E-3</v>
      </c>
      <c r="Z1265" s="26">
        <v>-1.0699E-2</v>
      </c>
      <c r="AA1265" s="26">
        <f t="shared" si="120"/>
        <v>-1.3660000000000002E-2</v>
      </c>
    </row>
    <row r="1266" spans="1:27" x14ac:dyDescent="0.3">
      <c r="A1266" s="1">
        <v>197605</v>
      </c>
      <c r="B1266" s="29">
        <v>100.18</v>
      </c>
      <c r="C1266" s="2">
        <v>3.7366700000000002</v>
      </c>
      <c r="D1266" s="2">
        <f t="shared" si="111"/>
        <v>3.32888474858908</v>
      </c>
      <c r="E1266" s="2">
        <f t="shared" si="114"/>
        <v>402.38591955199843</v>
      </c>
      <c r="F1266" s="36">
        <f t="shared" si="115"/>
        <v>119</v>
      </c>
      <c r="G1266" s="2">
        <f t="shared" si="116"/>
        <v>3.3813942819495666</v>
      </c>
      <c r="H1266" s="13">
        <f t="shared" si="117"/>
        <v>0.22823784750890649</v>
      </c>
      <c r="I1266" s="2">
        <f t="shared" si="112"/>
        <v>6.2854634519420305E-3</v>
      </c>
      <c r="J1266" s="36">
        <f t="shared" si="118"/>
        <v>119</v>
      </c>
      <c r="K1266" s="31">
        <f t="shared" si="119"/>
        <v>2.34104134381063E-3</v>
      </c>
      <c r="L1266" s="3">
        <v>9.0533300000000008</v>
      </c>
      <c r="M1266" s="13">
        <v>0.80350276345067317</v>
      </c>
      <c r="N1266" s="2">
        <v>5.2000000000000005E-2</v>
      </c>
      <c r="O1266" s="2">
        <v>8.5800000000000001E-2</v>
      </c>
      <c r="P1266" s="2">
        <v>9.8599999999999993E-2</v>
      </c>
      <c r="Q1266" s="2">
        <v>8.2100000000000006E-2</v>
      </c>
      <c r="R1266" s="15">
        <v>1.4146385906273746E-2</v>
      </c>
      <c r="S1266" s="17">
        <f t="shared" si="113"/>
        <v>4.333333333333334E-3</v>
      </c>
      <c r="T1266" s="18">
        <v>5.9277000000000002E-3</v>
      </c>
      <c r="U1266" s="8">
        <v>-1.5800000000000002E-2</v>
      </c>
      <c r="V1266" s="8">
        <v>-1.03E-2</v>
      </c>
      <c r="W1266" s="13">
        <v>9.3650600200000024E-4</v>
      </c>
      <c r="X1266" s="13">
        <v>-1.0527004000000001E-3</v>
      </c>
      <c r="Y1266" s="26">
        <v>-8.116E-3</v>
      </c>
      <c r="Z1266" s="26">
        <v>-1.5025999999999999E-2</v>
      </c>
      <c r="AA1266" s="26">
        <f t="shared" si="120"/>
        <v>-1.2449333333333333E-2</v>
      </c>
    </row>
    <row r="1267" spans="1:27" x14ac:dyDescent="0.3">
      <c r="A1267" s="1">
        <v>197606</v>
      </c>
      <c r="B1267" s="29">
        <v>104.28</v>
      </c>
      <c r="C1267" s="2">
        <v>3.76</v>
      </c>
      <c r="D1267" s="2">
        <f t="shared" si="111"/>
        <v>3.314572777061799</v>
      </c>
      <c r="E1267" s="2">
        <f t="shared" si="114"/>
        <v>402.329037492152</v>
      </c>
      <c r="F1267" s="36">
        <f t="shared" si="115"/>
        <v>119</v>
      </c>
      <c r="G1267" s="2">
        <f t="shared" si="116"/>
        <v>3.3809162814466553</v>
      </c>
      <c r="H1267" s="13">
        <f t="shared" si="117"/>
        <v>0.22826275047415023</v>
      </c>
      <c r="I1267" s="2">
        <f t="shared" si="112"/>
        <v>6.2435269906091495E-3</v>
      </c>
      <c r="J1267" s="36">
        <f t="shared" si="118"/>
        <v>119</v>
      </c>
      <c r="K1267" s="31">
        <f t="shared" si="119"/>
        <v>2.3440674024756162E-3</v>
      </c>
      <c r="L1267" s="3">
        <v>9.25</v>
      </c>
      <c r="M1267" s="13">
        <v>0.78142763118530489</v>
      </c>
      <c r="N1267" s="2">
        <v>5.4100000000000002E-2</v>
      </c>
      <c r="O1267" s="2">
        <v>8.6199999999999999E-2</v>
      </c>
      <c r="P1267" s="2">
        <v>9.8900000000000002E-2</v>
      </c>
      <c r="Q1267" s="2">
        <v>8.0699999999999994E-2</v>
      </c>
      <c r="R1267" s="15">
        <v>1.8923185393922574E-2</v>
      </c>
      <c r="S1267" s="17">
        <f t="shared" si="113"/>
        <v>4.5083333333333338E-3</v>
      </c>
      <c r="T1267" s="18">
        <v>5.3051000000000001E-3</v>
      </c>
      <c r="U1267" s="8">
        <v>2.0799999999999999E-2</v>
      </c>
      <c r="V1267" s="8">
        <v>1.4999999999999999E-2</v>
      </c>
      <c r="W1267" s="13">
        <v>9.7160038299999997E-4</v>
      </c>
      <c r="X1267" s="13">
        <v>-1.2775824999999999E-3</v>
      </c>
      <c r="Y1267" s="26">
        <v>4.3958999999999998E-2</v>
      </c>
      <c r="Z1267" s="26">
        <v>4.2158000000000001E-2</v>
      </c>
      <c r="AA1267" s="26">
        <f t="shared" si="120"/>
        <v>3.9450666666666662E-2</v>
      </c>
    </row>
    <row r="1268" spans="1:27" x14ac:dyDescent="0.3">
      <c r="A1268" s="1">
        <v>197607</v>
      </c>
      <c r="B1268" s="29">
        <v>103.44</v>
      </c>
      <c r="C1268" s="2">
        <v>3.79</v>
      </c>
      <c r="D1268" s="2">
        <f t="shared" si="111"/>
        <v>3.3014888007536656</v>
      </c>
      <c r="E1268" s="2">
        <f t="shared" si="114"/>
        <v>402.34582598292508</v>
      </c>
      <c r="F1268" s="36">
        <f t="shared" si="115"/>
        <v>119</v>
      </c>
      <c r="G1268" s="2">
        <f t="shared" si="116"/>
        <v>3.381057361201051</v>
      </c>
      <c r="H1268" s="13">
        <f t="shared" si="117"/>
        <v>0.22825539990780983</v>
      </c>
      <c r="I1268" s="2">
        <f t="shared" si="112"/>
        <v>7.9787234042554278E-3</v>
      </c>
      <c r="J1268" s="36">
        <f t="shared" si="118"/>
        <v>119</v>
      </c>
      <c r="K1268" s="31">
        <f t="shared" si="119"/>
        <v>2.3371463031598332E-3</v>
      </c>
      <c r="L1268" s="3">
        <v>9.35</v>
      </c>
      <c r="M1268" s="13">
        <v>0.7958238544036399</v>
      </c>
      <c r="N1268" s="2">
        <v>5.2300000000000006E-2</v>
      </c>
      <c r="O1268" s="2">
        <v>8.5600000000000009E-2</v>
      </c>
      <c r="P1268" s="2">
        <v>9.820000000000001E-2</v>
      </c>
      <c r="Q1268" s="2">
        <v>8.0500000000000002E-2</v>
      </c>
      <c r="R1268" s="15">
        <v>1.8840948552817385E-2</v>
      </c>
      <c r="S1268" s="17">
        <f t="shared" si="113"/>
        <v>4.3583333333333339E-3</v>
      </c>
      <c r="T1268" s="18">
        <v>5.8617000000000001E-3</v>
      </c>
      <c r="U1268" s="8">
        <v>7.7999999999999996E-3</v>
      </c>
      <c r="V1268" s="8">
        <v>1.49E-2</v>
      </c>
      <c r="W1268" s="13">
        <v>4.8717015100000003E-4</v>
      </c>
      <c r="X1268" s="13">
        <v>-1.4411039000000001E-3</v>
      </c>
      <c r="Y1268" s="26">
        <v>-7.2020000000000001E-3</v>
      </c>
      <c r="Z1268" s="26">
        <v>-8.4539999999999997E-3</v>
      </c>
      <c r="AA1268" s="26">
        <f t="shared" si="120"/>
        <v>-1.1560333333333334E-2</v>
      </c>
    </row>
    <row r="1269" spans="1:27" x14ac:dyDescent="0.3">
      <c r="A1269" s="1">
        <v>197608</v>
      </c>
      <c r="B1269" s="29">
        <v>102.91</v>
      </c>
      <c r="C1269" s="2">
        <v>3.82</v>
      </c>
      <c r="D1269" s="2">
        <f t="shared" si="111"/>
        <v>3.3159930335536081</v>
      </c>
      <c r="E1269" s="2">
        <f t="shared" si="114"/>
        <v>402.36355206630549</v>
      </c>
      <c r="F1269" s="36">
        <f t="shared" si="115"/>
        <v>119</v>
      </c>
      <c r="G1269" s="2">
        <f t="shared" si="116"/>
        <v>3.38120631988492</v>
      </c>
      <c r="H1269" s="13">
        <f t="shared" si="117"/>
        <v>0.22824763934565553</v>
      </c>
      <c r="I1269" s="2">
        <f t="shared" si="112"/>
        <v>7.9155672823219003E-3</v>
      </c>
      <c r="J1269" s="36">
        <f t="shared" si="118"/>
        <v>119</v>
      </c>
      <c r="K1269" s="31">
        <f t="shared" si="119"/>
        <v>2.3452234421901383E-3</v>
      </c>
      <c r="L1269" s="3">
        <v>9.4499999999999993</v>
      </c>
      <c r="M1269" s="13">
        <v>0.80473226939429421</v>
      </c>
      <c r="N1269" s="2">
        <v>5.1399999999999994E-2</v>
      </c>
      <c r="O1269" s="2">
        <v>8.4499999999999992E-2</v>
      </c>
      <c r="P1269" s="2">
        <v>9.64E-2</v>
      </c>
      <c r="Q1269" s="2">
        <v>7.9000000000000001E-2</v>
      </c>
      <c r="R1269" s="15">
        <v>2.062836582117944E-2</v>
      </c>
      <c r="S1269" s="17">
        <f t="shared" si="113"/>
        <v>4.2833333333333326E-3</v>
      </c>
      <c r="T1269" s="18">
        <v>4.6646999999999999E-3</v>
      </c>
      <c r="U1269" s="8">
        <v>2.1100000000000001E-2</v>
      </c>
      <c r="V1269" s="8">
        <v>2.3099999999999999E-2</v>
      </c>
      <c r="W1269" s="13">
        <v>7.4454533299999996E-4</v>
      </c>
      <c r="X1269" s="13">
        <v>-1.2977565999999999E-3</v>
      </c>
      <c r="Y1269" s="26">
        <v>1.5989999999999999E-3</v>
      </c>
      <c r="Z1269" s="26">
        <v>-4.9820000000000003E-3</v>
      </c>
      <c r="AA1269" s="26">
        <f t="shared" si="120"/>
        <v>-2.6843333333333328E-3</v>
      </c>
    </row>
    <row r="1270" spans="1:27" x14ac:dyDescent="0.3">
      <c r="A1270" s="1">
        <v>197609</v>
      </c>
      <c r="B1270" s="29">
        <v>105.24</v>
      </c>
      <c r="C1270" s="2">
        <v>3.85</v>
      </c>
      <c r="D1270" s="2">
        <f t="shared" si="111"/>
        <v>3.2856844945403112</v>
      </c>
      <c r="E1270" s="2">
        <f t="shared" si="114"/>
        <v>402.35627808711092</v>
      </c>
      <c r="F1270" s="36">
        <f t="shared" si="115"/>
        <v>119</v>
      </c>
      <c r="G1270" s="2">
        <f t="shared" si="116"/>
        <v>3.3811451940093353</v>
      </c>
      <c r="H1270" s="13">
        <f t="shared" si="117"/>
        <v>0.22825082386390075</v>
      </c>
      <c r="I1270" s="2">
        <f t="shared" si="112"/>
        <v>7.8534031413612926E-3</v>
      </c>
      <c r="J1270" s="36">
        <f t="shared" si="118"/>
        <v>119</v>
      </c>
      <c r="K1270" s="31">
        <f t="shared" si="119"/>
        <v>2.3531808049408894E-3</v>
      </c>
      <c r="L1270" s="3">
        <v>9.5500000000000007</v>
      </c>
      <c r="M1270" s="13">
        <v>0.79136327371514559</v>
      </c>
      <c r="N1270" s="2">
        <v>5.0799999999999998E-2</v>
      </c>
      <c r="O1270" s="2">
        <v>8.3800000000000013E-2</v>
      </c>
      <c r="P1270" s="2">
        <v>9.4E-2</v>
      </c>
      <c r="Q1270" s="2">
        <v>7.8100000000000003E-2</v>
      </c>
      <c r="R1270" s="15">
        <v>2.3781518672390142E-2</v>
      </c>
      <c r="S1270" s="17">
        <f t="shared" si="113"/>
        <v>4.2333333333333329E-3</v>
      </c>
      <c r="T1270" s="18">
        <v>4.0638999999999996E-3</v>
      </c>
      <c r="U1270" s="8">
        <v>1.4500000000000001E-2</v>
      </c>
      <c r="V1270" s="8">
        <v>1.67E-2</v>
      </c>
      <c r="W1270" s="13">
        <v>8.9068319699999994E-4</v>
      </c>
      <c r="X1270" s="13">
        <v>-1.4566973E-3</v>
      </c>
      <c r="Y1270" s="26">
        <v>2.4421000000000002E-2</v>
      </c>
      <c r="Z1270" s="26">
        <v>2.2669999999999999E-2</v>
      </c>
      <c r="AA1270" s="26">
        <f t="shared" si="120"/>
        <v>2.018766666666667E-2</v>
      </c>
    </row>
    <row r="1271" spans="1:27" x14ac:dyDescent="0.3">
      <c r="A1271" s="1">
        <v>197610</v>
      </c>
      <c r="B1271" s="29">
        <v>102.9</v>
      </c>
      <c r="C1271" s="2">
        <v>3.9166699999999999</v>
      </c>
      <c r="D1271" s="2">
        <f t="shared" si="111"/>
        <v>3.2607109221850941</v>
      </c>
      <c r="E1271" s="2">
        <f t="shared" si="114"/>
        <v>402.31327258441854</v>
      </c>
      <c r="F1271" s="36">
        <f t="shared" si="115"/>
        <v>119</v>
      </c>
      <c r="G1271" s="2">
        <f t="shared" si="116"/>
        <v>3.3807838032304081</v>
      </c>
      <c r="H1271" s="13">
        <f t="shared" si="117"/>
        <v>0.22826965331240404</v>
      </c>
      <c r="I1271" s="2">
        <f t="shared" si="112"/>
        <v>1.7316883116883064E-2</v>
      </c>
      <c r="J1271" s="36">
        <f t="shared" si="118"/>
        <v>119</v>
      </c>
      <c r="K1271" s="31">
        <f t="shared" si="119"/>
        <v>2.4385703983767723E-3</v>
      </c>
      <c r="L1271" s="3">
        <v>9.67</v>
      </c>
      <c r="M1271" s="13">
        <v>0.81207963271947192</v>
      </c>
      <c r="N1271" s="2">
        <v>4.9200000000000001E-2</v>
      </c>
      <c r="O1271" s="2">
        <v>8.3199999999999996E-2</v>
      </c>
      <c r="P1271" s="2">
        <v>9.2899999999999996E-2</v>
      </c>
      <c r="Q1271" s="2">
        <v>7.7899999999999997E-2</v>
      </c>
      <c r="R1271" s="15">
        <v>2.5567970041737893E-2</v>
      </c>
      <c r="S1271" s="17">
        <f t="shared" si="113"/>
        <v>4.1000000000000003E-3</v>
      </c>
      <c r="T1271" s="18">
        <v>4.0473999999999996E-3</v>
      </c>
      <c r="U1271" s="8">
        <v>8.3999999999999995E-3</v>
      </c>
      <c r="V1271" s="8">
        <v>7.0000000000000001E-3</v>
      </c>
      <c r="W1271" s="13">
        <v>1.2700019539999999E-3</v>
      </c>
      <c r="X1271" s="13">
        <v>-1.1566295999999999E-3</v>
      </c>
      <c r="Y1271" s="26">
        <v>-2.0211E-2</v>
      </c>
      <c r="Z1271" s="26">
        <v>-2.1995000000000001E-2</v>
      </c>
      <c r="AA1271" s="26">
        <f t="shared" si="120"/>
        <v>-2.4310999999999999E-2</v>
      </c>
    </row>
    <row r="1272" spans="1:27" x14ac:dyDescent="0.3">
      <c r="A1272" s="1">
        <v>197611</v>
      </c>
      <c r="B1272" s="29">
        <v>102.1</v>
      </c>
      <c r="C1272" s="2">
        <v>3.98333</v>
      </c>
      <c r="D1272" s="2">
        <f t="shared" si="111"/>
        <v>3.2950005324116991</v>
      </c>
      <c r="E1272" s="2">
        <f t="shared" si="114"/>
        <v>402.24447373159296</v>
      </c>
      <c r="F1272" s="36">
        <f t="shared" si="115"/>
        <v>119</v>
      </c>
      <c r="G1272" s="2">
        <f t="shared" si="116"/>
        <v>3.3802056616100247</v>
      </c>
      <c r="H1272" s="13">
        <f t="shared" si="117"/>
        <v>0.22829978253405384</v>
      </c>
      <c r="I1272" s="2">
        <f t="shared" si="112"/>
        <v>1.7019559983353139E-2</v>
      </c>
      <c r="J1272" s="36">
        <f t="shared" si="118"/>
        <v>119</v>
      </c>
      <c r="K1272" s="31">
        <f t="shared" si="119"/>
        <v>2.6035007544843464E-3</v>
      </c>
      <c r="L1272" s="3">
        <v>9.7899999999999991</v>
      </c>
      <c r="M1272" s="13">
        <v>0.82726293786026472</v>
      </c>
      <c r="N1272" s="2">
        <v>4.7500000000000001E-2</v>
      </c>
      <c r="O1272" s="2">
        <v>8.2500000000000004E-2</v>
      </c>
      <c r="P1272" s="2">
        <v>9.2300000000000007E-2</v>
      </c>
      <c r="Q1272" s="2">
        <v>7.4899999999999994E-2</v>
      </c>
      <c r="R1272" s="15">
        <v>2.7894241375255729E-2</v>
      </c>
      <c r="S1272" s="17">
        <f t="shared" si="113"/>
        <v>3.9583333333333337E-3</v>
      </c>
      <c r="T1272" s="18">
        <v>2.8809999999999999E-3</v>
      </c>
      <c r="U1272" s="8">
        <v>3.39E-2</v>
      </c>
      <c r="V1272" s="8">
        <v>3.1899999999999998E-2</v>
      </c>
      <c r="W1272" s="13">
        <v>1.1179290219999998E-3</v>
      </c>
      <c r="X1272" s="13">
        <v>-9.2241020999999995E-4</v>
      </c>
      <c r="Y1272" s="26">
        <v>-1.041E-3</v>
      </c>
      <c r="Z1272" s="26">
        <v>-8.6280000000000003E-3</v>
      </c>
      <c r="AA1272" s="26">
        <f t="shared" si="120"/>
        <v>-4.9993333333333339E-3</v>
      </c>
    </row>
    <row r="1273" spans="1:27" x14ac:dyDescent="0.3">
      <c r="A1273" s="1">
        <v>197612</v>
      </c>
      <c r="B1273" s="29">
        <v>107.46</v>
      </c>
      <c r="C1273" s="2">
        <v>4.05</v>
      </c>
      <c r="D1273" s="2">
        <f t="shared" si="111"/>
        <v>3.226550006568766</v>
      </c>
      <c r="E1273" s="2">
        <f t="shared" si="114"/>
        <v>402.13237101143324</v>
      </c>
      <c r="F1273" s="36">
        <f t="shared" si="115"/>
        <v>119</v>
      </c>
      <c r="G1273" s="2">
        <f t="shared" si="116"/>
        <v>3.3792636219448169</v>
      </c>
      <c r="H1273" s="13">
        <f t="shared" si="117"/>
        <v>0.22834889294833161</v>
      </c>
      <c r="I1273" s="2">
        <f t="shared" si="112"/>
        <v>1.6737252499792854E-2</v>
      </c>
      <c r="J1273" s="36">
        <f t="shared" si="118"/>
        <v>119</v>
      </c>
      <c r="K1273" s="31">
        <f t="shared" si="119"/>
        <v>2.7660067473271803E-3</v>
      </c>
      <c r="L1273" s="3">
        <v>9.91</v>
      </c>
      <c r="M1273" s="13">
        <v>0.7799731249688947</v>
      </c>
      <c r="N1273" s="2">
        <v>4.3499999999999997E-2</v>
      </c>
      <c r="O1273" s="2">
        <v>7.980000000000001E-2</v>
      </c>
      <c r="P1273" s="2">
        <v>9.1199999999999989E-2</v>
      </c>
      <c r="Q1273" s="2">
        <v>7.2099999999999997E-2</v>
      </c>
      <c r="R1273" s="15">
        <v>2.8565706005229948E-2</v>
      </c>
      <c r="S1273" s="17">
        <f t="shared" si="113"/>
        <v>3.6249999999999998E-3</v>
      </c>
      <c r="T1273" s="18">
        <v>2.8727000000000002E-3</v>
      </c>
      <c r="U1273" s="8">
        <v>3.27E-2</v>
      </c>
      <c r="V1273" s="8">
        <v>3.4700000000000002E-2</v>
      </c>
      <c r="W1273" s="13">
        <v>5.7622909999999997E-4</v>
      </c>
      <c r="X1273" s="13">
        <v>-1.1227041E-3</v>
      </c>
      <c r="Y1273" s="26">
        <v>5.3775000000000003E-2</v>
      </c>
      <c r="Z1273" s="26">
        <v>5.2170000000000001E-2</v>
      </c>
      <c r="AA1273" s="26">
        <f t="shared" si="120"/>
        <v>5.015E-2</v>
      </c>
    </row>
    <row r="1274" spans="1:27" x14ac:dyDescent="0.3">
      <c r="A1274" s="1">
        <v>197701</v>
      </c>
      <c r="B1274" s="29">
        <v>102.03</v>
      </c>
      <c r="C1274" s="2">
        <v>4.0966699999999996</v>
      </c>
      <c r="D1274" s="2">
        <f t="shared" si="111"/>
        <v>3.1931941154623105</v>
      </c>
      <c r="E1274" s="2">
        <f t="shared" si="114"/>
        <v>401.95333513177962</v>
      </c>
      <c r="F1274" s="36">
        <f t="shared" si="115"/>
        <v>119</v>
      </c>
      <c r="G1274" s="2">
        <f t="shared" si="116"/>
        <v>3.3777591187544505</v>
      </c>
      <c r="H1274" s="13">
        <f t="shared" si="117"/>
        <v>0.22842736954529319</v>
      </c>
      <c r="I1274" s="2">
        <f t="shared" si="112"/>
        <v>1.1523456790123454E-2</v>
      </c>
      <c r="J1274" s="36">
        <f t="shared" si="118"/>
        <v>119</v>
      </c>
      <c r="K1274" s="31">
        <f t="shared" si="119"/>
        <v>2.8773759233129081E-3</v>
      </c>
      <c r="L1274" s="3">
        <v>9.9666700000000006</v>
      </c>
      <c r="M1274" s="13">
        <v>0.82106520531869198</v>
      </c>
      <c r="N1274" s="2">
        <v>4.6199999999999998E-2</v>
      </c>
      <c r="O1274" s="2">
        <v>7.9600000000000004E-2</v>
      </c>
      <c r="P1274" s="2">
        <v>9.0800000000000006E-2</v>
      </c>
      <c r="Q1274" s="2">
        <v>7.6399999999999996E-2</v>
      </c>
      <c r="R1274" s="15">
        <v>2.9598960035598809E-2</v>
      </c>
      <c r="S1274" s="17">
        <f t="shared" si="113"/>
        <v>3.8499999999999997E-3</v>
      </c>
      <c r="T1274" s="18">
        <v>5.7207999999999998E-3</v>
      </c>
      <c r="U1274" s="8">
        <v>-3.8800000000000001E-2</v>
      </c>
      <c r="V1274" s="8">
        <v>-3.0300000000000001E-2</v>
      </c>
      <c r="W1274" s="13">
        <v>6.9563945900000008E-4</v>
      </c>
      <c r="X1274" s="13">
        <v>-1.5928437000000001E-3</v>
      </c>
      <c r="Y1274" s="26">
        <v>-4.9653999999999997E-2</v>
      </c>
      <c r="Z1274" s="26">
        <v>-5.1166999999999997E-2</v>
      </c>
      <c r="AA1274" s="26">
        <f t="shared" si="120"/>
        <v>-5.3503999999999996E-2</v>
      </c>
    </row>
    <row r="1275" spans="1:27" x14ac:dyDescent="0.3">
      <c r="A1275" s="1">
        <v>197702</v>
      </c>
      <c r="B1275" s="29">
        <v>99.82</v>
      </c>
      <c r="C1275" s="2">
        <v>4.1433299999999997</v>
      </c>
      <c r="D1275" s="2">
        <f t="shared" si="111"/>
        <v>3.1677442230888748</v>
      </c>
      <c r="E1275" s="2">
        <f t="shared" si="114"/>
        <v>401.70575632229765</v>
      </c>
      <c r="F1275" s="36">
        <f t="shared" si="115"/>
        <v>119</v>
      </c>
      <c r="G1275" s="2">
        <f t="shared" si="116"/>
        <v>3.3756786245571231</v>
      </c>
      <c r="H1275" s="13">
        <f t="shared" si="117"/>
        <v>0.22853597939935849</v>
      </c>
      <c r="I1275" s="2">
        <f t="shared" si="112"/>
        <v>1.1389738494923973E-2</v>
      </c>
      <c r="J1275" s="36">
        <f t="shared" si="118"/>
        <v>119</v>
      </c>
      <c r="K1275" s="31">
        <f t="shared" si="119"/>
        <v>2.9450333566566149E-3</v>
      </c>
      <c r="L1275" s="3">
        <v>10.023300000000001</v>
      </c>
      <c r="M1275" s="13">
        <v>0.83680399820593332</v>
      </c>
      <c r="N1275" s="2">
        <v>4.6699999999999998E-2</v>
      </c>
      <c r="O1275" s="2">
        <v>8.0399999999999985E-2</v>
      </c>
      <c r="P1275" s="2">
        <v>9.1199999999999989E-2</v>
      </c>
      <c r="Q1275" s="2">
        <v>7.7499999999999999E-2</v>
      </c>
      <c r="R1275" s="15">
        <v>2.7969433350929749E-2</v>
      </c>
      <c r="S1275" s="17">
        <f t="shared" si="113"/>
        <v>3.8916666666666665E-3</v>
      </c>
      <c r="T1275" s="18">
        <v>1.0215800000000001E-2</v>
      </c>
      <c r="U1275" s="8">
        <v>-4.8999999999999998E-3</v>
      </c>
      <c r="V1275" s="8">
        <v>-2E-3</v>
      </c>
      <c r="W1275" s="13">
        <v>3.3467874000000001E-4</v>
      </c>
      <c r="X1275" s="13">
        <v>-1.6537031999999999E-3</v>
      </c>
      <c r="Y1275" s="26">
        <v>-1.5637999999999999E-2</v>
      </c>
      <c r="Z1275" s="26">
        <v>-2.24E-2</v>
      </c>
      <c r="AA1275" s="26">
        <f t="shared" si="120"/>
        <v>-1.9529666666666667E-2</v>
      </c>
    </row>
    <row r="1276" spans="1:27" x14ac:dyDescent="0.3">
      <c r="A1276" s="1">
        <v>197703</v>
      </c>
      <c r="B1276" s="29">
        <v>98.42</v>
      </c>
      <c r="C1276" s="2">
        <v>4.1900000000000004</v>
      </c>
      <c r="D1276" s="2">
        <f t="shared" si="111"/>
        <v>3.1567464915888084</v>
      </c>
      <c r="E1276" s="2">
        <f t="shared" si="114"/>
        <v>401.39481012278856</v>
      </c>
      <c r="F1276" s="36">
        <f t="shared" si="115"/>
        <v>119</v>
      </c>
      <c r="G1276" s="2">
        <f t="shared" si="116"/>
        <v>3.3730656312839375</v>
      </c>
      <c r="H1276" s="13">
        <f t="shared" si="117"/>
        <v>0.22867253417058794</v>
      </c>
      <c r="I1276" s="2">
        <f t="shared" si="112"/>
        <v>1.1263886777061138E-2</v>
      </c>
      <c r="J1276" s="36">
        <f t="shared" si="118"/>
        <v>119</v>
      </c>
      <c r="K1276" s="31">
        <f t="shared" si="119"/>
        <v>3.01166806995466E-3</v>
      </c>
      <c r="L1276" s="3">
        <v>10.08</v>
      </c>
      <c r="M1276" s="13">
        <v>0.86842992830176369</v>
      </c>
      <c r="N1276" s="2">
        <v>4.5999999999999999E-2</v>
      </c>
      <c r="O1276" s="2">
        <v>8.1000000000000003E-2</v>
      </c>
      <c r="P1276" s="2">
        <v>9.1199999999999989E-2</v>
      </c>
      <c r="Q1276" s="2">
        <v>7.7200000000000005E-2</v>
      </c>
      <c r="R1276" s="15">
        <v>3.0337559299244549E-2</v>
      </c>
      <c r="S1276" s="17">
        <f t="shared" si="113"/>
        <v>3.8333333333333331E-3</v>
      </c>
      <c r="T1276" s="18">
        <v>6.1919999999999996E-3</v>
      </c>
      <c r="U1276" s="8">
        <v>9.1000000000000004E-3</v>
      </c>
      <c r="V1276" s="8">
        <v>9.4000000000000004E-3</v>
      </c>
      <c r="W1276" s="13">
        <v>6.6574572899999994E-4</v>
      </c>
      <c r="X1276" s="13">
        <v>-1.7320885000000001E-3</v>
      </c>
      <c r="Y1276" s="26">
        <v>-1.2501999999999999E-2</v>
      </c>
      <c r="Z1276" s="26">
        <v>-1.4548E-2</v>
      </c>
      <c r="AA1276" s="26">
        <f t="shared" si="120"/>
        <v>-1.6335333333333334E-2</v>
      </c>
    </row>
    <row r="1277" spans="1:27" x14ac:dyDescent="0.3">
      <c r="A1277" s="1">
        <v>197704</v>
      </c>
      <c r="B1277" s="29">
        <v>98.44</v>
      </c>
      <c r="C1277" s="2">
        <v>4.2466699999999999</v>
      </c>
      <c r="D1277" s="2">
        <f t="shared" si="111"/>
        <v>3.1194622644633125</v>
      </c>
      <c r="E1277" s="2">
        <f t="shared" si="114"/>
        <v>401.12673250898058</v>
      </c>
      <c r="F1277" s="36">
        <f t="shared" si="115"/>
        <v>119</v>
      </c>
      <c r="G1277" s="2">
        <f t="shared" si="116"/>
        <v>3.3708128782267277</v>
      </c>
      <c r="H1277" s="13">
        <f t="shared" si="117"/>
        <v>0.22879039388337019</v>
      </c>
      <c r="I1277" s="2">
        <f t="shared" si="112"/>
        <v>1.352505966587092E-2</v>
      </c>
      <c r="J1277" s="36">
        <f t="shared" si="118"/>
        <v>119</v>
      </c>
      <c r="K1277" s="31">
        <f t="shared" si="119"/>
        <v>3.1063225806862663E-3</v>
      </c>
      <c r="L1277" s="3">
        <v>10.193300000000001</v>
      </c>
      <c r="M1277" s="13">
        <v>0.86115007012622724</v>
      </c>
      <c r="N1277" s="2">
        <v>4.5400000000000003E-2</v>
      </c>
      <c r="O1277" s="2">
        <v>8.0399999999999985E-2</v>
      </c>
      <c r="P1277" s="2">
        <v>9.0700000000000003E-2</v>
      </c>
      <c r="Q1277" s="2">
        <v>7.7100000000000002E-2</v>
      </c>
      <c r="R1277" s="15">
        <v>3.1139358521066696E-2</v>
      </c>
      <c r="S1277" s="17">
        <f t="shared" si="113"/>
        <v>3.7833333333333334E-3</v>
      </c>
      <c r="T1277" s="18">
        <v>7.8256000000000003E-3</v>
      </c>
      <c r="U1277" s="8">
        <v>7.1000000000000004E-3</v>
      </c>
      <c r="V1277" s="8">
        <v>0.01</v>
      </c>
      <c r="W1277" s="13">
        <v>9.8486849099999984E-4</v>
      </c>
      <c r="X1277" s="13">
        <v>-1.6386999000000001E-3</v>
      </c>
      <c r="Y1277" s="26">
        <v>6.4099999999999997E-4</v>
      </c>
      <c r="Z1277" s="26">
        <v>-5.0299999999999997E-4</v>
      </c>
      <c r="AA1277" s="26">
        <f t="shared" si="120"/>
        <v>-3.1423333333333333E-3</v>
      </c>
    </row>
    <row r="1278" spans="1:27" x14ac:dyDescent="0.3">
      <c r="A1278" s="1">
        <v>197705</v>
      </c>
      <c r="B1278" s="29">
        <v>96.12</v>
      </c>
      <c r="C1278" s="2">
        <v>4.3033299999999999</v>
      </c>
      <c r="D1278" s="2">
        <f t="shared" si="111"/>
        <v>3.1505695611230857</v>
      </c>
      <c r="E1278" s="2">
        <f t="shared" si="114"/>
        <v>400.80400989371657</v>
      </c>
      <c r="F1278" s="36">
        <f t="shared" si="115"/>
        <v>119</v>
      </c>
      <c r="G1278" s="2">
        <f t="shared" si="116"/>
        <v>3.3681009234766099</v>
      </c>
      <c r="H1278" s="13">
        <f t="shared" si="117"/>
        <v>0.22893243940986857</v>
      </c>
      <c r="I1278" s="2">
        <f t="shared" si="112"/>
        <v>1.3342218726672961E-2</v>
      </c>
      <c r="J1278" s="36">
        <f t="shared" si="118"/>
        <v>119</v>
      </c>
      <c r="K1278" s="31">
        <f t="shared" si="119"/>
        <v>3.2199785442650138E-3</v>
      </c>
      <c r="L1278" s="3">
        <v>10.306699999999999</v>
      </c>
      <c r="M1278" s="13">
        <v>0.88821133687935383</v>
      </c>
      <c r="N1278" s="2">
        <v>4.9599999999999998E-2</v>
      </c>
      <c r="O1278" s="2">
        <v>8.0500000000000002E-2</v>
      </c>
      <c r="P1278" s="2">
        <v>9.01E-2</v>
      </c>
      <c r="Q1278" s="2">
        <v>7.6499999999999999E-2</v>
      </c>
      <c r="R1278" s="15">
        <v>3.5315638515918804E-2</v>
      </c>
      <c r="S1278" s="17">
        <f t="shared" si="113"/>
        <v>4.1333333333333335E-3</v>
      </c>
      <c r="T1278" s="18">
        <v>5.5525000000000001E-3</v>
      </c>
      <c r="U1278" s="8">
        <v>1.2500000000000001E-2</v>
      </c>
      <c r="V1278" s="8">
        <v>1.06E-2</v>
      </c>
      <c r="W1278" s="13">
        <v>6.3479880800000003E-4</v>
      </c>
      <c r="X1278" s="13">
        <v>-1.3541819E-3</v>
      </c>
      <c r="Y1278" s="26">
        <v>-1.5063999999999999E-2</v>
      </c>
      <c r="Z1278" s="26">
        <v>-2.3540999999999999E-2</v>
      </c>
      <c r="AA1278" s="26">
        <f t="shared" si="120"/>
        <v>-1.9197333333333334E-2</v>
      </c>
    </row>
    <row r="1279" spans="1:27" x14ac:dyDescent="0.3">
      <c r="A1279" s="1">
        <v>197706</v>
      </c>
      <c r="B1279" s="29">
        <v>100.48</v>
      </c>
      <c r="C1279" s="2">
        <v>4.3600000000000003</v>
      </c>
      <c r="D1279" s="2">
        <f t="shared" si="111"/>
        <v>3.121131492255683</v>
      </c>
      <c r="E1279" s="2">
        <f t="shared" si="114"/>
        <v>400.46804834786957</v>
      </c>
      <c r="F1279" s="36">
        <f t="shared" si="115"/>
        <v>119</v>
      </c>
      <c r="G1279" s="2">
        <f t="shared" si="116"/>
        <v>3.3652777172089881</v>
      </c>
      <c r="H1279" s="13">
        <f t="shared" si="117"/>
        <v>0.22908049951959675</v>
      </c>
      <c r="I1279" s="2">
        <f t="shared" si="112"/>
        <v>1.3168871548312699E-2</v>
      </c>
      <c r="J1279" s="36">
        <f t="shared" si="118"/>
        <v>119</v>
      </c>
      <c r="K1279" s="31">
        <f t="shared" si="119"/>
        <v>3.3320980293631056E-3</v>
      </c>
      <c r="L1279" s="3">
        <v>10.42</v>
      </c>
      <c r="M1279" s="13">
        <v>0.87111208119611494</v>
      </c>
      <c r="N1279" s="2">
        <v>5.0199999999999995E-2</v>
      </c>
      <c r="O1279" s="2">
        <v>7.9500000000000001E-2</v>
      </c>
      <c r="P1279" s="2">
        <v>8.9099999999999999E-2</v>
      </c>
      <c r="Q1279" s="2">
        <v>7.5399999999999995E-2</v>
      </c>
      <c r="R1279" s="15">
        <v>3.1941284054764069E-2</v>
      </c>
      <c r="S1279" s="17">
        <f t="shared" si="113"/>
        <v>4.1833333333333332E-3</v>
      </c>
      <c r="T1279" s="18">
        <v>6.6224999999999999E-3</v>
      </c>
      <c r="U1279" s="8">
        <v>1.6400000000000001E-2</v>
      </c>
      <c r="V1279" s="8">
        <v>1.7500000000000002E-2</v>
      </c>
      <c r="W1279" s="13">
        <v>5.6335362600000015E-4</v>
      </c>
      <c r="X1279" s="13">
        <v>-1.5935849E-3</v>
      </c>
      <c r="Y1279" s="26">
        <v>4.7775999999999999E-2</v>
      </c>
      <c r="Z1279" s="26">
        <v>4.5705000000000003E-2</v>
      </c>
      <c r="AA1279" s="26">
        <f t="shared" si="120"/>
        <v>4.3592666666666668E-2</v>
      </c>
    </row>
    <row r="1280" spans="1:27" x14ac:dyDescent="0.3">
      <c r="A1280" s="1">
        <v>197707</v>
      </c>
      <c r="B1280" s="29">
        <v>98.85</v>
      </c>
      <c r="C1280" s="2">
        <v>4.4066700000000001</v>
      </c>
      <c r="D1280" s="2">
        <f t="shared" si="111"/>
        <v>3.0892177267080547</v>
      </c>
      <c r="E1280" s="2">
        <f t="shared" si="114"/>
        <v>400.11673029354364</v>
      </c>
      <c r="F1280" s="36">
        <f t="shared" si="115"/>
        <v>119</v>
      </c>
      <c r="G1280" s="2">
        <f t="shared" si="116"/>
        <v>3.3623254646516272</v>
      </c>
      <c r="H1280" s="13">
        <f t="shared" si="117"/>
        <v>0.22923553231025584</v>
      </c>
      <c r="I1280" s="2">
        <f t="shared" si="112"/>
        <v>1.0704128440366834E-2</v>
      </c>
      <c r="J1280" s="36">
        <f t="shared" si="118"/>
        <v>119</v>
      </c>
      <c r="K1280" s="31">
        <f t="shared" si="119"/>
        <v>3.4234330843909439E-3</v>
      </c>
      <c r="L1280" s="3">
        <v>10.5167</v>
      </c>
      <c r="M1280" s="13">
        <v>0.89678339905850102</v>
      </c>
      <c r="N1280" s="2">
        <v>5.1900000000000002E-2</v>
      </c>
      <c r="O1280" s="2">
        <v>7.9399999999999998E-2</v>
      </c>
      <c r="P1280" s="2">
        <v>8.8699999999999987E-2</v>
      </c>
      <c r="Q1280" s="2">
        <v>7.6799999999999993E-2</v>
      </c>
      <c r="R1280" s="15">
        <v>3.3182020729432972E-2</v>
      </c>
      <c r="S1280" s="17">
        <f t="shared" si="113"/>
        <v>4.3249999999999999E-3</v>
      </c>
      <c r="T1280" s="18">
        <v>4.3908000000000003E-3</v>
      </c>
      <c r="U1280" s="8">
        <v>-7.0000000000000001E-3</v>
      </c>
      <c r="V1280" s="8">
        <v>-5.0000000000000001E-4</v>
      </c>
      <c r="W1280" s="13">
        <v>5.9469181999999992E-4</v>
      </c>
      <c r="X1280" s="13">
        <v>-1.6868213999999999E-3</v>
      </c>
      <c r="Y1280" s="26">
        <v>-1.5453E-2</v>
      </c>
      <c r="Z1280" s="26">
        <v>-1.6589E-2</v>
      </c>
      <c r="AA1280" s="26">
        <f t="shared" si="120"/>
        <v>-1.9778E-2</v>
      </c>
    </row>
    <row r="1281" spans="1:27" x14ac:dyDescent="0.3">
      <c r="A1281" s="1">
        <v>197708</v>
      </c>
      <c r="B1281" s="29">
        <v>96.77</v>
      </c>
      <c r="C1281" s="2">
        <v>4.4533300000000002</v>
      </c>
      <c r="D1281" s="2">
        <f t="shared" si="111"/>
        <v>3.0762017099234078</v>
      </c>
      <c r="E1281" s="2">
        <f t="shared" si="114"/>
        <v>399.70352796735676</v>
      </c>
      <c r="F1281" s="36">
        <f t="shared" si="115"/>
        <v>119</v>
      </c>
      <c r="G1281" s="2">
        <f t="shared" si="116"/>
        <v>3.3588531761962752</v>
      </c>
      <c r="H1281" s="13">
        <f t="shared" si="117"/>
        <v>0.22941814270345381</v>
      </c>
      <c r="I1281" s="2">
        <f t="shared" si="112"/>
        <v>1.0588494259837988E-2</v>
      </c>
      <c r="J1281" s="36">
        <f t="shared" si="118"/>
        <v>119</v>
      </c>
      <c r="K1281" s="31">
        <f t="shared" si="119"/>
        <v>3.4941292748473626E-3</v>
      </c>
      <c r="L1281" s="3">
        <v>10.613300000000001</v>
      </c>
      <c r="M1281" s="13">
        <v>0.92653426040929088</v>
      </c>
      <c r="N1281" s="2">
        <v>5.4900000000000004E-2</v>
      </c>
      <c r="O1281" s="2">
        <v>7.980000000000001E-2</v>
      </c>
      <c r="P1281" s="2">
        <v>8.8200000000000001E-2</v>
      </c>
      <c r="Q1281" s="2">
        <v>7.5399999999999995E-2</v>
      </c>
      <c r="R1281" s="15">
        <v>3.3750739140804592E-2</v>
      </c>
      <c r="S1281" s="17">
        <f t="shared" si="113"/>
        <v>4.5750000000000001E-3</v>
      </c>
      <c r="T1281" s="18">
        <v>3.8262000000000001E-3</v>
      </c>
      <c r="U1281" s="8">
        <v>1.9800000000000002E-2</v>
      </c>
      <c r="V1281" s="8">
        <v>1.3599999999999999E-2</v>
      </c>
      <c r="W1281" s="13">
        <v>5.8245182699999984E-4</v>
      </c>
      <c r="X1281" s="13">
        <v>-1.6663590000000001E-3</v>
      </c>
      <c r="Y1281" s="26">
        <v>-1.231E-2</v>
      </c>
      <c r="Z1281" s="26">
        <v>-2.0220999999999999E-2</v>
      </c>
      <c r="AA1281" s="26">
        <f t="shared" si="120"/>
        <v>-1.6885000000000001E-2</v>
      </c>
    </row>
    <row r="1282" spans="1:27" x14ac:dyDescent="0.3">
      <c r="A1282" s="1">
        <v>197709</v>
      </c>
      <c r="B1282" s="29">
        <v>96.53</v>
      </c>
      <c r="C1282" s="2">
        <v>4.5</v>
      </c>
      <c r="D1282" s="2">
        <f t="shared" si="111"/>
        <v>3.0214000203025688</v>
      </c>
      <c r="E1282" s="2">
        <f t="shared" si="114"/>
        <v>399.30908290734612</v>
      </c>
      <c r="F1282" s="36">
        <f t="shared" si="115"/>
        <v>119</v>
      </c>
      <c r="G1282" s="2">
        <f t="shared" si="116"/>
        <v>3.3555385118264378</v>
      </c>
      <c r="H1282" s="13">
        <f t="shared" si="117"/>
        <v>0.22959273515427212</v>
      </c>
      <c r="I1282" s="2">
        <f t="shared" si="112"/>
        <v>1.0479798263322015E-2</v>
      </c>
      <c r="J1282" s="36">
        <f t="shared" si="118"/>
        <v>119</v>
      </c>
      <c r="K1282" s="31">
        <f t="shared" si="119"/>
        <v>3.563868921537189E-3</v>
      </c>
      <c r="L1282" s="3">
        <v>10.71</v>
      </c>
      <c r="M1282" s="13">
        <v>0.94226251608409772</v>
      </c>
      <c r="N1282" s="2">
        <v>5.8099999999999999E-2</v>
      </c>
      <c r="O1282" s="2">
        <v>7.9199999999999993E-2</v>
      </c>
      <c r="P1282" s="2">
        <v>8.8000000000000009E-2</v>
      </c>
      <c r="Q1282" s="2">
        <v>7.6399999999999996E-2</v>
      </c>
      <c r="R1282" s="15">
        <v>3.2367975459252588E-2</v>
      </c>
      <c r="S1282" s="17">
        <f t="shared" si="113"/>
        <v>4.8416666666666669E-3</v>
      </c>
      <c r="T1282" s="18">
        <v>3.8116000000000001E-3</v>
      </c>
      <c r="U1282" s="8">
        <v>-2.8999999999999998E-3</v>
      </c>
      <c r="V1282" s="8">
        <v>-2.2000000000000001E-3</v>
      </c>
      <c r="W1282" s="13">
        <v>4.6318346900000006E-4</v>
      </c>
      <c r="X1282" s="13">
        <v>-1.8026906E-3</v>
      </c>
      <c r="Y1282" s="26">
        <v>-8.25E-4</v>
      </c>
      <c r="Z1282" s="26">
        <v>-3.0839999999999999E-3</v>
      </c>
      <c r="AA1282" s="26">
        <f t="shared" si="120"/>
        <v>-5.6666666666666671E-3</v>
      </c>
    </row>
    <row r="1283" spans="1:27" x14ac:dyDescent="0.3">
      <c r="A1283" s="1">
        <v>197710</v>
      </c>
      <c r="B1283" s="29">
        <v>92.34</v>
      </c>
      <c r="C1283" s="2">
        <v>4.5566700000000004</v>
      </c>
      <c r="D1283" s="2">
        <f t="shared" ref="D1283:D1346" si="121">-LN(C1283/B1284)</f>
        <v>3.0354937212992597</v>
      </c>
      <c r="E1283" s="2">
        <f t="shared" si="114"/>
        <v>398.85877176165883</v>
      </c>
      <c r="F1283" s="36">
        <f t="shared" si="115"/>
        <v>119</v>
      </c>
      <c r="G1283" s="2">
        <f t="shared" si="116"/>
        <v>3.351754384551755</v>
      </c>
      <c r="H1283" s="13">
        <f t="shared" si="117"/>
        <v>0.22979238064305488</v>
      </c>
      <c r="I1283" s="2">
        <f t="shared" si="112"/>
        <v>1.2593333333333456E-2</v>
      </c>
      <c r="J1283" s="36">
        <f t="shared" si="118"/>
        <v>119</v>
      </c>
      <c r="K1283" s="31">
        <f t="shared" si="119"/>
        <v>3.6519344531617437E-3</v>
      </c>
      <c r="L1283" s="3">
        <v>10.77</v>
      </c>
      <c r="M1283" s="13">
        <v>0.97537728355837972</v>
      </c>
      <c r="N1283" s="2">
        <v>6.1600000000000002E-2</v>
      </c>
      <c r="O1283" s="2">
        <v>8.0399999999999985E-2</v>
      </c>
      <c r="P1283" s="2">
        <v>8.8900000000000007E-2</v>
      </c>
      <c r="Q1283" s="2">
        <v>7.8100000000000003E-2</v>
      </c>
      <c r="R1283" s="15">
        <v>3.2775495434925805E-2</v>
      </c>
      <c r="S1283" s="17">
        <f t="shared" si="113"/>
        <v>5.1333333333333335E-3</v>
      </c>
      <c r="T1283" s="18">
        <v>2.7136999999999999E-3</v>
      </c>
      <c r="U1283" s="8">
        <v>-9.2999999999999992E-3</v>
      </c>
      <c r="V1283" s="8">
        <v>-3.8E-3</v>
      </c>
      <c r="W1283" s="13">
        <v>7.2616617099999995E-4</v>
      </c>
      <c r="X1283" s="13">
        <v>-1.2570464000000001E-3</v>
      </c>
      <c r="Y1283" s="26">
        <v>-4.1984E-2</v>
      </c>
      <c r="Z1283" s="26">
        <v>-4.3868999999999998E-2</v>
      </c>
      <c r="AA1283" s="26">
        <f t="shared" si="120"/>
        <v>-4.7117333333333331E-2</v>
      </c>
    </row>
    <row r="1284" spans="1:27" x14ac:dyDescent="0.3">
      <c r="A1284" s="1">
        <v>197711</v>
      </c>
      <c r="B1284" s="29">
        <v>94.83</v>
      </c>
      <c r="C1284" s="2">
        <v>4.6133300000000004</v>
      </c>
      <c r="D1284" s="2">
        <f t="shared" si="121"/>
        <v>3.0259790305735441</v>
      </c>
      <c r="E1284" s="2">
        <f t="shared" si="114"/>
        <v>398.39661702005583</v>
      </c>
      <c r="F1284" s="36">
        <f t="shared" si="115"/>
        <v>119</v>
      </c>
      <c r="G1284" s="2">
        <f t="shared" si="116"/>
        <v>3.3478707312609735</v>
      </c>
      <c r="H1284" s="13">
        <f t="shared" si="117"/>
        <v>0.22999763834054446</v>
      </c>
      <c r="I1284" s="2">
        <f t="shared" ref="I1284:I1347" si="122">C1284/C1283-1</f>
        <v>1.2434519067652472E-2</v>
      </c>
      <c r="J1284" s="36">
        <f t="shared" si="118"/>
        <v>119</v>
      </c>
      <c r="K1284" s="31">
        <f t="shared" si="119"/>
        <v>3.757760783693958E-3</v>
      </c>
      <c r="L1284" s="3">
        <v>10.83</v>
      </c>
      <c r="M1284" s="13">
        <v>0.9620344702904664</v>
      </c>
      <c r="N1284" s="2">
        <v>6.0999999999999999E-2</v>
      </c>
      <c r="O1284" s="2">
        <v>8.0799999999999997E-2</v>
      </c>
      <c r="P1284" s="2">
        <v>8.9499999999999996E-2</v>
      </c>
      <c r="Q1284" s="2">
        <v>7.7700000000000005E-2</v>
      </c>
      <c r="R1284" s="15">
        <v>2.9217127007338167E-2</v>
      </c>
      <c r="S1284" s="17">
        <f t="shared" si="113"/>
        <v>5.0833333333333329E-3</v>
      </c>
      <c r="T1284" s="18">
        <v>4.8662000000000002E-3</v>
      </c>
      <c r="U1284" s="8">
        <v>9.2999999999999992E-3</v>
      </c>
      <c r="V1284" s="8">
        <v>6.1000000000000004E-3</v>
      </c>
      <c r="W1284" s="13">
        <v>1.3875174280000005E-3</v>
      </c>
      <c r="X1284" s="13">
        <v>-1.2900084E-3</v>
      </c>
      <c r="Y1284" s="26">
        <v>3.6752E-2</v>
      </c>
      <c r="Z1284" s="26">
        <v>2.6953000000000001E-2</v>
      </c>
      <c r="AA1284" s="26">
        <f t="shared" si="120"/>
        <v>3.1668666666666664E-2</v>
      </c>
    </row>
    <row r="1285" spans="1:27" x14ac:dyDescent="0.3">
      <c r="A1285" s="1">
        <v>197712</v>
      </c>
      <c r="B1285" s="29">
        <v>95.1</v>
      </c>
      <c r="C1285" s="2">
        <v>4.67</v>
      </c>
      <c r="D1285" s="2">
        <f t="shared" si="121"/>
        <v>2.9502823489789427</v>
      </c>
      <c r="E1285" s="2">
        <f t="shared" si="114"/>
        <v>397.96978579094872</v>
      </c>
      <c r="F1285" s="36">
        <f t="shared" si="115"/>
        <v>119</v>
      </c>
      <c r="G1285" s="2">
        <f t="shared" si="116"/>
        <v>3.3442839142096532</v>
      </c>
      <c r="H1285" s="13">
        <f t="shared" si="117"/>
        <v>0.23018753372198236</v>
      </c>
      <c r="I1285" s="2">
        <f t="shared" si="122"/>
        <v>1.228396841327184E-2</v>
      </c>
      <c r="J1285" s="36">
        <f t="shared" si="118"/>
        <v>119</v>
      </c>
      <c r="K1285" s="31">
        <f t="shared" si="119"/>
        <v>3.8622525405649869E-3</v>
      </c>
      <c r="L1285" s="3">
        <v>10.89</v>
      </c>
      <c r="M1285" s="13">
        <v>0.96033302453168434</v>
      </c>
      <c r="N1285" s="2">
        <v>6.0700000000000004E-2</v>
      </c>
      <c r="O1285" s="2">
        <v>8.1900000000000001E-2</v>
      </c>
      <c r="P1285" s="2">
        <v>8.9900000000000008E-2</v>
      </c>
      <c r="Q1285" s="2">
        <v>8.0299999999999996E-2</v>
      </c>
      <c r="R1285" s="15">
        <v>3.0475541122897399E-2</v>
      </c>
      <c r="S1285" s="17">
        <f t="shared" si="113"/>
        <v>5.058333333333334E-3</v>
      </c>
      <c r="T1285" s="18">
        <v>3.7685000000000001E-3</v>
      </c>
      <c r="U1285" s="8">
        <v>-1.6799999999999999E-2</v>
      </c>
      <c r="V1285" s="8">
        <v>-1.0500000000000001E-2</v>
      </c>
      <c r="W1285" s="13">
        <v>6.2662567699999991E-4</v>
      </c>
      <c r="X1285" s="13">
        <v>-1.8338899000000001E-3</v>
      </c>
      <c r="Y1285" s="26">
        <v>5.5700000000000003E-3</v>
      </c>
      <c r="Z1285" s="26">
        <v>3.637E-3</v>
      </c>
      <c r="AA1285" s="26">
        <f t="shared" si="120"/>
        <v>5.1166666666666635E-4</v>
      </c>
    </row>
    <row r="1286" spans="1:27" x14ac:dyDescent="0.3">
      <c r="A1286" s="1">
        <v>197801</v>
      </c>
      <c r="B1286" s="29">
        <v>89.25</v>
      </c>
      <c r="C1286" s="2">
        <v>4.71333</v>
      </c>
      <c r="D1286" s="2">
        <f t="shared" si="121"/>
        <v>2.9159731185211442</v>
      </c>
      <c r="E1286" s="2">
        <f t="shared" si="114"/>
        <v>397.50239740819569</v>
      </c>
      <c r="F1286" s="36">
        <f t="shared" si="115"/>
        <v>119</v>
      </c>
      <c r="G1286" s="2">
        <f t="shared" si="116"/>
        <v>3.3403562807411404</v>
      </c>
      <c r="H1286" s="13">
        <f t="shared" si="117"/>
        <v>0.23039583281150466</v>
      </c>
      <c r="I1286" s="2">
        <f t="shared" si="122"/>
        <v>9.2783725910063897E-3</v>
      </c>
      <c r="J1286" s="36">
        <f t="shared" si="118"/>
        <v>119</v>
      </c>
      <c r="K1286" s="31">
        <f t="shared" si="119"/>
        <v>3.9367005311450303E-3</v>
      </c>
      <c r="L1286" s="3">
        <v>10.9</v>
      </c>
      <c r="M1286" s="13">
        <v>1.036731088944306</v>
      </c>
      <c r="N1286" s="2">
        <v>6.4399999999999999E-2</v>
      </c>
      <c r="O1286" s="2">
        <v>8.4100000000000008E-2</v>
      </c>
      <c r="P1286" s="2">
        <v>9.1700000000000004E-2</v>
      </c>
      <c r="Q1286" s="2">
        <v>8.1600000000000006E-2</v>
      </c>
      <c r="R1286" s="15">
        <v>2.881438941115343E-2</v>
      </c>
      <c r="S1286" s="17">
        <f t="shared" si="113"/>
        <v>5.3666666666666663E-3</v>
      </c>
      <c r="T1286" s="18">
        <v>5.8934E-3</v>
      </c>
      <c r="U1286" s="8">
        <v>-8.0000000000000002E-3</v>
      </c>
      <c r="V1286" s="8">
        <v>-8.8999999999999999E-3</v>
      </c>
      <c r="W1286" s="13">
        <v>9.0805594200000009E-4</v>
      </c>
      <c r="X1286" s="13">
        <v>-1.8933608E-3</v>
      </c>
      <c r="Y1286" s="26">
        <v>-6.0643000000000002E-2</v>
      </c>
      <c r="Z1286" s="26">
        <v>-6.2611E-2</v>
      </c>
      <c r="AA1286" s="26">
        <f t="shared" si="120"/>
        <v>-6.6009666666666675E-2</v>
      </c>
    </row>
    <row r="1287" spans="1:27" x14ac:dyDescent="0.3">
      <c r="A1287" s="1">
        <v>197802</v>
      </c>
      <c r="B1287" s="29">
        <v>87.04</v>
      </c>
      <c r="C1287" s="2">
        <v>4.7566699999999997</v>
      </c>
      <c r="D1287" s="2">
        <f t="shared" si="121"/>
        <v>2.9314452973344545</v>
      </c>
      <c r="E1287" s="2">
        <f t="shared" si="114"/>
        <v>396.99475068099883</v>
      </c>
      <c r="F1287" s="36">
        <f t="shared" si="115"/>
        <v>119</v>
      </c>
      <c r="G1287" s="2">
        <f t="shared" si="116"/>
        <v>3.3360903418571333</v>
      </c>
      <c r="H1287" s="13">
        <f t="shared" si="117"/>
        <v>0.23062250118425884</v>
      </c>
      <c r="I1287" s="2">
        <f t="shared" si="122"/>
        <v>9.1951974506345735E-3</v>
      </c>
      <c r="J1287" s="36">
        <f t="shared" si="118"/>
        <v>119</v>
      </c>
      <c r="K1287" s="31">
        <f t="shared" si="119"/>
        <v>3.9859896345713335E-3</v>
      </c>
      <c r="L1287" s="3">
        <v>10.91</v>
      </c>
      <c r="M1287" s="13">
        <v>1.0755672936991323</v>
      </c>
      <c r="N1287" s="2">
        <v>6.4500000000000002E-2</v>
      </c>
      <c r="O1287" s="2">
        <v>8.4700000000000011E-2</v>
      </c>
      <c r="P1287" s="2">
        <v>9.1999999999999998E-2</v>
      </c>
      <c r="Q1287" s="2">
        <v>8.2199999999999995E-2</v>
      </c>
      <c r="R1287" s="15">
        <v>3.1169140877606277E-2</v>
      </c>
      <c r="S1287" s="17">
        <f t="shared" si="113"/>
        <v>5.3750000000000004E-3</v>
      </c>
      <c r="T1287" s="18">
        <v>6.3898000000000002E-3</v>
      </c>
      <c r="U1287" s="8">
        <v>4.0000000000000002E-4</v>
      </c>
      <c r="V1287" s="8">
        <v>5.1000000000000004E-3</v>
      </c>
      <c r="W1287" s="13">
        <v>6.6988668000000006E-4</v>
      </c>
      <c r="X1287" s="13">
        <v>-1.5512130000000001E-3</v>
      </c>
      <c r="Y1287" s="26">
        <v>-1.626E-2</v>
      </c>
      <c r="Z1287" s="26">
        <v>-2.4937999999999998E-2</v>
      </c>
      <c r="AA1287" s="26">
        <f t="shared" si="120"/>
        <v>-2.1635000000000001E-2</v>
      </c>
    </row>
    <row r="1288" spans="1:27" x14ac:dyDescent="0.3">
      <c r="A1288" s="1">
        <v>197803</v>
      </c>
      <c r="B1288" s="29">
        <v>89.21</v>
      </c>
      <c r="C1288" s="2">
        <v>4.8</v>
      </c>
      <c r="D1288" s="2">
        <f t="shared" si="121"/>
        <v>3.0043409457095946</v>
      </c>
      <c r="E1288" s="2">
        <f t="shared" si="114"/>
        <v>396.42722611953161</v>
      </c>
      <c r="F1288" s="36">
        <f t="shared" si="115"/>
        <v>119</v>
      </c>
      <c r="G1288" s="2">
        <f t="shared" si="116"/>
        <v>3.3313212278952236</v>
      </c>
      <c r="H1288" s="13">
        <f t="shared" si="117"/>
        <v>0.23087643409120762</v>
      </c>
      <c r="I1288" s="2">
        <f t="shared" si="122"/>
        <v>9.1093138687359243E-3</v>
      </c>
      <c r="J1288" s="36">
        <f t="shared" si="118"/>
        <v>119</v>
      </c>
      <c r="K1288" s="31">
        <f t="shared" si="119"/>
        <v>4.034677339667273E-3</v>
      </c>
      <c r="L1288" s="3">
        <v>10.92</v>
      </c>
      <c r="M1288" s="13">
        <v>1.1114925530791169</v>
      </c>
      <c r="N1288" s="2">
        <v>6.2899999999999998E-2</v>
      </c>
      <c r="O1288" s="2">
        <v>8.4700000000000011E-2</v>
      </c>
      <c r="P1288" s="2">
        <v>9.2200000000000004E-2</v>
      </c>
      <c r="Q1288" s="2">
        <v>8.3099999999999993E-2</v>
      </c>
      <c r="R1288" s="15">
        <v>2.7569747619681485E-2</v>
      </c>
      <c r="S1288" s="17">
        <f t="shared" si="113"/>
        <v>5.2416666666666662E-3</v>
      </c>
      <c r="T1288" s="18">
        <v>7.4035000000000004E-3</v>
      </c>
      <c r="U1288" s="8">
        <v>-2.0999999999999999E-3</v>
      </c>
      <c r="V1288" s="8">
        <v>4.1999999999999997E-3</v>
      </c>
      <c r="W1288" s="13">
        <v>6.2285479400000002E-4</v>
      </c>
      <c r="X1288" s="13">
        <v>-1.3817078000000001E-3</v>
      </c>
      <c r="Y1288" s="26">
        <v>2.6925000000000001E-2</v>
      </c>
      <c r="Z1288" s="26">
        <v>2.4355999999999999E-2</v>
      </c>
      <c r="AA1288" s="26">
        <f t="shared" si="120"/>
        <v>2.1683333333333336E-2</v>
      </c>
    </row>
    <row r="1289" spans="1:27" x14ac:dyDescent="0.3">
      <c r="A1289" s="1">
        <v>197804</v>
      </c>
      <c r="B1289" s="29">
        <v>96.83</v>
      </c>
      <c r="C1289" s="2">
        <v>4.8366699999999998</v>
      </c>
      <c r="D1289" s="2">
        <f t="shared" si="121"/>
        <v>3.0009556820402974</v>
      </c>
      <c r="E1289" s="2">
        <f t="shared" si="114"/>
        <v>395.9259984095778</v>
      </c>
      <c r="F1289" s="36">
        <f t="shared" si="115"/>
        <v>119</v>
      </c>
      <c r="G1289" s="2">
        <f t="shared" si="116"/>
        <v>3.3271092303325864</v>
      </c>
      <c r="H1289" s="13">
        <f t="shared" si="117"/>
        <v>0.23110116864859886</v>
      </c>
      <c r="I1289" s="2">
        <f t="shared" si="122"/>
        <v>7.6395833333333663E-3</v>
      </c>
      <c r="J1289" s="36">
        <f t="shared" si="118"/>
        <v>119</v>
      </c>
      <c r="K1289" s="31">
        <f t="shared" si="119"/>
        <v>4.0732543968180247E-3</v>
      </c>
      <c r="L1289" s="3">
        <v>11.023300000000001</v>
      </c>
      <c r="M1289" s="13">
        <v>1.0053504036688481</v>
      </c>
      <c r="N1289" s="2">
        <v>6.2899999999999998E-2</v>
      </c>
      <c r="O1289" s="2">
        <v>8.5600000000000009E-2</v>
      </c>
      <c r="P1289" s="2">
        <v>9.3200000000000005E-2</v>
      </c>
      <c r="Q1289" s="2">
        <v>8.3799999999999999E-2</v>
      </c>
      <c r="R1289" s="15">
        <v>2.2945988850670566E-2</v>
      </c>
      <c r="S1289" s="17">
        <f t="shared" si="113"/>
        <v>5.2416666666666662E-3</v>
      </c>
      <c r="T1289" s="18">
        <v>8.9169000000000002E-3</v>
      </c>
      <c r="U1289" s="8">
        <v>-5.0000000000000001E-4</v>
      </c>
      <c r="V1289" s="8">
        <v>-2.3E-3</v>
      </c>
      <c r="W1289" s="13">
        <v>1.7411612470000003E-3</v>
      </c>
      <c r="X1289" s="13">
        <v>-1.9860557999999999E-3</v>
      </c>
      <c r="Y1289" s="26">
        <v>8.8964000000000001E-2</v>
      </c>
      <c r="Z1289" s="26">
        <v>8.7593000000000004E-2</v>
      </c>
      <c r="AA1289" s="26">
        <f t="shared" si="120"/>
        <v>8.3722333333333329E-2</v>
      </c>
    </row>
    <row r="1290" spans="1:27" x14ac:dyDescent="0.3">
      <c r="A1290" s="1">
        <v>197805</v>
      </c>
      <c r="B1290" s="29">
        <v>97.24</v>
      </c>
      <c r="C1290" s="2">
        <v>4.8733300000000002</v>
      </c>
      <c r="D1290" s="2">
        <f t="shared" si="121"/>
        <v>2.9756628526231563</v>
      </c>
      <c r="E1290" s="2">
        <f t="shared" si="114"/>
        <v>395.41679797644457</v>
      </c>
      <c r="F1290" s="36">
        <f t="shared" si="115"/>
        <v>119</v>
      </c>
      <c r="G1290" s="2">
        <f t="shared" si="116"/>
        <v>3.3228302350961729</v>
      </c>
      <c r="H1290" s="13">
        <f t="shared" si="117"/>
        <v>0.23132992637120117</v>
      </c>
      <c r="I1290" s="2">
        <f t="shared" si="122"/>
        <v>7.5795950519677024E-3</v>
      </c>
      <c r="J1290" s="36">
        <f t="shared" si="118"/>
        <v>119</v>
      </c>
      <c r="K1290" s="31">
        <f t="shared" si="119"/>
        <v>4.0996232285867105E-3</v>
      </c>
      <c r="L1290" s="3">
        <v>11.1267</v>
      </c>
      <c r="M1290" s="13">
        <v>1.0014156386433661</v>
      </c>
      <c r="N1290" s="2">
        <v>6.4100000000000004E-2</v>
      </c>
      <c r="O1290" s="2">
        <v>8.6899999999999991E-2</v>
      </c>
      <c r="P1290" s="2">
        <v>9.4899999999999998E-2</v>
      </c>
      <c r="Q1290" s="2">
        <v>8.5199999999999998E-2</v>
      </c>
      <c r="R1290" s="15">
        <v>1.6559459121609048E-2</v>
      </c>
      <c r="S1290" s="17">
        <f t="shared" si="113"/>
        <v>5.3416666666666673E-3</v>
      </c>
      <c r="T1290" s="18">
        <v>9.3556000000000004E-3</v>
      </c>
      <c r="U1290" s="8">
        <v>-5.7999999999999996E-3</v>
      </c>
      <c r="V1290" s="8">
        <v>-1.0800000000000001E-2</v>
      </c>
      <c r="W1290" s="13">
        <v>1.085058986E-3</v>
      </c>
      <c r="X1290" s="13">
        <v>-2.3334338E-3</v>
      </c>
      <c r="Y1290" s="26">
        <v>1.3719E-2</v>
      </c>
      <c r="Z1290" s="26">
        <v>4.4359999999999998E-3</v>
      </c>
      <c r="AA1290" s="26">
        <f t="shared" si="120"/>
        <v>8.3773333333333339E-3</v>
      </c>
    </row>
    <row r="1291" spans="1:27" x14ac:dyDescent="0.3">
      <c r="A1291" s="1">
        <v>197806</v>
      </c>
      <c r="B1291" s="29">
        <v>95.53</v>
      </c>
      <c r="C1291" s="2">
        <v>4.91</v>
      </c>
      <c r="D1291" s="2">
        <f t="shared" si="121"/>
        <v>3.0206732284606859</v>
      </c>
      <c r="E1291" s="2">
        <f t="shared" si="114"/>
        <v>394.90542332462832</v>
      </c>
      <c r="F1291" s="36">
        <f t="shared" si="115"/>
        <v>119</v>
      </c>
      <c r="G1291" s="2">
        <f t="shared" si="116"/>
        <v>3.3185329691145236</v>
      </c>
      <c r="H1291" s="13">
        <f t="shared" si="117"/>
        <v>0.23156011709343072</v>
      </c>
      <c r="I1291" s="2">
        <f t="shared" si="122"/>
        <v>7.524628949814538E-3</v>
      </c>
      <c r="J1291" s="36">
        <f t="shared" si="118"/>
        <v>119</v>
      </c>
      <c r="K1291" s="31">
        <f t="shared" si="119"/>
        <v>4.125685720795632E-3</v>
      </c>
      <c r="L1291" s="3">
        <v>11.23</v>
      </c>
      <c r="M1291" s="13">
        <v>1.0279015812931191</v>
      </c>
      <c r="N1291" s="2">
        <v>6.7299999999999999E-2</v>
      </c>
      <c r="O1291" s="2">
        <v>8.7599999999999997E-2</v>
      </c>
      <c r="P1291" s="2">
        <v>9.6000000000000002E-2</v>
      </c>
      <c r="Q1291" s="2">
        <v>8.6499999999999994E-2</v>
      </c>
      <c r="R1291" s="15">
        <v>1.6523464750569761E-2</v>
      </c>
      <c r="S1291" s="17">
        <f t="shared" si="113"/>
        <v>5.6083333333333332E-3</v>
      </c>
      <c r="T1291" s="18">
        <v>1.0293500000000001E-2</v>
      </c>
      <c r="U1291" s="8">
        <v>-6.1999999999999998E-3</v>
      </c>
      <c r="V1291" s="8">
        <v>2.3E-3</v>
      </c>
      <c r="W1291" s="13">
        <v>1.0274112480000003E-3</v>
      </c>
      <c r="X1291" s="13">
        <v>-1.8349394E-3</v>
      </c>
      <c r="Y1291" s="26">
        <v>-1.6577999999999999E-2</v>
      </c>
      <c r="Z1291" s="26">
        <v>-1.8953000000000001E-2</v>
      </c>
      <c r="AA1291" s="26">
        <f t="shared" si="120"/>
        <v>-2.2186333333333332E-2</v>
      </c>
    </row>
    <row r="1292" spans="1:27" x14ac:dyDescent="0.3">
      <c r="A1292" s="1">
        <v>197807</v>
      </c>
      <c r="B1292" s="29">
        <v>100.68</v>
      </c>
      <c r="C1292" s="2">
        <v>4.9466700000000001</v>
      </c>
      <c r="D1292" s="2">
        <f t="shared" si="121"/>
        <v>3.038825943093197</v>
      </c>
      <c r="E1292" s="2">
        <f t="shared" si="114"/>
        <v>394.43211351828376</v>
      </c>
      <c r="F1292" s="36">
        <f t="shared" si="115"/>
        <v>119</v>
      </c>
      <c r="G1292" s="2">
        <f t="shared" si="116"/>
        <v>3.3145555757838969</v>
      </c>
      <c r="H1292" s="13">
        <f t="shared" si="117"/>
        <v>0.23177358187542021</v>
      </c>
      <c r="I1292" s="2">
        <f t="shared" si="122"/>
        <v>7.4684317718940463E-3</v>
      </c>
      <c r="J1292" s="36">
        <f t="shared" si="118"/>
        <v>119</v>
      </c>
      <c r="K1292" s="31">
        <f t="shared" si="119"/>
        <v>4.1514540818870724E-3</v>
      </c>
      <c r="L1292" s="3">
        <v>11.343299999999999</v>
      </c>
      <c r="M1292" s="13">
        <v>0.97626033608962381</v>
      </c>
      <c r="N1292" s="2">
        <v>7.0099999999999996E-2</v>
      </c>
      <c r="O1292" s="2">
        <v>8.8800000000000004E-2</v>
      </c>
      <c r="P1292" s="2">
        <v>9.6000000000000002E-2</v>
      </c>
      <c r="Q1292" s="2">
        <v>8.5800000000000001E-2</v>
      </c>
      <c r="R1292" s="15">
        <v>1.4671414058264049E-2</v>
      </c>
      <c r="S1292" s="17">
        <f t="shared" si="113"/>
        <v>5.841666666666666E-3</v>
      </c>
      <c r="T1292" s="18">
        <v>7.1428999999999998E-3</v>
      </c>
      <c r="U1292" s="8">
        <v>1.43E-2</v>
      </c>
      <c r="V1292" s="8">
        <v>1.01E-2</v>
      </c>
      <c r="W1292" s="13">
        <v>8.4993044100000012E-4</v>
      </c>
      <c r="X1292" s="13">
        <v>-1.5001826000000001E-3</v>
      </c>
      <c r="Y1292" s="26">
        <v>5.6973999999999997E-2</v>
      </c>
      <c r="Z1292" s="26">
        <v>5.5121000000000003E-2</v>
      </c>
      <c r="AA1292" s="26">
        <f t="shared" si="120"/>
        <v>5.1132333333333328E-2</v>
      </c>
    </row>
    <row r="1293" spans="1:27" x14ac:dyDescent="0.3">
      <c r="A1293" s="1">
        <v>197808</v>
      </c>
      <c r="B1293" s="29">
        <v>103.29</v>
      </c>
      <c r="C1293" s="2">
        <v>4.9833299999999996</v>
      </c>
      <c r="D1293" s="2">
        <f t="shared" si="121"/>
        <v>3.0241546240835135</v>
      </c>
      <c r="E1293" s="2">
        <f t="shared" si="114"/>
        <v>393.9435730740816</v>
      </c>
      <c r="F1293" s="36">
        <f t="shared" si="115"/>
        <v>119</v>
      </c>
      <c r="G1293" s="2">
        <f t="shared" si="116"/>
        <v>3.3104501938998454</v>
      </c>
      <c r="H1293" s="13">
        <f t="shared" si="117"/>
        <v>0.23199432890216465</v>
      </c>
      <c r="I1293" s="2">
        <f t="shared" si="122"/>
        <v>7.4110462189713733E-3</v>
      </c>
      <c r="J1293" s="36">
        <f t="shared" si="118"/>
        <v>119</v>
      </c>
      <c r="K1293" s="31">
        <f t="shared" si="119"/>
        <v>4.1768884972867718E-3</v>
      </c>
      <c r="L1293" s="3">
        <v>11.4567</v>
      </c>
      <c r="M1293" s="13">
        <v>0.96006021760452531</v>
      </c>
      <c r="N1293" s="2">
        <v>7.0800000000000002E-2</v>
      </c>
      <c r="O1293" s="2">
        <v>8.6899999999999991E-2</v>
      </c>
      <c r="P1293" s="2">
        <v>9.4800000000000009E-2</v>
      </c>
      <c r="Q1293" s="2">
        <v>8.43E-2</v>
      </c>
      <c r="R1293" s="15">
        <v>1.2025051790407922E-2</v>
      </c>
      <c r="S1293" s="17">
        <f t="shared" si="113"/>
        <v>5.8999999999999999E-3</v>
      </c>
      <c r="T1293" s="18">
        <v>5.5767000000000004E-3</v>
      </c>
      <c r="U1293" s="8">
        <v>2.18E-2</v>
      </c>
      <c r="V1293" s="8">
        <v>2.5700000000000001E-2</v>
      </c>
      <c r="W1293" s="13">
        <v>1.0022445120000001E-3</v>
      </c>
      <c r="X1293" s="13">
        <v>-1.8316643000000001E-3</v>
      </c>
      <c r="Y1293" s="26">
        <v>3.3640999999999997E-2</v>
      </c>
      <c r="Z1293" s="26">
        <v>2.5562999999999999E-2</v>
      </c>
      <c r="AA1293" s="26">
        <f t="shared" si="120"/>
        <v>2.7740999999999998E-2</v>
      </c>
    </row>
    <row r="1294" spans="1:27" x14ac:dyDescent="0.3">
      <c r="A1294" s="1">
        <v>197809</v>
      </c>
      <c r="B1294" s="29">
        <v>102.54</v>
      </c>
      <c r="C1294" s="2">
        <v>5.0199999999999996</v>
      </c>
      <c r="D1294" s="2">
        <f t="shared" si="121"/>
        <v>2.92078116334396</v>
      </c>
      <c r="E1294" s="2">
        <f t="shared" si="114"/>
        <v>393.43758864848945</v>
      </c>
      <c r="F1294" s="36">
        <f t="shared" si="115"/>
        <v>119</v>
      </c>
      <c r="G1294" s="2">
        <f t="shared" si="116"/>
        <v>3.3061982239368861</v>
      </c>
      <c r="H1294" s="13">
        <f t="shared" si="117"/>
        <v>0.23222340170995726</v>
      </c>
      <c r="I1294" s="2">
        <f t="shared" si="122"/>
        <v>7.3585333501895445E-3</v>
      </c>
      <c r="J1294" s="36">
        <f t="shared" si="118"/>
        <v>119</v>
      </c>
      <c r="K1294" s="31">
        <f t="shared" si="119"/>
        <v>4.202033594523865E-3</v>
      </c>
      <c r="L1294" s="3">
        <v>11.57</v>
      </c>
      <c r="M1294" s="13">
        <v>0.97225751310896014</v>
      </c>
      <c r="N1294" s="2">
        <v>7.85E-2</v>
      </c>
      <c r="O1294" s="2">
        <v>8.6899999999999991E-2</v>
      </c>
      <c r="P1294" s="2">
        <v>9.4200000000000006E-2</v>
      </c>
      <c r="Q1294" s="2">
        <v>8.5999999999999993E-2</v>
      </c>
      <c r="R1294" s="15">
        <v>1.2726385043853157E-2</v>
      </c>
      <c r="S1294" s="17">
        <f t="shared" si="113"/>
        <v>6.541666666666667E-3</v>
      </c>
      <c r="T1294" s="18">
        <v>7.5548000000000004E-3</v>
      </c>
      <c r="U1294" s="8">
        <v>-1.06E-2</v>
      </c>
      <c r="V1294" s="8">
        <v>-4.7999999999999996E-3</v>
      </c>
      <c r="W1294" s="13">
        <v>9.4801547300000003E-4</v>
      </c>
      <c r="X1294" s="13">
        <v>-2.5993048E-3</v>
      </c>
      <c r="Y1294" s="26">
        <v>-5.1630000000000001E-3</v>
      </c>
      <c r="Z1294" s="26">
        <v>-7.4830000000000001E-3</v>
      </c>
      <c r="AA1294" s="26">
        <f t="shared" si="120"/>
        <v>-1.1704666666666667E-2</v>
      </c>
    </row>
    <row r="1295" spans="1:27" x14ac:dyDescent="0.3">
      <c r="A1295" s="1">
        <v>197810</v>
      </c>
      <c r="B1295" s="29">
        <v>93.15</v>
      </c>
      <c r="C1295" s="2">
        <v>5.03667</v>
      </c>
      <c r="D1295" s="2">
        <f t="shared" si="121"/>
        <v>2.9339688507623443</v>
      </c>
      <c r="E1295" s="2">
        <f t="shared" si="114"/>
        <v>392.78577082454643</v>
      </c>
      <c r="F1295" s="36">
        <f t="shared" si="115"/>
        <v>119</v>
      </c>
      <c r="G1295" s="2">
        <f t="shared" si="116"/>
        <v>3.3007207632314826</v>
      </c>
      <c r="H1295" s="13">
        <f t="shared" si="117"/>
        <v>0.23251916482218166</v>
      </c>
      <c r="I1295" s="2">
        <f t="shared" si="122"/>
        <v>3.3207171314741935E-3</v>
      </c>
      <c r="J1295" s="36">
        <f t="shared" si="118"/>
        <v>119</v>
      </c>
      <c r="K1295" s="31">
        <f t="shared" si="119"/>
        <v>4.2269007660885377E-3</v>
      </c>
      <c r="L1295" s="3">
        <v>11.8233</v>
      </c>
      <c r="M1295" s="13">
        <v>1.0622752224115084</v>
      </c>
      <c r="N1295" s="2">
        <v>7.9899999999999999E-2</v>
      </c>
      <c r="O1295" s="2">
        <v>8.8900000000000007E-2</v>
      </c>
      <c r="P1295" s="2">
        <v>9.5899999999999999E-2</v>
      </c>
      <c r="Q1295" s="2">
        <v>8.8900000000000007E-2</v>
      </c>
      <c r="R1295" s="15">
        <v>1.4375662450746073E-2</v>
      </c>
      <c r="S1295" s="17">
        <f t="shared" si="113"/>
        <v>6.6583333333333329E-3</v>
      </c>
      <c r="T1295" s="18">
        <v>7.9959999999999996E-3</v>
      </c>
      <c r="U1295" s="8">
        <v>-0.02</v>
      </c>
      <c r="V1295" s="8">
        <v>-2.0500000000000001E-2</v>
      </c>
      <c r="W1295" s="13">
        <v>2.1000223650000003E-3</v>
      </c>
      <c r="X1295" s="13">
        <v>-1.8702195E-3</v>
      </c>
      <c r="Y1295" s="26">
        <v>-8.9569999999999997E-2</v>
      </c>
      <c r="Z1295" s="26">
        <v>-9.2269000000000004E-2</v>
      </c>
      <c r="AA1295" s="26">
        <f t="shared" si="120"/>
        <v>-9.6228333333333332E-2</v>
      </c>
    </row>
    <row r="1296" spans="1:27" x14ac:dyDescent="0.3">
      <c r="A1296" s="1">
        <v>197811</v>
      </c>
      <c r="B1296" s="29">
        <v>94.7</v>
      </c>
      <c r="C1296" s="2">
        <v>5.0533299999999999</v>
      </c>
      <c r="D1296" s="2">
        <f t="shared" si="121"/>
        <v>2.9454459369199015</v>
      </c>
      <c r="E1296" s="2">
        <f t="shared" si="114"/>
        <v>392.19402192500479</v>
      </c>
      <c r="F1296" s="36">
        <f t="shared" si="115"/>
        <v>119</v>
      </c>
      <c r="G1296" s="2">
        <f t="shared" si="116"/>
        <v>3.2957480834034016</v>
      </c>
      <c r="H1296" s="13">
        <f t="shared" si="117"/>
        <v>0.23278832477711961</v>
      </c>
      <c r="I1296" s="2">
        <f t="shared" si="122"/>
        <v>3.3077410273056884E-3</v>
      </c>
      <c r="J1296" s="36">
        <f t="shared" si="118"/>
        <v>119</v>
      </c>
      <c r="K1296" s="31">
        <f t="shared" si="119"/>
        <v>4.2179710244268217E-3</v>
      </c>
      <c r="L1296" s="3">
        <v>12.076700000000001</v>
      </c>
      <c r="M1296" s="13">
        <v>1.0535274019748946</v>
      </c>
      <c r="N1296" s="2">
        <v>8.6400000000000005E-2</v>
      </c>
      <c r="O1296" s="2">
        <v>9.0299999999999991E-2</v>
      </c>
      <c r="P1296" s="2">
        <v>9.8299999999999998E-2</v>
      </c>
      <c r="Q1296" s="2">
        <v>8.77E-2</v>
      </c>
      <c r="R1296" s="15">
        <v>1.4113758609272149E-2</v>
      </c>
      <c r="S1296" s="17">
        <f t="shared" ref="S1296:S1359" si="123">N1296/12</f>
        <v>7.2000000000000007E-3</v>
      </c>
      <c r="T1296" s="18">
        <v>5.4603999999999998E-3</v>
      </c>
      <c r="U1296" s="8">
        <v>1.89E-2</v>
      </c>
      <c r="V1296" s="8">
        <v>1.34E-2</v>
      </c>
      <c r="W1296" s="13">
        <v>3.1809041980000005E-3</v>
      </c>
      <c r="X1296" s="13">
        <v>-1.8611309E-3</v>
      </c>
      <c r="Y1296" s="26">
        <v>2.6771E-2</v>
      </c>
      <c r="Z1296" s="26">
        <v>1.7399999999999999E-2</v>
      </c>
      <c r="AA1296" s="26">
        <f t="shared" si="120"/>
        <v>1.9570999999999998E-2</v>
      </c>
    </row>
    <row r="1297" spans="1:27" x14ac:dyDescent="0.3">
      <c r="A1297" s="1">
        <v>197812</v>
      </c>
      <c r="B1297" s="29">
        <v>96.11</v>
      </c>
      <c r="C1297" s="2">
        <v>5.07</v>
      </c>
      <c r="D1297" s="2">
        <f t="shared" si="121"/>
        <v>2.9811291232706063</v>
      </c>
      <c r="E1297" s="2">
        <f t="shared" si="114"/>
        <v>391.62631935262823</v>
      </c>
      <c r="F1297" s="36">
        <f t="shared" si="115"/>
        <v>119</v>
      </c>
      <c r="G1297" s="2">
        <f t="shared" si="116"/>
        <v>3.2909774735514978</v>
      </c>
      <c r="H1297" s="13">
        <f t="shared" si="117"/>
        <v>0.23304713347104419</v>
      </c>
      <c r="I1297" s="2">
        <f t="shared" si="122"/>
        <v>3.298814840906994E-3</v>
      </c>
      <c r="J1297" s="36">
        <f t="shared" si="118"/>
        <v>119</v>
      </c>
      <c r="K1297" s="31">
        <f t="shared" si="119"/>
        <v>4.2091204877204831E-3</v>
      </c>
      <c r="L1297" s="3">
        <v>12.33</v>
      </c>
      <c r="M1297" s="13">
        <v>1.0457012956360789</v>
      </c>
      <c r="N1297" s="2">
        <v>9.0800000000000006E-2</v>
      </c>
      <c r="O1297" s="2">
        <v>9.1600000000000001E-2</v>
      </c>
      <c r="P1297" s="2">
        <v>9.9399999999999988E-2</v>
      </c>
      <c r="Q1297" s="2">
        <v>8.9800000000000005E-2</v>
      </c>
      <c r="R1297" s="15">
        <v>1.4874872997995867E-2</v>
      </c>
      <c r="S1297" s="17">
        <f t="shared" si="123"/>
        <v>7.5666666666666669E-3</v>
      </c>
      <c r="T1297" s="18">
        <v>4.4454999999999998E-3</v>
      </c>
      <c r="U1297" s="8">
        <v>-1.2999999999999999E-2</v>
      </c>
      <c r="V1297" s="8">
        <v>-1.3299999999999999E-2</v>
      </c>
      <c r="W1297" s="13">
        <v>1.665670851E-3</v>
      </c>
      <c r="X1297" s="13">
        <v>-1.5481538999999999E-3</v>
      </c>
      <c r="Y1297" s="26">
        <v>1.6626999999999999E-2</v>
      </c>
      <c r="Z1297" s="26">
        <v>1.4264000000000001E-2</v>
      </c>
      <c r="AA1297" s="26">
        <f t="shared" si="120"/>
        <v>9.0603333333333334E-3</v>
      </c>
    </row>
    <row r="1298" spans="1:27" x14ac:dyDescent="0.3">
      <c r="A1298" s="1">
        <v>197901</v>
      </c>
      <c r="B1298" s="29">
        <v>99.93</v>
      </c>
      <c r="C1298" s="2">
        <v>5.1133300000000004</v>
      </c>
      <c r="D1298" s="2">
        <f t="shared" si="121"/>
        <v>2.9354097575345657</v>
      </c>
      <c r="E1298" s="2">
        <f t="shared" si="114"/>
        <v>391.14608494266588</v>
      </c>
      <c r="F1298" s="36">
        <f t="shared" si="115"/>
        <v>119</v>
      </c>
      <c r="G1298" s="2">
        <f t="shared" si="116"/>
        <v>3.2869418902745031</v>
      </c>
      <c r="H1298" s="13">
        <f t="shared" si="117"/>
        <v>0.23326651622421865</v>
      </c>
      <c r="I1298" s="2">
        <f t="shared" si="122"/>
        <v>8.54635108481272E-3</v>
      </c>
      <c r="J1298" s="36">
        <f t="shared" si="118"/>
        <v>119</v>
      </c>
      <c r="K1298" s="31">
        <f t="shared" si="119"/>
        <v>4.2094691083144238E-3</v>
      </c>
      <c r="L1298" s="3">
        <v>12.6533</v>
      </c>
      <c r="M1298" s="13">
        <v>1.0030742832630299</v>
      </c>
      <c r="N1298" s="2">
        <v>9.35E-2</v>
      </c>
      <c r="O1298" s="2">
        <v>9.2499999999999999E-2</v>
      </c>
      <c r="P1298" s="2">
        <v>0.1013</v>
      </c>
      <c r="Q1298" s="2">
        <v>8.8599999999999998E-2</v>
      </c>
      <c r="R1298" s="15">
        <v>1.4449881803300832E-2</v>
      </c>
      <c r="S1298" s="17">
        <f t="shared" si="123"/>
        <v>7.7916666666666664E-3</v>
      </c>
      <c r="T1298" s="18">
        <v>8.8322000000000001E-3</v>
      </c>
      <c r="U1298" s="8">
        <v>1.9099999999999999E-2</v>
      </c>
      <c r="V1298" s="8">
        <v>1.84E-2</v>
      </c>
      <c r="W1298" s="13">
        <v>1.001124969E-3</v>
      </c>
      <c r="X1298" s="13">
        <v>-1.8498194000000001E-3</v>
      </c>
      <c r="Y1298" s="26">
        <v>4.2696999999999999E-2</v>
      </c>
      <c r="Z1298" s="26">
        <v>4.0161000000000002E-2</v>
      </c>
      <c r="AA1298" s="26">
        <f t="shared" si="120"/>
        <v>3.490533333333333E-2</v>
      </c>
    </row>
    <row r="1299" spans="1:27" x14ac:dyDescent="0.3">
      <c r="A1299" s="1">
        <v>197902</v>
      </c>
      <c r="B1299" s="29">
        <v>96.28</v>
      </c>
      <c r="C1299" s="2">
        <v>5.1566700000000001</v>
      </c>
      <c r="D1299" s="2">
        <f t="shared" si="121"/>
        <v>2.9806540827743864</v>
      </c>
      <c r="E1299" s="2">
        <f t="shared" si="114"/>
        <v>390.58950847531378</v>
      </c>
      <c r="F1299" s="36">
        <f t="shared" si="115"/>
        <v>119</v>
      </c>
      <c r="G1299" s="2">
        <f t="shared" si="116"/>
        <v>3.2822647771034772</v>
      </c>
      <c r="H1299" s="13">
        <f t="shared" si="117"/>
        <v>0.23352129119778525</v>
      </c>
      <c r="I1299" s="2">
        <f t="shared" si="122"/>
        <v>8.4758855775002306E-3</v>
      </c>
      <c r="J1299" s="36">
        <f t="shared" si="118"/>
        <v>119</v>
      </c>
      <c r="K1299" s="31">
        <f t="shared" si="119"/>
        <v>4.2540035439283686E-3</v>
      </c>
      <c r="L1299" s="3">
        <v>12.976699999999999</v>
      </c>
      <c r="M1299" s="13">
        <v>1.0407754506565119</v>
      </c>
      <c r="N1299" s="2">
        <v>9.3200000000000005E-2</v>
      </c>
      <c r="O1299" s="2">
        <v>9.2600000000000002E-2</v>
      </c>
      <c r="P1299" s="2">
        <v>0.1008</v>
      </c>
      <c r="Q1299" s="2">
        <v>9.0800000000000006E-2</v>
      </c>
      <c r="R1299" s="15">
        <v>1.2292482241734945E-2</v>
      </c>
      <c r="S1299" s="17">
        <f t="shared" si="123"/>
        <v>7.7666666666666674E-3</v>
      </c>
      <c r="T1299" s="18">
        <v>1.16563E-2</v>
      </c>
      <c r="U1299" s="8">
        <v>-1.35E-2</v>
      </c>
      <c r="V1299" s="8">
        <v>-1.2800000000000001E-2</v>
      </c>
      <c r="W1299" s="13">
        <v>8.1405931699999993E-4</v>
      </c>
      <c r="X1299" s="13">
        <v>-1.3147274E-3</v>
      </c>
      <c r="Y1299" s="26">
        <v>-2.8649000000000001E-2</v>
      </c>
      <c r="Z1299" s="26">
        <v>-3.6957999999999998E-2</v>
      </c>
      <c r="AA1299" s="26">
        <f t="shared" si="120"/>
        <v>-3.6415666666666666E-2</v>
      </c>
    </row>
    <row r="1300" spans="1:27" x14ac:dyDescent="0.3">
      <c r="A1300" s="1">
        <v>197903</v>
      </c>
      <c r="B1300" s="29">
        <v>101.59</v>
      </c>
      <c r="C1300" s="2">
        <v>5.2</v>
      </c>
      <c r="D1300" s="2">
        <f t="shared" si="121"/>
        <v>2.9739584740044305</v>
      </c>
      <c r="E1300" s="2">
        <f t="shared" si="114"/>
        <v>390.06015899100908</v>
      </c>
      <c r="F1300" s="36">
        <f t="shared" si="115"/>
        <v>119</v>
      </c>
      <c r="G1300" s="2">
        <f t="shared" si="116"/>
        <v>3.2778164621093198</v>
      </c>
      <c r="H1300" s="13">
        <f t="shared" si="117"/>
        <v>0.23376411981614489</v>
      </c>
      <c r="I1300" s="2">
        <f t="shared" si="122"/>
        <v>8.4027095005110297E-3</v>
      </c>
      <c r="J1300" s="36">
        <f t="shared" si="118"/>
        <v>119</v>
      </c>
      <c r="K1300" s="31">
        <f t="shared" si="119"/>
        <v>4.2980341289939787E-3</v>
      </c>
      <c r="L1300" s="3">
        <v>13.3</v>
      </c>
      <c r="M1300" s="13">
        <v>1.0330789394326012</v>
      </c>
      <c r="N1300" s="2">
        <v>9.4800000000000009E-2</v>
      </c>
      <c r="O1300" s="2">
        <v>9.3699999999999992E-2</v>
      </c>
      <c r="P1300" s="2">
        <v>0.1026</v>
      </c>
      <c r="Q1300" s="2">
        <v>9.0200000000000002E-2</v>
      </c>
      <c r="R1300" s="15">
        <v>1.1731433657270378E-2</v>
      </c>
      <c r="S1300" s="17">
        <f t="shared" si="123"/>
        <v>7.9000000000000008E-3</v>
      </c>
      <c r="T1300" s="18">
        <v>9.6107999999999992E-3</v>
      </c>
      <c r="U1300" s="8">
        <v>1.29E-2</v>
      </c>
      <c r="V1300" s="8">
        <v>1.06E-2</v>
      </c>
      <c r="W1300" s="13">
        <v>8.0077120800000007E-4</v>
      </c>
      <c r="X1300" s="13">
        <v>-1.3499219999999999E-3</v>
      </c>
      <c r="Y1300" s="26">
        <v>5.7361000000000002E-2</v>
      </c>
      <c r="Z1300" s="26">
        <v>5.4824999999999999E-2</v>
      </c>
      <c r="AA1300" s="26">
        <f t="shared" si="120"/>
        <v>4.9461000000000005E-2</v>
      </c>
    </row>
    <row r="1301" spans="1:27" x14ac:dyDescent="0.3">
      <c r="A1301" s="1">
        <v>197904</v>
      </c>
      <c r="B1301" s="29">
        <v>101.76</v>
      </c>
      <c r="C1301" s="2">
        <v>5.2466699999999999</v>
      </c>
      <c r="D1301" s="2">
        <f t="shared" si="121"/>
        <v>2.9383340149761978</v>
      </c>
      <c r="E1301" s="2">
        <f t="shared" si="114"/>
        <v>389.52955512662925</v>
      </c>
      <c r="F1301" s="36">
        <f t="shared" si="115"/>
        <v>119</v>
      </c>
      <c r="G1301" s="2">
        <f t="shared" si="116"/>
        <v>3.2733576061061282</v>
      </c>
      <c r="H1301" s="13">
        <f t="shared" si="117"/>
        <v>0.23400803119568489</v>
      </c>
      <c r="I1301" s="2">
        <f t="shared" si="122"/>
        <v>8.9749999999999552E-3</v>
      </c>
      <c r="J1301" s="36">
        <f t="shared" si="118"/>
        <v>119</v>
      </c>
      <c r="K1301" s="31">
        <f t="shared" si="119"/>
        <v>4.3415375159595098E-3</v>
      </c>
      <c r="L1301" s="3">
        <v>13.5267</v>
      </c>
      <c r="M1301" s="13">
        <v>1.0418762428354194</v>
      </c>
      <c r="N1301" s="2">
        <v>9.4600000000000004E-2</v>
      </c>
      <c r="O1301" s="2">
        <v>9.3800000000000008E-2</v>
      </c>
      <c r="P1301" s="2">
        <v>0.1033</v>
      </c>
      <c r="Q1301" s="2">
        <v>9.2200000000000004E-2</v>
      </c>
      <c r="R1301" s="15">
        <v>1.1631182490367053E-2</v>
      </c>
      <c r="S1301" s="17">
        <f t="shared" si="123"/>
        <v>7.8833333333333342E-3</v>
      </c>
      <c r="T1301" s="18">
        <v>1.14124E-2</v>
      </c>
      <c r="U1301" s="8">
        <v>-1.12E-2</v>
      </c>
      <c r="V1301" s="8">
        <v>-5.1999999999999998E-3</v>
      </c>
      <c r="W1301" s="13">
        <v>6.4682895599999987E-4</v>
      </c>
      <c r="X1301" s="13">
        <v>-1.5582344000000001E-3</v>
      </c>
      <c r="Y1301" s="26">
        <v>4.1830000000000001E-3</v>
      </c>
      <c r="Z1301" s="26">
        <v>2.2179999999999999E-3</v>
      </c>
      <c r="AA1301" s="26">
        <f t="shared" si="120"/>
        <v>-3.7003333333333341E-3</v>
      </c>
    </row>
    <row r="1302" spans="1:27" x14ac:dyDescent="0.3">
      <c r="A1302" s="1">
        <v>197905</v>
      </c>
      <c r="B1302" s="29">
        <v>99.08</v>
      </c>
      <c r="C1302" s="2">
        <v>5.2933300000000001</v>
      </c>
      <c r="D1302" s="2">
        <f t="shared" si="121"/>
        <v>2.9674072824202407</v>
      </c>
      <c r="E1302" s="2">
        <f t="shared" si="114"/>
        <v>389.0237182354706</v>
      </c>
      <c r="F1302" s="36">
        <f t="shared" si="115"/>
        <v>119</v>
      </c>
      <c r="G1302" s="2">
        <f t="shared" si="116"/>
        <v>3.2691068759283244</v>
      </c>
      <c r="H1302" s="13">
        <f t="shared" si="117"/>
        <v>0.23424103192135434</v>
      </c>
      <c r="I1302" s="2">
        <f t="shared" si="122"/>
        <v>8.8932599153368486E-3</v>
      </c>
      <c r="J1302" s="36">
        <f t="shared" si="118"/>
        <v>119</v>
      </c>
      <c r="K1302" s="31">
        <f t="shared" si="119"/>
        <v>4.3899372295426922E-3</v>
      </c>
      <c r="L1302" s="3">
        <v>13.753299999999999</v>
      </c>
      <c r="M1302" s="13">
        <v>1.0831418043851009</v>
      </c>
      <c r="N1302" s="2">
        <v>9.6099999999999991E-2</v>
      </c>
      <c r="O1302" s="2">
        <v>9.5000000000000001E-2</v>
      </c>
      <c r="P1302" s="2">
        <v>0.1047</v>
      </c>
      <c r="Q1302" s="2">
        <v>9.0300000000000005E-2</v>
      </c>
      <c r="R1302" s="15">
        <v>1.4245391277397724E-2</v>
      </c>
      <c r="S1302" s="17">
        <f t="shared" si="123"/>
        <v>8.0083333333333326E-3</v>
      </c>
      <c r="T1302" s="18">
        <v>1.22182E-2</v>
      </c>
      <c r="U1302" s="8">
        <v>2.6100000000000002E-2</v>
      </c>
      <c r="V1302" s="8">
        <v>2.2800000000000001E-2</v>
      </c>
      <c r="W1302" s="13">
        <v>9.2423333599999996E-4</v>
      </c>
      <c r="X1302" s="13">
        <v>-1.4325784E-3</v>
      </c>
      <c r="Y1302" s="26">
        <v>-1.6818E-2</v>
      </c>
      <c r="Z1302" s="26">
        <v>-2.6303E-2</v>
      </c>
      <c r="AA1302" s="26">
        <f t="shared" si="120"/>
        <v>-2.4826333333333332E-2</v>
      </c>
    </row>
    <row r="1303" spans="1:27" x14ac:dyDescent="0.3">
      <c r="A1303" s="1">
        <v>197906</v>
      </c>
      <c r="B1303" s="29">
        <v>102.91</v>
      </c>
      <c r="C1303" s="2">
        <v>5.34</v>
      </c>
      <c r="D1303" s="2">
        <f t="shared" si="121"/>
        <v>2.9673366522330507</v>
      </c>
      <c r="E1303" s="2">
        <f t="shared" ref="E1303:E1366" si="124">SUM(D1184:D1302)</f>
        <v>388.61221948081749</v>
      </c>
      <c r="F1303" s="36">
        <f t="shared" ref="F1303:F1366" si="125">COUNT(D1184:D1302)</f>
        <v>119</v>
      </c>
      <c r="G1303" s="2">
        <f t="shared" ref="G1303:G1366" si="126">E1303/F1303</f>
        <v>3.2656489032001468</v>
      </c>
      <c r="H1303" s="13">
        <f t="shared" ref="H1303:H1366" si="127">1/(1+G1303)</f>
        <v>0.23443092075622698</v>
      </c>
      <c r="I1303" s="2">
        <f t="shared" si="122"/>
        <v>8.816756181836416E-3</v>
      </c>
      <c r="J1303" s="36">
        <f t="shared" ref="J1303:J1366" si="128">COUNT(I1184:I1302)</f>
        <v>119</v>
      </c>
      <c r="K1303" s="31">
        <f t="shared" ref="K1303:K1366" si="129">SUM(I1184:I1302)/J1303</f>
        <v>4.4377366556788995E-3</v>
      </c>
      <c r="L1303" s="3">
        <v>13.98</v>
      </c>
      <c r="M1303" s="13">
        <v>1.0578636072115728</v>
      </c>
      <c r="N1303" s="2">
        <v>9.06E-2</v>
      </c>
      <c r="O1303" s="2">
        <v>9.2899999999999996E-2</v>
      </c>
      <c r="P1303" s="2">
        <v>0.1038</v>
      </c>
      <c r="Q1303" s="2">
        <v>8.77E-2</v>
      </c>
      <c r="R1303" s="15">
        <v>1.2127992700553739E-2</v>
      </c>
      <c r="S1303" s="17">
        <f t="shared" si="123"/>
        <v>7.5500000000000003E-3</v>
      </c>
      <c r="T1303" s="18">
        <v>1.1609100000000001E-2</v>
      </c>
      <c r="U1303" s="8">
        <v>3.1099999999999999E-2</v>
      </c>
      <c r="V1303" s="8">
        <v>2.69E-2</v>
      </c>
      <c r="W1303" s="13">
        <v>5.7145826499999997E-4</v>
      </c>
      <c r="X1303" s="13">
        <v>-1.3276842000000001E-3</v>
      </c>
      <c r="Y1303" s="26">
        <v>4.0323999999999999E-2</v>
      </c>
      <c r="Z1303" s="26">
        <v>3.7791999999999999E-2</v>
      </c>
      <c r="AA1303" s="26">
        <f t="shared" ref="AA1303:AA1366" si="130">Y1303-S1303</f>
        <v>3.2773999999999998E-2</v>
      </c>
    </row>
    <row r="1304" spans="1:27" x14ac:dyDescent="0.3">
      <c r="A1304" s="1">
        <v>197907</v>
      </c>
      <c r="B1304" s="29">
        <v>103.81</v>
      </c>
      <c r="C1304" s="2">
        <v>5.3966700000000003</v>
      </c>
      <c r="D1304" s="2">
        <f t="shared" si="121"/>
        <v>3.0084972643733985</v>
      </c>
      <c r="E1304" s="2">
        <f t="shared" si="124"/>
        <v>388.16348690663176</v>
      </c>
      <c r="F1304" s="36">
        <f t="shared" si="125"/>
        <v>119</v>
      </c>
      <c r="G1304" s="2">
        <f t="shared" si="126"/>
        <v>3.2618780412321997</v>
      </c>
      <c r="H1304" s="13">
        <f t="shared" si="127"/>
        <v>0.23463834260984126</v>
      </c>
      <c r="I1304" s="2">
        <f t="shared" si="122"/>
        <v>1.0612359550561834E-2</v>
      </c>
      <c r="J1304" s="36">
        <f t="shared" si="128"/>
        <v>119</v>
      </c>
      <c r="K1304" s="31">
        <f t="shared" si="129"/>
        <v>4.4939195612797474E-3</v>
      </c>
      <c r="L1304" s="3">
        <v>14.1967</v>
      </c>
      <c r="M1304" s="13">
        <v>1.052314453817254</v>
      </c>
      <c r="N1304" s="2">
        <v>9.2399999999999996E-2</v>
      </c>
      <c r="O1304" s="2">
        <v>9.1999999999999998E-2</v>
      </c>
      <c r="P1304" s="2">
        <v>0.10289999999999999</v>
      </c>
      <c r="Q1304" s="2">
        <v>8.9499999999999996E-2</v>
      </c>
      <c r="R1304" s="15">
        <v>9.737202963532773E-3</v>
      </c>
      <c r="S1304" s="17">
        <f t="shared" si="123"/>
        <v>7.6999999999999994E-3</v>
      </c>
      <c r="T1304" s="18">
        <v>1.05627E-2</v>
      </c>
      <c r="U1304" s="8">
        <v>-8.5000000000000006E-3</v>
      </c>
      <c r="V1304" s="8">
        <v>-3.0999999999999999E-3</v>
      </c>
      <c r="W1304" s="13">
        <v>7.0768451000000011E-4</v>
      </c>
      <c r="X1304" s="13">
        <v>-9.5407572000000003E-4</v>
      </c>
      <c r="Y1304" s="26">
        <v>1.2050999999999999E-2</v>
      </c>
      <c r="Z1304" s="26">
        <v>9.7370000000000009E-3</v>
      </c>
      <c r="AA1304" s="26">
        <f t="shared" si="130"/>
        <v>4.3509999999999998E-3</v>
      </c>
    </row>
    <row r="1305" spans="1:27" x14ac:dyDescent="0.3">
      <c r="A1305" s="1">
        <v>197908</v>
      </c>
      <c r="B1305" s="29">
        <v>109.32</v>
      </c>
      <c r="C1305" s="2">
        <v>5.4533300000000002</v>
      </c>
      <c r="D1305" s="2">
        <f t="shared" si="121"/>
        <v>2.9980529298005063</v>
      </c>
      <c r="E1305" s="2">
        <f t="shared" si="124"/>
        <v>387.7833779345533</v>
      </c>
      <c r="F1305" s="36">
        <f t="shared" si="125"/>
        <v>119</v>
      </c>
      <c r="G1305" s="2">
        <f t="shared" si="126"/>
        <v>3.2586838481895235</v>
      </c>
      <c r="H1305" s="13">
        <f t="shared" si="127"/>
        <v>0.23481433129278328</v>
      </c>
      <c r="I1305" s="2">
        <f t="shared" si="122"/>
        <v>1.0499067017253116E-2</v>
      </c>
      <c r="J1305" s="36">
        <f t="shared" si="128"/>
        <v>119</v>
      </c>
      <c r="K1305" s="31">
        <f t="shared" si="129"/>
        <v>4.5652564410549688E-3</v>
      </c>
      <c r="L1305" s="3">
        <v>14.4133</v>
      </c>
      <c r="M1305" s="13">
        <v>1.00345864831067</v>
      </c>
      <c r="N1305" s="2">
        <v>9.5199999999999993E-2</v>
      </c>
      <c r="O1305" s="2">
        <v>9.2300000000000007E-2</v>
      </c>
      <c r="P1305" s="2">
        <v>0.10349999999999999</v>
      </c>
      <c r="Q1305" s="2">
        <v>9.0700000000000003E-2</v>
      </c>
      <c r="R1305" s="15">
        <v>1.1604257233288295E-2</v>
      </c>
      <c r="S1305" s="17">
        <f t="shared" si="123"/>
        <v>7.9333333333333322E-3</v>
      </c>
      <c r="T1305" s="18">
        <v>1.00001E-2</v>
      </c>
      <c r="U1305" s="8">
        <v>-3.5000000000000001E-3</v>
      </c>
      <c r="V1305" s="8">
        <v>5.9999999999999995E-4</v>
      </c>
      <c r="W1305" s="13">
        <v>5.0645563200000002E-4</v>
      </c>
      <c r="X1305" s="13">
        <v>-1.1714119999999999E-3</v>
      </c>
      <c r="Y1305" s="26">
        <v>6.1865000000000003E-2</v>
      </c>
      <c r="Z1305" s="26">
        <v>5.3221999999999998E-2</v>
      </c>
      <c r="AA1305" s="26">
        <f t="shared" si="130"/>
        <v>5.3931666666666669E-2</v>
      </c>
    </row>
    <row r="1306" spans="1:27" x14ac:dyDescent="0.3">
      <c r="A1306" s="1">
        <v>197909</v>
      </c>
      <c r="B1306" s="29">
        <v>109.32</v>
      </c>
      <c r="C1306" s="2">
        <v>5.51</v>
      </c>
      <c r="D1306" s="2">
        <f t="shared" si="121"/>
        <v>2.9166419253093667</v>
      </c>
      <c r="E1306" s="2">
        <f t="shared" si="124"/>
        <v>387.35165116774351</v>
      </c>
      <c r="F1306" s="36">
        <f t="shared" si="125"/>
        <v>119</v>
      </c>
      <c r="G1306" s="2">
        <f t="shared" si="126"/>
        <v>3.2550558921659118</v>
      </c>
      <c r="H1306" s="13">
        <f t="shared" si="127"/>
        <v>0.23501453925461349</v>
      </c>
      <c r="I1306" s="2">
        <f t="shared" si="122"/>
        <v>1.0391815642919022E-2</v>
      </c>
      <c r="J1306" s="36">
        <f t="shared" si="128"/>
        <v>119</v>
      </c>
      <c r="K1306" s="31">
        <f t="shared" si="129"/>
        <v>4.6356523532190465E-3</v>
      </c>
      <c r="L1306" s="3">
        <v>14.63</v>
      </c>
      <c r="M1306" s="13">
        <v>1.0137949873659768</v>
      </c>
      <c r="N1306" s="2">
        <v>0.1026</v>
      </c>
      <c r="O1306" s="2">
        <v>9.4399999999999998E-2</v>
      </c>
      <c r="P1306" s="2">
        <v>0.10539999999999999</v>
      </c>
      <c r="Q1306" s="2">
        <v>9.2700000000000005E-2</v>
      </c>
      <c r="R1306" s="15">
        <v>9.439171261867111E-3</v>
      </c>
      <c r="S1306" s="17">
        <f t="shared" si="123"/>
        <v>8.5500000000000003E-3</v>
      </c>
      <c r="T1306" s="18">
        <v>1.03488E-2</v>
      </c>
      <c r="U1306" s="8">
        <v>-1.2200000000000001E-2</v>
      </c>
      <c r="V1306" s="8">
        <v>-1.7899999999999999E-2</v>
      </c>
      <c r="W1306" s="13">
        <v>1.2330845949999998E-3</v>
      </c>
      <c r="X1306" s="13">
        <v>-1.4195561E-3</v>
      </c>
      <c r="Y1306" s="26">
        <v>1.4159999999999999E-3</v>
      </c>
      <c r="Z1306" s="26">
        <v>-8.7200000000000005E-4</v>
      </c>
      <c r="AA1306" s="26">
        <f t="shared" si="130"/>
        <v>-7.1340000000000006E-3</v>
      </c>
    </row>
    <row r="1307" spans="1:27" x14ac:dyDescent="0.3">
      <c r="A1307" s="1">
        <v>197910</v>
      </c>
      <c r="B1307" s="29">
        <v>101.82</v>
      </c>
      <c r="C1307" s="2">
        <v>5.5566700000000004</v>
      </c>
      <c r="D1307" s="2">
        <f t="shared" si="121"/>
        <v>2.9499483820495151</v>
      </c>
      <c r="E1307" s="2">
        <f t="shared" si="124"/>
        <v>386.8754806702276</v>
      </c>
      <c r="F1307" s="36">
        <f t="shared" si="125"/>
        <v>119</v>
      </c>
      <c r="G1307" s="2">
        <f t="shared" si="126"/>
        <v>3.2510544594136772</v>
      </c>
      <c r="H1307" s="13">
        <f t="shared" si="127"/>
        <v>0.23523575375177014</v>
      </c>
      <c r="I1307" s="2">
        <f t="shared" si="122"/>
        <v>8.470054446461095E-3</v>
      </c>
      <c r="J1307" s="36">
        <f t="shared" si="128"/>
        <v>119</v>
      </c>
      <c r="K1307" s="31">
        <f t="shared" si="129"/>
        <v>4.7140949816709471E-3</v>
      </c>
      <c r="L1307" s="3">
        <v>14.7067</v>
      </c>
      <c r="M1307" s="13">
        <v>1.0919455682236117</v>
      </c>
      <c r="N1307" s="2">
        <v>0.11699999999999999</v>
      </c>
      <c r="O1307" s="2">
        <v>0.1013</v>
      </c>
      <c r="P1307" s="2">
        <v>0.114</v>
      </c>
      <c r="Q1307" s="2">
        <v>0.10340000000000001</v>
      </c>
      <c r="R1307" s="15">
        <v>1.0247528296102027E-2</v>
      </c>
      <c r="S1307" s="17">
        <f t="shared" si="123"/>
        <v>9.75E-3</v>
      </c>
      <c r="T1307" s="18">
        <v>8.9127000000000008E-3</v>
      </c>
      <c r="U1307" s="8">
        <v>-8.4099999999999994E-2</v>
      </c>
      <c r="V1307" s="8">
        <v>-8.8999999999999996E-2</v>
      </c>
      <c r="W1307" s="13">
        <v>2.5893399260000002E-3</v>
      </c>
      <c r="X1307" s="13">
        <v>-1.2554812E-3</v>
      </c>
      <c r="Y1307" s="26">
        <v>-6.5559999999999993E-2</v>
      </c>
      <c r="Z1307" s="26">
        <v>-6.8516999999999995E-2</v>
      </c>
      <c r="AA1307" s="26">
        <f t="shared" si="130"/>
        <v>-7.5309999999999988E-2</v>
      </c>
    </row>
    <row r="1308" spans="1:27" x14ac:dyDescent="0.3">
      <c r="A1308" s="1">
        <v>197911</v>
      </c>
      <c r="B1308" s="29">
        <v>106.16</v>
      </c>
      <c r="C1308" s="2">
        <v>5.6033299999999997</v>
      </c>
      <c r="D1308" s="2">
        <f t="shared" si="121"/>
        <v>2.958214453322257</v>
      </c>
      <c r="E1308" s="2">
        <f t="shared" si="124"/>
        <v>386.45250618838355</v>
      </c>
      <c r="F1308" s="36">
        <f t="shared" si="125"/>
        <v>119</v>
      </c>
      <c r="G1308" s="2">
        <f t="shared" si="126"/>
        <v>3.2475000520032231</v>
      </c>
      <c r="H1308" s="13">
        <f t="shared" si="127"/>
        <v>0.23543260453366582</v>
      </c>
      <c r="I1308" s="2">
        <f t="shared" si="122"/>
        <v>8.3971155386228791E-3</v>
      </c>
      <c r="J1308" s="36">
        <f t="shared" si="128"/>
        <v>119</v>
      </c>
      <c r="K1308" s="31">
        <f t="shared" si="129"/>
        <v>4.7763710884731782E-3</v>
      </c>
      <c r="L1308" s="3">
        <v>14.783300000000001</v>
      </c>
      <c r="M1308" s="13">
        <v>1.0831154617863441</v>
      </c>
      <c r="N1308" s="2">
        <v>0.11789999999999999</v>
      </c>
      <c r="O1308" s="2">
        <v>0.1076</v>
      </c>
      <c r="P1308" s="2">
        <v>0.11990000000000001</v>
      </c>
      <c r="Q1308" s="2">
        <v>0.1009</v>
      </c>
      <c r="R1308" s="15">
        <v>1.0814679647153344E-2</v>
      </c>
      <c r="S1308" s="17">
        <f t="shared" si="123"/>
        <v>9.8249999999999987E-3</v>
      </c>
      <c r="T1308" s="18">
        <v>9.2735999999999999E-3</v>
      </c>
      <c r="U1308" s="8">
        <v>3.1099999999999999E-2</v>
      </c>
      <c r="V1308" s="8">
        <v>2.2200000000000001E-2</v>
      </c>
      <c r="W1308" s="13">
        <v>1.5583742799999999E-3</v>
      </c>
      <c r="X1308" s="13">
        <v>-8.4450892000000001E-4</v>
      </c>
      <c r="Y1308" s="26">
        <v>5.2776999999999998E-2</v>
      </c>
      <c r="Z1308" s="26">
        <v>4.3569999999999998E-2</v>
      </c>
      <c r="AA1308" s="26">
        <f t="shared" si="130"/>
        <v>4.2951999999999997E-2</v>
      </c>
    </row>
    <row r="1309" spans="1:27" x14ac:dyDescent="0.3">
      <c r="A1309" s="1">
        <v>197912</v>
      </c>
      <c r="B1309" s="29">
        <v>107.94</v>
      </c>
      <c r="C1309" s="2">
        <v>5.65</v>
      </c>
      <c r="D1309" s="2">
        <f t="shared" si="121"/>
        <v>3.0059454280102313</v>
      </c>
      <c r="E1309" s="2">
        <f t="shared" si="124"/>
        <v>386.11840614637407</v>
      </c>
      <c r="F1309" s="36">
        <f t="shared" si="125"/>
        <v>119</v>
      </c>
      <c r="G1309" s="2">
        <f t="shared" si="126"/>
        <v>3.2446924886249922</v>
      </c>
      <c r="H1309" s="13">
        <f t="shared" si="127"/>
        <v>0.2355883265230212</v>
      </c>
      <c r="I1309" s="2">
        <f t="shared" si="122"/>
        <v>8.3289758054585494E-3</v>
      </c>
      <c r="J1309" s="36">
        <f t="shared" si="128"/>
        <v>119</v>
      </c>
      <c r="K1309" s="31">
        <f t="shared" si="129"/>
        <v>4.8380703020000611E-3</v>
      </c>
      <c r="L1309" s="3">
        <v>14.86</v>
      </c>
      <c r="M1309" s="13">
        <v>1.0619500679590814</v>
      </c>
      <c r="N1309" s="2">
        <v>0.12039999999999999</v>
      </c>
      <c r="O1309" s="2">
        <v>0.1074</v>
      </c>
      <c r="P1309" s="2">
        <v>0.1206</v>
      </c>
      <c r="Q1309" s="2">
        <v>0.1012</v>
      </c>
      <c r="R1309" s="15">
        <v>1.0549299297790264E-2</v>
      </c>
      <c r="S1309" s="17">
        <f t="shared" si="123"/>
        <v>1.0033333333333333E-2</v>
      </c>
      <c r="T1309" s="18">
        <v>1.04942E-2</v>
      </c>
      <c r="U1309" s="8">
        <v>5.7000000000000002E-3</v>
      </c>
      <c r="V1309" s="8">
        <v>-1.0800000000000001E-2</v>
      </c>
      <c r="W1309" s="13">
        <v>4.6965495699999998E-4</v>
      </c>
      <c r="X1309" s="13">
        <v>-3.7113092999999998E-4</v>
      </c>
      <c r="Y1309" s="26">
        <v>1.8339999999999999E-2</v>
      </c>
      <c r="Z1309" s="26">
        <v>1.5892E-2</v>
      </c>
      <c r="AA1309" s="26">
        <f t="shared" si="130"/>
        <v>8.3066666666666653E-3</v>
      </c>
    </row>
    <row r="1310" spans="1:27" x14ac:dyDescent="0.3">
      <c r="A1310" s="1">
        <v>198001</v>
      </c>
      <c r="B1310" s="29">
        <v>114.16</v>
      </c>
      <c r="C1310" s="2">
        <v>5.7</v>
      </c>
      <c r="D1310" s="2">
        <f t="shared" si="121"/>
        <v>2.9927453610284709</v>
      </c>
      <c r="E1310" s="2">
        <f t="shared" si="124"/>
        <v>385.78173821931586</v>
      </c>
      <c r="F1310" s="36">
        <f t="shared" si="125"/>
        <v>119</v>
      </c>
      <c r="G1310" s="2">
        <f t="shared" si="126"/>
        <v>3.2418633463808053</v>
      </c>
      <c r="H1310" s="13">
        <f t="shared" si="127"/>
        <v>0.23574545390605492</v>
      </c>
      <c r="I1310" s="2">
        <f t="shared" si="122"/>
        <v>8.8495575221239076E-3</v>
      </c>
      <c r="J1310" s="36">
        <f t="shared" si="128"/>
        <v>119</v>
      </c>
      <c r="K1310" s="31">
        <f t="shared" si="129"/>
        <v>4.8992062544127007E-3</v>
      </c>
      <c r="L1310" s="3">
        <v>15.003299999999999</v>
      </c>
      <c r="M1310" s="13">
        <v>1.0169549580407604</v>
      </c>
      <c r="N1310" s="2">
        <v>0.12</v>
      </c>
      <c r="O1310" s="2">
        <v>0.1109</v>
      </c>
      <c r="P1310" s="2">
        <v>0.1242</v>
      </c>
      <c r="Q1310" s="2">
        <v>0.1114</v>
      </c>
      <c r="R1310" s="15">
        <v>1.1297470727138629E-2</v>
      </c>
      <c r="S1310" s="17">
        <f t="shared" si="123"/>
        <v>0.01</v>
      </c>
      <c r="T1310" s="18">
        <v>1.4252000000000001E-2</v>
      </c>
      <c r="U1310" s="8">
        <v>-7.4099999999999999E-2</v>
      </c>
      <c r="V1310" s="8">
        <v>-6.4500000000000002E-2</v>
      </c>
      <c r="W1310" s="13">
        <v>1.9064009529999998E-3</v>
      </c>
      <c r="X1310" s="13">
        <v>-2.9512499999999998E-4</v>
      </c>
      <c r="Y1310" s="26">
        <v>6.1308000000000001E-2</v>
      </c>
      <c r="Z1310" s="26">
        <v>5.8935000000000001E-2</v>
      </c>
      <c r="AA1310" s="26">
        <f t="shared" si="130"/>
        <v>5.1307999999999999E-2</v>
      </c>
    </row>
    <row r="1311" spans="1:27" x14ac:dyDescent="0.3">
      <c r="A1311" s="1">
        <v>198002</v>
      </c>
      <c r="B1311" s="29">
        <v>113.66</v>
      </c>
      <c r="C1311" s="2">
        <v>5.75</v>
      </c>
      <c r="D1311" s="2">
        <f t="shared" si="121"/>
        <v>2.8766549223716651</v>
      </c>
      <c r="E1311" s="2">
        <f t="shared" si="124"/>
        <v>385.43147405754445</v>
      </c>
      <c r="F1311" s="36">
        <f t="shared" si="125"/>
        <v>119</v>
      </c>
      <c r="G1311" s="2">
        <f t="shared" si="126"/>
        <v>3.2389199500633987</v>
      </c>
      <c r="H1311" s="13">
        <f t="shared" si="127"/>
        <v>0.23590914944856264</v>
      </c>
      <c r="I1311" s="2">
        <f t="shared" si="122"/>
        <v>8.7719298245614308E-3</v>
      </c>
      <c r="J1311" s="36">
        <f t="shared" si="128"/>
        <v>119</v>
      </c>
      <c r="K1311" s="31">
        <f t="shared" si="129"/>
        <v>4.9646996001959333E-3</v>
      </c>
      <c r="L1311" s="3">
        <v>15.146699999999999</v>
      </c>
      <c r="M1311" s="13">
        <v>1.0319299302546516</v>
      </c>
      <c r="N1311" s="2">
        <v>0.12859999999999999</v>
      </c>
      <c r="O1311" s="2">
        <v>0.12380000000000001</v>
      </c>
      <c r="P1311" s="2">
        <v>0.13570000000000002</v>
      </c>
      <c r="Q1311" s="2">
        <v>0.1186</v>
      </c>
      <c r="R1311" s="15">
        <v>1.0827185212285057E-2</v>
      </c>
      <c r="S1311" s="17">
        <f t="shared" si="123"/>
        <v>1.0716666666666666E-2</v>
      </c>
      <c r="T1311" s="18">
        <v>1.36288E-2</v>
      </c>
      <c r="U1311" s="8">
        <v>-4.6699999999999998E-2</v>
      </c>
      <c r="V1311" s="8">
        <v>-6.6500000000000004E-2</v>
      </c>
      <c r="W1311" s="13">
        <v>1.8976086889999999E-3</v>
      </c>
      <c r="X1311" s="13">
        <v>-8.2116833000000003E-4</v>
      </c>
      <c r="Y1311" s="26">
        <v>2.611E-3</v>
      </c>
      <c r="Z1311" s="26">
        <v>-5.574E-3</v>
      </c>
      <c r="AA1311" s="26">
        <f t="shared" si="130"/>
        <v>-8.1056666666666655E-3</v>
      </c>
    </row>
    <row r="1312" spans="1:27" x14ac:dyDescent="0.3">
      <c r="A1312" s="1">
        <v>198003</v>
      </c>
      <c r="B1312" s="29">
        <v>102.09</v>
      </c>
      <c r="C1312" s="2">
        <v>5.8</v>
      </c>
      <c r="D1312" s="2">
        <f t="shared" si="121"/>
        <v>2.9083132899931168</v>
      </c>
      <c r="E1312" s="2">
        <f t="shared" si="124"/>
        <v>385.06101217889085</v>
      </c>
      <c r="F1312" s="36">
        <f t="shared" si="125"/>
        <v>119</v>
      </c>
      <c r="G1312" s="2">
        <f t="shared" si="126"/>
        <v>3.2358068250326961</v>
      </c>
      <c r="H1312" s="13">
        <f t="shared" si="127"/>
        <v>0.23608253192525627</v>
      </c>
      <c r="I1312" s="2">
        <f t="shared" si="122"/>
        <v>8.6956521739129933E-3</v>
      </c>
      <c r="J1312" s="36">
        <f t="shared" si="128"/>
        <v>119</v>
      </c>
      <c r="K1312" s="31">
        <f t="shared" si="129"/>
        <v>5.0295765076254894E-3</v>
      </c>
      <c r="L1312" s="3">
        <v>15.29</v>
      </c>
      <c r="M1312" s="13">
        <v>1.0937321030862233</v>
      </c>
      <c r="N1312" s="2">
        <v>0.152</v>
      </c>
      <c r="O1312" s="2">
        <v>0.12960000000000002</v>
      </c>
      <c r="P1312" s="2">
        <v>0.14449999999999999</v>
      </c>
      <c r="Q1312" s="2">
        <v>0.1239</v>
      </c>
      <c r="R1312" s="15">
        <v>1.1877396393914351E-2</v>
      </c>
      <c r="S1312" s="17">
        <f t="shared" si="123"/>
        <v>1.2666666666666666E-2</v>
      </c>
      <c r="T1312" s="18">
        <v>1.4279999999999999E-2</v>
      </c>
      <c r="U1312" s="8">
        <v>-3.15E-2</v>
      </c>
      <c r="V1312" s="8">
        <v>-6.1999999999999998E-3</v>
      </c>
      <c r="W1312" s="13">
        <v>4.6218714780000003E-3</v>
      </c>
      <c r="X1312" s="13">
        <v>-4.8460838999999999E-4</v>
      </c>
      <c r="Y1312" s="26">
        <v>-9.7517999999999994E-2</v>
      </c>
      <c r="Z1312" s="26">
        <v>-0.100096</v>
      </c>
      <c r="AA1312" s="26">
        <f t="shared" si="130"/>
        <v>-0.11018466666666665</v>
      </c>
    </row>
    <row r="1313" spans="1:27" x14ac:dyDescent="0.3">
      <c r="A1313" s="1">
        <v>198004</v>
      </c>
      <c r="B1313" s="29">
        <v>106.29</v>
      </c>
      <c r="C1313" s="2">
        <v>5.8466699999999996</v>
      </c>
      <c r="D1313" s="2">
        <f t="shared" si="121"/>
        <v>2.9458177609645717</v>
      </c>
      <c r="E1313" s="2">
        <f t="shared" si="124"/>
        <v>384.78616285649474</v>
      </c>
      <c r="F1313" s="36">
        <f t="shared" si="125"/>
        <v>119</v>
      </c>
      <c r="G1313" s="2">
        <f t="shared" si="126"/>
        <v>3.2334971668613002</v>
      </c>
      <c r="H1313" s="13">
        <f t="shared" si="127"/>
        <v>0.23621133086558707</v>
      </c>
      <c r="I1313" s="2">
        <f t="shared" si="122"/>
        <v>8.0465517241379292E-3</v>
      </c>
      <c r="J1313" s="36">
        <f t="shared" si="128"/>
        <v>119</v>
      </c>
      <c r="K1313" s="31">
        <f t="shared" si="129"/>
        <v>5.0938217092035831E-3</v>
      </c>
      <c r="L1313" s="3">
        <v>15.173299999999999</v>
      </c>
      <c r="M1313" s="13">
        <v>1.0518199397841039</v>
      </c>
      <c r="N1313" s="2">
        <v>0.13200000000000001</v>
      </c>
      <c r="O1313" s="2">
        <v>0.12039999999999999</v>
      </c>
      <c r="P1313" s="2">
        <v>0.1419</v>
      </c>
      <c r="Q1313" s="2">
        <v>0.1076</v>
      </c>
      <c r="R1313" s="15">
        <v>1.5346804963035067E-2</v>
      </c>
      <c r="S1313" s="17">
        <f t="shared" si="123"/>
        <v>1.1000000000000001E-2</v>
      </c>
      <c r="T1313" s="18">
        <v>1.11965E-2</v>
      </c>
      <c r="U1313" s="8">
        <v>0.15229999999999999</v>
      </c>
      <c r="V1313" s="8">
        <v>0.1376</v>
      </c>
      <c r="W1313" s="13">
        <v>2.7455737830000002E-3</v>
      </c>
      <c r="X1313" s="13">
        <v>-2.6500097999999998E-4</v>
      </c>
      <c r="Y1313" s="26">
        <v>4.2394000000000001E-2</v>
      </c>
      <c r="Z1313" s="26">
        <v>3.9877000000000003E-2</v>
      </c>
      <c r="AA1313" s="26">
        <f t="shared" si="130"/>
        <v>3.1393999999999998E-2</v>
      </c>
    </row>
    <row r="1314" spans="1:27" x14ac:dyDescent="0.3">
      <c r="A1314" s="1">
        <v>198005</v>
      </c>
      <c r="B1314" s="29">
        <v>111.24</v>
      </c>
      <c r="C1314" s="2">
        <v>5.8933299999999997</v>
      </c>
      <c r="D1314" s="2">
        <f t="shared" si="121"/>
        <v>2.964480295660906</v>
      </c>
      <c r="E1314" s="2">
        <f t="shared" si="124"/>
        <v>384.60119764590547</v>
      </c>
      <c r="F1314" s="36">
        <f t="shared" si="125"/>
        <v>119</v>
      </c>
      <c r="G1314" s="2">
        <f t="shared" si="126"/>
        <v>3.2319428373605503</v>
      </c>
      <c r="H1314" s="13">
        <f t="shared" si="127"/>
        <v>0.23629808776521585</v>
      </c>
      <c r="I1314" s="2">
        <f t="shared" si="122"/>
        <v>7.9806111855125206E-3</v>
      </c>
      <c r="J1314" s="36">
        <f t="shared" si="128"/>
        <v>119</v>
      </c>
      <c r="K1314" s="31">
        <f t="shared" si="129"/>
        <v>5.1525950672720207E-3</v>
      </c>
      <c r="L1314" s="3">
        <v>15.056699999999999</v>
      </c>
      <c r="M1314" s="13">
        <v>1.0100487747546572</v>
      </c>
      <c r="N1314" s="2">
        <v>8.5800000000000001E-2</v>
      </c>
      <c r="O1314" s="2">
        <v>0.1099</v>
      </c>
      <c r="P1314" s="2">
        <v>0.13170000000000001</v>
      </c>
      <c r="Q1314" s="2">
        <v>0.1037</v>
      </c>
      <c r="R1314" s="15">
        <v>1.5051822549989111E-2</v>
      </c>
      <c r="S1314" s="17">
        <f t="shared" si="123"/>
        <v>7.1500000000000001E-3</v>
      </c>
      <c r="T1314" s="18">
        <v>9.8483000000000008E-3</v>
      </c>
      <c r="U1314" s="8">
        <v>4.19E-2</v>
      </c>
      <c r="V1314" s="8">
        <v>5.6000000000000001E-2</v>
      </c>
      <c r="W1314" s="13">
        <v>1.509751526E-3</v>
      </c>
      <c r="X1314" s="13">
        <v>-1.5396879999999999E-4</v>
      </c>
      <c r="Y1314" s="26">
        <v>5.5559999999999998E-2</v>
      </c>
      <c r="Z1314" s="26">
        <v>4.6650999999999998E-2</v>
      </c>
      <c r="AA1314" s="26">
        <f t="shared" si="130"/>
        <v>4.8409999999999995E-2</v>
      </c>
    </row>
    <row r="1315" spans="1:27" x14ac:dyDescent="0.3">
      <c r="A1315" s="1">
        <v>198006</v>
      </c>
      <c r="B1315" s="29">
        <v>114.24</v>
      </c>
      <c r="C1315" s="2">
        <v>5.94</v>
      </c>
      <c r="D1315" s="2">
        <f t="shared" si="121"/>
        <v>3.0196033284248038</v>
      </c>
      <c r="E1315" s="2">
        <f t="shared" si="124"/>
        <v>384.36520949139708</v>
      </c>
      <c r="F1315" s="36">
        <f t="shared" si="125"/>
        <v>119</v>
      </c>
      <c r="G1315" s="2">
        <f t="shared" si="126"/>
        <v>3.2299597436251855</v>
      </c>
      <c r="H1315" s="13">
        <f t="shared" si="127"/>
        <v>0.23640886925864074</v>
      </c>
      <c r="I1315" s="2">
        <f t="shared" si="122"/>
        <v>7.9191221262004952E-3</v>
      </c>
      <c r="J1315" s="36">
        <f t="shared" si="128"/>
        <v>119</v>
      </c>
      <c r="K1315" s="31">
        <f t="shared" si="129"/>
        <v>5.2108500560122308E-3</v>
      </c>
      <c r="L1315" s="3">
        <v>14.94</v>
      </c>
      <c r="M1315" s="13">
        <v>0.99018342704396722</v>
      </c>
      <c r="N1315" s="2">
        <v>7.0699999999999999E-2</v>
      </c>
      <c r="O1315" s="2">
        <v>0.10580000000000001</v>
      </c>
      <c r="P1315" s="2">
        <v>0.12710000000000002</v>
      </c>
      <c r="Q1315" s="2">
        <v>0.10059999999999999</v>
      </c>
      <c r="R1315" s="15">
        <v>1.5304351288166106E-2</v>
      </c>
      <c r="S1315" s="17">
        <f t="shared" si="123"/>
        <v>5.8916666666666666E-3</v>
      </c>
      <c r="T1315" s="18">
        <v>1.09646E-2</v>
      </c>
      <c r="U1315" s="8">
        <v>3.5900000000000001E-2</v>
      </c>
      <c r="V1315" s="8">
        <v>3.4099999999999998E-2</v>
      </c>
      <c r="W1315" s="13">
        <v>1.371067203E-3</v>
      </c>
      <c r="X1315" s="13">
        <v>4.2031331000000002E-4</v>
      </c>
      <c r="Y1315" s="26">
        <v>2.9721999999999998E-2</v>
      </c>
      <c r="Z1315" s="26">
        <v>2.6894999999999999E-2</v>
      </c>
      <c r="AA1315" s="26">
        <f t="shared" si="130"/>
        <v>2.3830333333333332E-2</v>
      </c>
    </row>
    <row r="1316" spans="1:27" x14ac:dyDescent="0.3">
      <c r="A1316" s="1">
        <v>198007</v>
      </c>
      <c r="B1316" s="29">
        <v>121.67</v>
      </c>
      <c r="C1316" s="2">
        <v>5.9833299999999996</v>
      </c>
      <c r="D1316" s="2">
        <f t="shared" si="121"/>
        <v>3.0181536888714358</v>
      </c>
      <c r="E1316" s="2">
        <f t="shared" si="124"/>
        <v>384.14189224961098</v>
      </c>
      <c r="F1316" s="36">
        <f t="shared" si="125"/>
        <v>119</v>
      </c>
      <c r="G1316" s="2">
        <f t="shared" si="126"/>
        <v>3.2280831281479916</v>
      </c>
      <c r="H1316" s="13">
        <f t="shared" si="127"/>
        <v>0.23651379826063768</v>
      </c>
      <c r="I1316" s="2">
        <f t="shared" si="122"/>
        <v>7.2946127946127426E-3</v>
      </c>
      <c r="J1316" s="36">
        <f t="shared" si="128"/>
        <v>119</v>
      </c>
      <c r="K1316" s="31">
        <f t="shared" si="129"/>
        <v>5.2685975544565977E-3</v>
      </c>
      <c r="L1316" s="3">
        <v>14.84</v>
      </c>
      <c r="M1316" s="13">
        <v>0.91882991917204804</v>
      </c>
      <c r="N1316" s="2">
        <v>8.0600000000000005E-2</v>
      </c>
      <c r="O1316" s="2">
        <v>0.11070000000000001</v>
      </c>
      <c r="P1316" s="2">
        <v>0.1265</v>
      </c>
      <c r="Q1316" s="2">
        <v>0.1074</v>
      </c>
      <c r="R1316" s="15">
        <v>2.0154007893512366E-2</v>
      </c>
      <c r="S1316" s="17">
        <f t="shared" si="123"/>
        <v>6.7166666666666668E-3</v>
      </c>
      <c r="T1316" s="18">
        <v>8.074E-4</v>
      </c>
      <c r="U1316" s="8">
        <v>-4.7600000000000003E-2</v>
      </c>
      <c r="V1316" s="8">
        <v>-4.2900000000000001E-2</v>
      </c>
      <c r="W1316" s="13">
        <v>1.3628285739999998E-3</v>
      </c>
      <c r="X1316" s="13">
        <v>7.4901050999999995E-4</v>
      </c>
      <c r="Y1316" s="26">
        <v>6.8199999999999997E-2</v>
      </c>
      <c r="Z1316" s="26">
        <v>6.5629999999999994E-2</v>
      </c>
      <c r="AA1316" s="26">
        <f t="shared" si="130"/>
        <v>6.1483333333333327E-2</v>
      </c>
    </row>
    <row r="1317" spans="1:27" x14ac:dyDescent="0.3">
      <c r="A1317" s="1">
        <v>198008</v>
      </c>
      <c r="B1317" s="29">
        <v>122.38</v>
      </c>
      <c r="C1317" s="2">
        <v>6.0266700000000002</v>
      </c>
      <c r="D1317" s="2">
        <f t="shared" si="121"/>
        <v>3.0357923632754842</v>
      </c>
      <c r="E1317" s="2">
        <f t="shared" si="124"/>
        <v>383.88570874386033</v>
      </c>
      <c r="F1317" s="36">
        <f t="shared" si="125"/>
        <v>119</v>
      </c>
      <c r="G1317" s="2">
        <f t="shared" si="126"/>
        <v>3.2259303255786582</v>
      </c>
      <c r="H1317" s="13">
        <f t="shared" si="127"/>
        <v>0.23663428475079498</v>
      </c>
      <c r="I1317" s="2">
        <f t="shared" si="122"/>
        <v>7.2434580743498955E-3</v>
      </c>
      <c r="J1317" s="36">
        <f t="shared" si="128"/>
        <v>119</v>
      </c>
      <c r="K1317" s="31">
        <f t="shared" si="129"/>
        <v>5.3210798824924943E-3</v>
      </c>
      <c r="L1317" s="3">
        <v>14.74</v>
      </c>
      <c r="M1317" s="13">
        <v>0.92151963885523103</v>
      </c>
      <c r="N1317" s="2">
        <v>9.1300000000000006E-2</v>
      </c>
      <c r="O1317" s="2">
        <v>0.1164</v>
      </c>
      <c r="P1317" s="2">
        <v>0.13150000000000001</v>
      </c>
      <c r="Q1317" s="2">
        <v>0.114</v>
      </c>
      <c r="R1317" s="15">
        <v>1.9949805078873603E-2</v>
      </c>
      <c r="S1317" s="17">
        <f t="shared" si="123"/>
        <v>7.6083333333333341E-3</v>
      </c>
      <c r="T1317" s="18">
        <v>6.4361000000000002E-3</v>
      </c>
      <c r="U1317" s="8">
        <v>-4.3200000000000002E-2</v>
      </c>
      <c r="V1317" s="8">
        <v>-4.4499999999999998E-2</v>
      </c>
      <c r="W1317" s="13">
        <v>1.70813206E-3</v>
      </c>
      <c r="X1317" s="13">
        <v>8.1825021E-4</v>
      </c>
      <c r="Y1317" s="26">
        <v>1.3454000000000001E-2</v>
      </c>
      <c r="Z1317" s="26">
        <v>6.0299999999999998E-3</v>
      </c>
      <c r="AA1317" s="26">
        <f t="shared" si="130"/>
        <v>5.8456666666666665E-3</v>
      </c>
    </row>
    <row r="1318" spans="1:27" x14ac:dyDescent="0.3">
      <c r="A1318" s="1">
        <v>198009</v>
      </c>
      <c r="B1318" s="29">
        <v>125.46</v>
      </c>
      <c r="C1318" s="2">
        <v>6.07</v>
      </c>
      <c r="D1318" s="2">
        <f t="shared" si="121"/>
        <v>3.044522437723423</v>
      </c>
      <c r="E1318" s="2">
        <f t="shared" si="124"/>
        <v>383.65967389507205</v>
      </c>
      <c r="F1318" s="36">
        <f t="shared" si="125"/>
        <v>119</v>
      </c>
      <c r="G1318" s="2">
        <f t="shared" si="126"/>
        <v>3.2240308730678322</v>
      </c>
      <c r="H1318" s="13">
        <f t="shared" si="127"/>
        <v>0.23674069391299674</v>
      </c>
      <c r="I1318" s="2">
        <f t="shared" si="122"/>
        <v>7.1897084127718891E-3</v>
      </c>
      <c r="J1318" s="36">
        <f t="shared" si="128"/>
        <v>119</v>
      </c>
      <c r="K1318" s="31">
        <f t="shared" si="129"/>
        <v>5.3731679504582519E-3</v>
      </c>
      <c r="L1318" s="3">
        <v>14.64</v>
      </c>
      <c r="M1318" s="13">
        <v>0.92168765148752707</v>
      </c>
      <c r="N1318" s="2">
        <v>0.1027</v>
      </c>
      <c r="O1318" s="2">
        <v>0.1202</v>
      </c>
      <c r="P1318" s="2">
        <v>0.13699999999999998</v>
      </c>
      <c r="Q1318" s="2">
        <v>0.11849999999999999</v>
      </c>
      <c r="R1318" s="15">
        <v>2.3796048365778519E-2</v>
      </c>
      <c r="S1318" s="17">
        <f t="shared" si="123"/>
        <v>8.5583333333333327E-3</v>
      </c>
      <c r="T1318" s="18">
        <v>9.1798999999999995E-3</v>
      </c>
      <c r="U1318" s="8">
        <v>-2.6200000000000001E-2</v>
      </c>
      <c r="V1318" s="8">
        <v>-2.3699999999999999E-2</v>
      </c>
      <c r="W1318" s="13">
        <v>2.6574069149999996E-3</v>
      </c>
      <c r="X1318" s="13">
        <v>7.6540270999999997E-4</v>
      </c>
      <c r="Y1318" s="26">
        <v>2.7935000000000001E-2</v>
      </c>
      <c r="Z1318" s="26">
        <v>2.5155E-2</v>
      </c>
      <c r="AA1318" s="26">
        <f t="shared" si="130"/>
        <v>1.9376666666666667E-2</v>
      </c>
    </row>
    <row r="1319" spans="1:27" x14ac:dyDescent="0.3">
      <c r="A1319" s="1">
        <v>198010</v>
      </c>
      <c r="B1319" s="29">
        <v>127.47</v>
      </c>
      <c r="C1319" s="2">
        <v>6.1</v>
      </c>
      <c r="D1319" s="2">
        <f t="shared" si="121"/>
        <v>3.1370610562183607</v>
      </c>
      <c r="E1319" s="2">
        <f t="shared" si="124"/>
        <v>383.39077351159494</v>
      </c>
      <c r="F1319" s="36">
        <f t="shared" si="125"/>
        <v>119</v>
      </c>
      <c r="G1319" s="2">
        <f t="shared" si="126"/>
        <v>3.2217712059797896</v>
      </c>
      <c r="H1319" s="13">
        <f t="shared" si="127"/>
        <v>0.23686740735347825</v>
      </c>
      <c r="I1319" s="2">
        <f t="shared" si="122"/>
        <v>4.9423393739702615E-3</v>
      </c>
      <c r="J1319" s="36">
        <f t="shared" si="128"/>
        <v>119</v>
      </c>
      <c r="K1319" s="31">
        <f t="shared" si="129"/>
        <v>5.4774991583735914E-3</v>
      </c>
      <c r="L1319" s="3">
        <v>14.7</v>
      </c>
      <c r="M1319" s="13">
        <v>0.92959361377624417</v>
      </c>
      <c r="N1319" s="2">
        <v>0.1162</v>
      </c>
      <c r="O1319" s="2">
        <v>0.1231</v>
      </c>
      <c r="P1319" s="2">
        <v>0.14230000000000001</v>
      </c>
      <c r="Q1319" s="2">
        <v>0.1231</v>
      </c>
      <c r="R1319" s="15">
        <v>2.2769194843075741E-2</v>
      </c>
      <c r="S1319" s="17">
        <f t="shared" si="123"/>
        <v>9.6833333333333337E-3</v>
      </c>
      <c r="T1319" s="18">
        <v>8.7025999999999996E-3</v>
      </c>
      <c r="U1319" s="8">
        <v>-2.63E-2</v>
      </c>
      <c r="V1319" s="8">
        <v>-1.5900000000000001E-2</v>
      </c>
      <c r="W1319" s="13">
        <v>2.1906356430000003E-3</v>
      </c>
      <c r="X1319" s="13">
        <v>1.4456625000000001E-3</v>
      </c>
      <c r="Y1319" s="26">
        <v>1.7808999999999998E-2</v>
      </c>
      <c r="Z1319" s="26">
        <v>1.4742E-2</v>
      </c>
      <c r="AA1319" s="26">
        <f t="shared" si="130"/>
        <v>8.1256666666666647E-3</v>
      </c>
    </row>
    <row r="1320" spans="1:27" x14ac:dyDescent="0.3">
      <c r="A1320" s="1">
        <v>198011</v>
      </c>
      <c r="B1320" s="29">
        <v>140.52000000000001</v>
      </c>
      <c r="C1320" s="2">
        <v>6.13</v>
      </c>
      <c r="D1320" s="2">
        <f t="shared" si="121"/>
        <v>3.0976938709778508</v>
      </c>
      <c r="E1320" s="2">
        <f t="shared" si="124"/>
        <v>383.15393455819299</v>
      </c>
      <c r="F1320" s="36">
        <f t="shared" si="125"/>
        <v>119</v>
      </c>
      <c r="G1320" s="2">
        <f t="shared" si="126"/>
        <v>3.2197809626738905</v>
      </c>
      <c r="H1320" s="13">
        <f t="shared" si="127"/>
        <v>0.23697912494641515</v>
      </c>
      <c r="I1320" s="2">
        <f t="shared" si="122"/>
        <v>4.9180327868851847E-3</v>
      </c>
      <c r="J1320" s="36">
        <f t="shared" si="128"/>
        <v>119</v>
      </c>
      <c r="K1320" s="31">
        <f t="shared" si="129"/>
        <v>5.563149115421339E-3</v>
      </c>
      <c r="L1320" s="3">
        <v>14.76</v>
      </c>
      <c r="M1320" s="13">
        <v>0.86516197877866585</v>
      </c>
      <c r="N1320" s="2">
        <v>0.13730000000000001</v>
      </c>
      <c r="O1320" s="2">
        <v>0.12970000000000001</v>
      </c>
      <c r="P1320" s="2">
        <v>0.1464</v>
      </c>
      <c r="Q1320" s="2">
        <v>0.123</v>
      </c>
      <c r="R1320" s="15">
        <v>2.1949282692255736E-2</v>
      </c>
      <c r="S1320" s="17">
        <f t="shared" si="123"/>
        <v>1.1441666666666668E-2</v>
      </c>
      <c r="T1320" s="18">
        <v>9.0179000000000006E-3</v>
      </c>
      <c r="U1320" s="8">
        <v>0.01</v>
      </c>
      <c r="V1320" s="8">
        <v>1.6999999999999999E-3</v>
      </c>
      <c r="W1320" s="13">
        <v>2.419092186E-3</v>
      </c>
      <c r="X1320" s="13">
        <v>1.3118476999999999E-3</v>
      </c>
      <c r="Y1320" s="26">
        <v>0.10990999999999999</v>
      </c>
      <c r="Z1320" s="26">
        <v>0.103015</v>
      </c>
      <c r="AA1320" s="26">
        <f t="shared" si="130"/>
        <v>9.8468333333333324E-2</v>
      </c>
    </row>
    <row r="1321" spans="1:27" x14ac:dyDescent="0.3">
      <c r="A1321" s="1">
        <v>198012</v>
      </c>
      <c r="B1321" s="29">
        <v>135.76</v>
      </c>
      <c r="C1321" s="2">
        <v>6.16</v>
      </c>
      <c r="D1321" s="2">
        <f t="shared" si="121"/>
        <v>3.0459901294626905</v>
      </c>
      <c r="E1321" s="2">
        <f t="shared" si="124"/>
        <v>382.83275381952484</v>
      </c>
      <c r="F1321" s="36">
        <f t="shared" si="125"/>
        <v>119</v>
      </c>
      <c r="G1321" s="2">
        <f t="shared" si="126"/>
        <v>3.2170819648699567</v>
      </c>
      <c r="H1321" s="13">
        <f t="shared" si="127"/>
        <v>0.23713079525852596</v>
      </c>
      <c r="I1321" s="2">
        <f t="shared" si="122"/>
        <v>4.8939641109297938E-3</v>
      </c>
      <c r="J1321" s="36">
        <f t="shared" si="128"/>
        <v>119</v>
      </c>
      <c r="K1321" s="31">
        <f t="shared" si="129"/>
        <v>5.6488542769513256E-3</v>
      </c>
      <c r="L1321" s="3">
        <v>14.82</v>
      </c>
      <c r="M1321" s="13">
        <v>0.89150302389028924</v>
      </c>
      <c r="N1321" s="2">
        <v>0.15490000000000001</v>
      </c>
      <c r="O1321" s="2">
        <v>0.1321</v>
      </c>
      <c r="P1321" s="2">
        <v>0.15140000000000001</v>
      </c>
      <c r="Q1321" s="2">
        <v>0.11990000000000001</v>
      </c>
      <c r="R1321" s="15">
        <v>2.6816359014022708E-2</v>
      </c>
      <c r="S1321" s="17">
        <f t="shared" si="123"/>
        <v>1.2908333333333334E-2</v>
      </c>
      <c r="T1321" s="18">
        <v>8.5503999999999997E-3</v>
      </c>
      <c r="U1321" s="8">
        <v>3.5200000000000002E-2</v>
      </c>
      <c r="V1321" s="8">
        <v>2.4799999999999999E-2</v>
      </c>
      <c r="W1321" s="13">
        <v>2.9514871280000008E-3</v>
      </c>
      <c r="X1321" s="13">
        <v>1.0201575E-3</v>
      </c>
      <c r="Y1321" s="26">
        <v>-3.0634000000000002E-2</v>
      </c>
      <c r="Z1321" s="26">
        <v>-3.3006000000000001E-2</v>
      </c>
      <c r="AA1321" s="26">
        <f t="shared" si="130"/>
        <v>-4.3542333333333336E-2</v>
      </c>
    </row>
    <row r="1322" spans="1:27" x14ac:dyDescent="0.3">
      <c r="A1322" s="1">
        <v>198101</v>
      </c>
      <c r="B1322" s="29">
        <v>129.55000000000001</v>
      </c>
      <c r="C1322" s="2">
        <v>6.2</v>
      </c>
      <c r="D1322" s="2">
        <f t="shared" si="121"/>
        <v>3.0527069787642702</v>
      </c>
      <c r="E1322" s="2">
        <f t="shared" si="124"/>
        <v>382.4476466216297</v>
      </c>
      <c r="F1322" s="36">
        <f t="shared" si="125"/>
        <v>119</v>
      </c>
      <c r="G1322" s="2">
        <f t="shared" si="126"/>
        <v>3.2138457699296614</v>
      </c>
      <c r="H1322" s="13">
        <f t="shared" si="127"/>
        <v>0.23731290953648079</v>
      </c>
      <c r="I1322" s="2">
        <f t="shared" si="122"/>
        <v>6.4935064935065512E-3</v>
      </c>
      <c r="J1322" s="36">
        <f t="shared" si="128"/>
        <v>119</v>
      </c>
      <c r="K1322" s="31">
        <f t="shared" si="129"/>
        <v>5.7167423230582671E-3</v>
      </c>
      <c r="L1322" s="3">
        <v>14.74</v>
      </c>
      <c r="M1322" s="13">
        <v>0.90723869646457711</v>
      </c>
      <c r="N1322" s="2">
        <v>0.1502</v>
      </c>
      <c r="O1322" s="2">
        <v>0.12809999999999999</v>
      </c>
      <c r="P1322" s="2">
        <v>0.15029999999999999</v>
      </c>
      <c r="Q1322" s="2">
        <v>0.1211</v>
      </c>
      <c r="R1322" s="15">
        <v>2.8695423632662653E-2</v>
      </c>
      <c r="S1322" s="17">
        <f t="shared" si="123"/>
        <v>1.2516666666666667E-2</v>
      </c>
      <c r="T1322" s="18">
        <v>8.0940999999999999E-3</v>
      </c>
      <c r="U1322" s="8">
        <v>-1.15E-2</v>
      </c>
      <c r="V1322" s="8">
        <v>-1.2999999999999999E-2</v>
      </c>
      <c r="W1322" s="13">
        <v>1.5974400650000003E-3</v>
      </c>
      <c r="X1322" s="13">
        <v>7.1058594000000005E-4</v>
      </c>
      <c r="Y1322" s="26">
        <v>-4.3369999999999999E-2</v>
      </c>
      <c r="Z1322" s="26">
        <v>-4.5036E-2</v>
      </c>
      <c r="AA1322" s="26">
        <f t="shared" si="130"/>
        <v>-5.5886666666666668E-2</v>
      </c>
    </row>
    <row r="1323" spans="1:27" x14ac:dyDescent="0.3">
      <c r="A1323" s="1">
        <v>198102</v>
      </c>
      <c r="B1323" s="29">
        <v>131.27000000000001</v>
      </c>
      <c r="C1323" s="2">
        <v>6.24</v>
      </c>
      <c r="D1323" s="2">
        <f t="shared" si="121"/>
        <v>3.0816747033547158</v>
      </c>
      <c r="E1323" s="2">
        <f t="shared" si="124"/>
        <v>382.02992121131996</v>
      </c>
      <c r="F1323" s="36">
        <f t="shared" si="125"/>
        <v>119</v>
      </c>
      <c r="G1323" s="2">
        <f t="shared" si="126"/>
        <v>3.2103354723640334</v>
      </c>
      <c r="H1323" s="13">
        <f t="shared" si="127"/>
        <v>0.23751076524990458</v>
      </c>
      <c r="I1323" s="2">
        <f t="shared" si="122"/>
        <v>6.4516129032257119E-3</v>
      </c>
      <c r="J1323" s="36">
        <f t="shared" si="128"/>
        <v>119</v>
      </c>
      <c r="K1323" s="31">
        <f t="shared" si="129"/>
        <v>5.7981574043391099E-3</v>
      </c>
      <c r="L1323" s="3">
        <v>14.66</v>
      </c>
      <c r="M1323" s="13">
        <v>0.8818157565310184</v>
      </c>
      <c r="N1323" s="2">
        <v>0.1479</v>
      </c>
      <c r="O1323" s="2">
        <v>0.13350000000000001</v>
      </c>
      <c r="P1323" s="2">
        <v>0.1537</v>
      </c>
      <c r="Q1323" s="2">
        <v>0.1283</v>
      </c>
      <c r="R1323" s="15">
        <v>3.0009371946036822E-2</v>
      </c>
      <c r="S1323" s="17">
        <f t="shared" si="123"/>
        <v>1.2325000000000001E-2</v>
      </c>
      <c r="T1323" s="18">
        <v>1.0311300000000001E-2</v>
      </c>
      <c r="U1323" s="8">
        <v>-4.3499999999999997E-2</v>
      </c>
      <c r="V1323" s="8">
        <v>-2.69E-2</v>
      </c>
      <c r="W1323" s="13">
        <v>1.530896238E-3</v>
      </c>
      <c r="X1323" s="13">
        <v>7.3156909999999998E-4</v>
      </c>
      <c r="Y1323" s="26">
        <v>2.1267000000000001E-2</v>
      </c>
      <c r="Z1323" s="26">
        <v>1.3492000000000001E-2</v>
      </c>
      <c r="AA1323" s="26">
        <f t="shared" si="130"/>
        <v>8.9420000000000003E-3</v>
      </c>
    </row>
    <row r="1324" spans="1:27" x14ac:dyDescent="0.3">
      <c r="A1324" s="1">
        <v>198103</v>
      </c>
      <c r="B1324" s="29">
        <v>136</v>
      </c>
      <c r="C1324" s="2">
        <v>6.28</v>
      </c>
      <c r="D1324" s="2">
        <f t="shared" si="121"/>
        <v>3.0515495549320519</v>
      </c>
      <c r="E1324" s="2">
        <f t="shared" si="124"/>
        <v>381.60230862656181</v>
      </c>
      <c r="F1324" s="36">
        <f t="shared" si="125"/>
        <v>119</v>
      </c>
      <c r="G1324" s="2">
        <f t="shared" si="126"/>
        <v>3.2067420892988387</v>
      </c>
      <c r="H1324" s="13">
        <f t="shared" si="127"/>
        <v>0.23771364604067649</v>
      </c>
      <c r="I1324" s="2">
        <f t="shared" si="122"/>
        <v>6.4102564102563875E-3</v>
      </c>
      <c r="J1324" s="36">
        <f t="shared" si="128"/>
        <v>119</v>
      </c>
      <c r="K1324" s="31">
        <f t="shared" si="129"/>
        <v>5.8793064892832614E-3</v>
      </c>
      <c r="L1324" s="3">
        <v>14.58</v>
      </c>
      <c r="M1324" s="13">
        <v>0.92492055744269674</v>
      </c>
      <c r="N1324" s="2">
        <v>0.1336</v>
      </c>
      <c r="O1324" s="2">
        <v>0.1333</v>
      </c>
      <c r="P1324" s="2">
        <v>0.15340000000000001</v>
      </c>
      <c r="Q1324" s="2">
        <v>0.12479999999999999</v>
      </c>
      <c r="R1324" s="15">
        <v>2.7939340662507112E-2</v>
      </c>
      <c r="S1324" s="17">
        <f t="shared" si="123"/>
        <v>1.1133333333333334E-2</v>
      </c>
      <c r="T1324" s="18">
        <v>7.1929000000000003E-3</v>
      </c>
      <c r="U1324" s="8">
        <v>3.8399999999999997E-2</v>
      </c>
      <c r="V1324" s="8">
        <v>3.1099999999999999E-2</v>
      </c>
      <c r="W1324" s="13">
        <v>2.0759591380000004E-3</v>
      </c>
      <c r="X1324" s="13">
        <v>4.4887449999999999E-4</v>
      </c>
      <c r="Y1324" s="26">
        <v>3.8285E-2</v>
      </c>
      <c r="Z1324" s="26">
        <v>3.5425999999999999E-2</v>
      </c>
      <c r="AA1324" s="26">
        <f t="shared" si="130"/>
        <v>2.7151666666666664E-2</v>
      </c>
    </row>
    <row r="1325" spans="1:27" x14ac:dyDescent="0.3">
      <c r="A1325" s="1">
        <v>198104</v>
      </c>
      <c r="B1325" s="29">
        <v>132.81</v>
      </c>
      <c r="C1325" s="2">
        <v>6.3166700000000002</v>
      </c>
      <c r="D1325" s="2">
        <f t="shared" si="121"/>
        <v>3.0440694895619553</v>
      </c>
      <c r="E1325" s="2">
        <f t="shared" si="124"/>
        <v>381.18594627042728</v>
      </c>
      <c r="F1325" s="36">
        <f t="shared" si="125"/>
        <v>119</v>
      </c>
      <c r="G1325" s="2">
        <f t="shared" si="126"/>
        <v>3.2032432459699773</v>
      </c>
      <c r="H1325" s="13">
        <f t="shared" si="127"/>
        <v>0.23791152247940656</v>
      </c>
      <c r="I1325" s="2">
        <f t="shared" si="122"/>
        <v>5.8391719745223281E-3</v>
      </c>
      <c r="J1325" s="36">
        <f t="shared" si="128"/>
        <v>119</v>
      </c>
      <c r="K1325" s="31">
        <f t="shared" si="129"/>
        <v>5.9421720015529729E-3</v>
      </c>
      <c r="L1325" s="3">
        <v>14.7233</v>
      </c>
      <c r="M1325" s="13">
        <v>0.93059383613129543</v>
      </c>
      <c r="N1325" s="2">
        <v>0.13689999999999999</v>
      </c>
      <c r="O1325" s="2">
        <v>0.13880000000000001</v>
      </c>
      <c r="P1325" s="2">
        <v>0.15560000000000002</v>
      </c>
      <c r="Q1325" s="2">
        <v>0.13320000000000001</v>
      </c>
      <c r="R1325" s="15">
        <v>2.7352051988720909E-2</v>
      </c>
      <c r="S1325" s="17">
        <f t="shared" si="123"/>
        <v>1.1408333333333333E-2</v>
      </c>
      <c r="T1325" s="18">
        <v>6.3921999999999998E-3</v>
      </c>
      <c r="U1325" s="8">
        <v>-5.1799999999999999E-2</v>
      </c>
      <c r="V1325" s="8">
        <v>-7.6899999999999996E-2</v>
      </c>
      <c r="W1325" s="13">
        <v>8.320088859999999E-4</v>
      </c>
      <c r="X1325" s="13">
        <v>4.1584797999999999E-4</v>
      </c>
      <c r="Y1325" s="26">
        <v>-2.0211E-2</v>
      </c>
      <c r="Z1325" s="26">
        <v>-2.1967E-2</v>
      </c>
      <c r="AA1325" s="26">
        <f t="shared" si="130"/>
        <v>-3.1619333333333333E-2</v>
      </c>
    </row>
    <row r="1326" spans="1:27" x14ac:dyDescent="0.3">
      <c r="A1326" s="1">
        <v>198105</v>
      </c>
      <c r="B1326" s="29">
        <v>132.59</v>
      </c>
      <c r="C1326" s="2">
        <v>6.3533299999999997</v>
      </c>
      <c r="D1326" s="2">
        <f t="shared" si="121"/>
        <v>3.0278200082187872</v>
      </c>
      <c r="E1326" s="2">
        <f t="shared" si="124"/>
        <v>380.76032581152788</v>
      </c>
      <c r="F1326" s="36">
        <f t="shared" si="125"/>
        <v>119</v>
      </c>
      <c r="G1326" s="2">
        <f t="shared" si="126"/>
        <v>3.1996666034582173</v>
      </c>
      <c r="H1326" s="13">
        <f t="shared" si="127"/>
        <v>0.23811413962635739</v>
      </c>
      <c r="I1326" s="2">
        <f t="shared" si="122"/>
        <v>5.8036908687646438E-3</v>
      </c>
      <c r="J1326" s="36">
        <f t="shared" si="128"/>
        <v>119</v>
      </c>
      <c r="K1326" s="31">
        <f t="shared" si="129"/>
        <v>6.0002751790076969E-3</v>
      </c>
      <c r="L1326" s="3">
        <v>14.8667</v>
      </c>
      <c r="M1326" s="13">
        <v>0.93622384673556847</v>
      </c>
      <c r="N1326" s="2">
        <v>0.16300000000000001</v>
      </c>
      <c r="O1326" s="2">
        <v>0.14319999999999999</v>
      </c>
      <c r="P1326" s="2">
        <v>0.1595</v>
      </c>
      <c r="Q1326" s="2">
        <v>0.1265</v>
      </c>
      <c r="R1326" s="15">
        <v>2.8844656014011847E-2</v>
      </c>
      <c r="S1326" s="17">
        <f t="shared" si="123"/>
        <v>1.3583333333333334E-2</v>
      </c>
      <c r="T1326" s="18">
        <v>8.2121E-3</v>
      </c>
      <c r="U1326" s="8">
        <v>6.2199999999999998E-2</v>
      </c>
      <c r="V1326" s="8">
        <v>5.9499999999999997E-2</v>
      </c>
      <c r="W1326" s="13">
        <v>9.2169255300000017E-4</v>
      </c>
      <c r="X1326" s="13">
        <v>-3.1830472000000001E-7</v>
      </c>
      <c r="Y1326" s="26">
        <v>6.5389999999999997E-3</v>
      </c>
      <c r="Z1326" s="26">
        <v>-1.124E-3</v>
      </c>
      <c r="AA1326" s="26">
        <f t="shared" si="130"/>
        <v>-7.0443333333333347E-3</v>
      </c>
    </row>
    <row r="1327" spans="1:27" x14ac:dyDescent="0.3">
      <c r="A1327" s="1">
        <v>198106</v>
      </c>
      <c r="B1327" s="29">
        <v>131.21</v>
      </c>
      <c r="C1327" s="2">
        <v>6.39</v>
      </c>
      <c r="D1327" s="2">
        <f t="shared" si="121"/>
        <v>3.0198521812435364</v>
      </c>
      <c r="E1327" s="2">
        <f t="shared" si="124"/>
        <v>380.35958433808776</v>
      </c>
      <c r="F1327" s="36">
        <f t="shared" si="125"/>
        <v>119</v>
      </c>
      <c r="G1327" s="2">
        <f t="shared" si="126"/>
        <v>3.1962990280511576</v>
      </c>
      <c r="H1327" s="13">
        <f t="shared" si="127"/>
        <v>0.23830522880168034</v>
      </c>
      <c r="I1327" s="2">
        <f t="shared" si="122"/>
        <v>5.7717763755384954E-3</v>
      </c>
      <c r="J1327" s="36">
        <f t="shared" si="128"/>
        <v>119</v>
      </c>
      <c r="K1327" s="31">
        <f t="shared" si="129"/>
        <v>6.0580628408862299E-3</v>
      </c>
      <c r="L1327" s="3">
        <v>15.01</v>
      </c>
      <c r="M1327" s="13">
        <v>0.95047498157399068</v>
      </c>
      <c r="N1327" s="2">
        <v>0.14730000000000001</v>
      </c>
      <c r="O1327" s="2">
        <v>0.13750000000000001</v>
      </c>
      <c r="P1327" s="2">
        <v>0.158</v>
      </c>
      <c r="Q1327" s="2">
        <v>0.13039999999999999</v>
      </c>
      <c r="R1327" s="15">
        <v>2.7891750813303858E-2</v>
      </c>
      <c r="S1327" s="17">
        <f t="shared" si="123"/>
        <v>1.2275000000000001E-2</v>
      </c>
      <c r="T1327" s="18">
        <v>8.5138000000000002E-3</v>
      </c>
      <c r="U1327" s="8">
        <v>-1.7899999999999999E-2</v>
      </c>
      <c r="V1327" s="8">
        <v>2.3E-3</v>
      </c>
      <c r="W1327" s="13">
        <v>9.9553562699999996E-4</v>
      </c>
      <c r="X1327" s="13">
        <v>-5.7027073999999997E-5</v>
      </c>
      <c r="Y1327" s="26">
        <v>-8.2550000000000002E-3</v>
      </c>
      <c r="Z1327" s="26">
        <v>-1.1180000000000001E-2</v>
      </c>
      <c r="AA1327" s="26">
        <f t="shared" si="130"/>
        <v>-2.053E-2</v>
      </c>
    </row>
    <row r="1328" spans="1:27" x14ac:dyDescent="0.3">
      <c r="A1328" s="1">
        <v>198107</v>
      </c>
      <c r="B1328" s="29">
        <v>130.91999999999999</v>
      </c>
      <c r="C1328" s="2">
        <v>6.4333299999999998</v>
      </c>
      <c r="D1328" s="2">
        <f t="shared" si="121"/>
        <v>2.9489832900645405</v>
      </c>
      <c r="E1328" s="2">
        <f t="shared" si="124"/>
        <v>379.91434102538142</v>
      </c>
      <c r="F1328" s="36">
        <f t="shared" si="125"/>
        <v>119</v>
      </c>
      <c r="G1328" s="2">
        <f t="shared" si="126"/>
        <v>3.1925574876082474</v>
      </c>
      <c r="H1328" s="13">
        <f t="shared" si="127"/>
        <v>0.23851789819356198</v>
      </c>
      <c r="I1328" s="2">
        <f t="shared" si="122"/>
        <v>6.7809076682316949E-3</v>
      </c>
      <c r="J1328" s="36">
        <f t="shared" si="128"/>
        <v>119</v>
      </c>
      <c r="K1328" s="31">
        <f t="shared" si="129"/>
        <v>6.1155919999108148E-3</v>
      </c>
      <c r="L1328" s="3">
        <v>15.0967</v>
      </c>
      <c r="M1328" s="13">
        <v>0.97496692357771386</v>
      </c>
      <c r="N1328" s="2">
        <v>0.14949999999999999</v>
      </c>
      <c r="O1328" s="2">
        <v>0.14380000000000001</v>
      </c>
      <c r="P1328" s="2">
        <v>0.16170000000000001</v>
      </c>
      <c r="Q1328" s="2">
        <v>0.13700000000000001</v>
      </c>
      <c r="R1328" s="15">
        <v>2.5588708982632376E-2</v>
      </c>
      <c r="S1328" s="17">
        <f t="shared" si="123"/>
        <v>1.2458333333333333E-2</v>
      </c>
      <c r="T1328" s="18">
        <v>1.1361700000000001E-2</v>
      </c>
      <c r="U1328" s="8">
        <v>-3.5299999999999998E-2</v>
      </c>
      <c r="V1328" s="8">
        <v>-3.7199999999999997E-2</v>
      </c>
      <c r="W1328" s="13">
        <v>1.1029937440000001E-3</v>
      </c>
      <c r="X1328" s="13">
        <v>-3.2429399999999998E-4</v>
      </c>
      <c r="Y1328" s="26">
        <v>7.1400000000000001E-4</v>
      </c>
      <c r="Z1328" s="26">
        <v>-9.4600000000000001E-4</v>
      </c>
      <c r="AA1328" s="26">
        <f t="shared" si="130"/>
        <v>-1.1744333333333334E-2</v>
      </c>
    </row>
    <row r="1329" spans="1:27" x14ac:dyDescent="0.3">
      <c r="A1329" s="1">
        <v>198108</v>
      </c>
      <c r="B1329" s="29">
        <v>122.79</v>
      </c>
      <c r="C1329" s="2">
        <v>6.4766700000000004</v>
      </c>
      <c r="D1329" s="2">
        <f t="shared" si="121"/>
        <v>2.8869342231752406</v>
      </c>
      <c r="E1329" s="2">
        <f t="shared" si="124"/>
        <v>379.40414163400538</v>
      </c>
      <c r="F1329" s="36">
        <f t="shared" si="125"/>
        <v>119</v>
      </c>
      <c r="G1329" s="2">
        <f t="shared" si="126"/>
        <v>3.1882700977647511</v>
      </c>
      <c r="H1329" s="13">
        <f t="shared" si="127"/>
        <v>0.23876206086462587</v>
      </c>
      <c r="I1329" s="2">
        <f t="shared" si="122"/>
        <v>6.736791055332203E-3</v>
      </c>
      <c r="J1329" s="36">
        <f t="shared" si="128"/>
        <v>119</v>
      </c>
      <c r="K1329" s="31">
        <f t="shared" si="129"/>
        <v>6.1816380975961297E-3</v>
      </c>
      <c r="L1329" s="3">
        <v>15.183299999999999</v>
      </c>
      <c r="M1329" s="13">
        <v>1.0533540562923298</v>
      </c>
      <c r="N1329" s="2">
        <v>0.15509999999999999</v>
      </c>
      <c r="O1329" s="2">
        <v>0.1489</v>
      </c>
      <c r="P1329" s="2">
        <v>0.16339999999999999</v>
      </c>
      <c r="Q1329" s="2">
        <v>0.14449999999999999</v>
      </c>
      <c r="R1329" s="15">
        <v>2.6990132342253358E-2</v>
      </c>
      <c r="S1329" s="17">
        <f t="shared" si="123"/>
        <v>1.2924999999999999E-2</v>
      </c>
      <c r="T1329" s="18">
        <v>7.6239000000000003E-3</v>
      </c>
      <c r="U1329" s="8">
        <v>-3.8600000000000002E-2</v>
      </c>
      <c r="V1329" s="8">
        <v>-3.4500000000000003E-2</v>
      </c>
      <c r="W1329" s="13">
        <v>1.8249362790000003E-3</v>
      </c>
      <c r="X1329" s="13">
        <v>-8.0864016999999998E-4</v>
      </c>
      <c r="Y1329" s="26">
        <v>-5.5539999999999999E-2</v>
      </c>
      <c r="Z1329" s="26">
        <v>-6.3658999999999993E-2</v>
      </c>
      <c r="AA1329" s="26">
        <f t="shared" si="130"/>
        <v>-6.8464999999999998E-2</v>
      </c>
    </row>
    <row r="1330" spans="1:27" x14ac:dyDescent="0.3">
      <c r="A1330" s="1">
        <v>198109</v>
      </c>
      <c r="B1330" s="29">
        <v>116.18</v>
      </c>
      <c r="C1330" s="2">
        <v>6.52</v>
      </c>
      <c r="D1330" s="2">
        <f t="shared" si="121"/>
        <v>2.9282446227291836</v>
      </c>
      <c r="E1330" s="2">
        <f t="shared" si="124"/>
        <v>378.87350834587158</v>
      </c>
      <c r="F1330" s="36">
        <f t="shared" si="125"/>
        <v>119</v>
      </c>
      <c r="G1330" s="2">
        <f t="shared" si="126"/>
        <v>3.1838109945031228</v>
      </c>
      <c r="H1330" s="13">
        <f t="shared" si="127"/>
        <v>0.23901653332663558</v>
      </c>
      <c r="I1330" s="2">
        <f t="shared" si="122"/>
        <v>6.6901663972380732E-3</v>
      </c>
      <c r="J1330" s="36">
        <f t="shared" si="128"/>
        <v>119</v>
      </c>
      <c r="K1330" s="31">
        <f t="shared" si="129"/>
        <v>6.2472960878150706E-3</v>
      </c>
      <c r="L1330" s="3">
        <v>15.27</v>
      </c>
      <c r="M1330" s="13">
        <v>1.0923786442033929</v>
      </c>
      <c r="N1330" s="2">
        <v>0.14699999999999999</v>
      </c>
      <c r="O1330" s="2">
        <v>0.15490000000000001</v>
      </c>
      <c r="P1330" s="2">
        <v>0.16920000000000002</v>
      </c>
      <c r="Q1330" s="2">
        <v>0.1482</v>
      </c>
      <c r="R1330" s="15">
        <v>2.1481774515346115E-2</v>
      </c>
      <c r="S1330" s="17">
        <f t="shared" si="123"/>
        <v>1.2249999999999999E-2</v>
      </c>
      <c r="T1330" s="18">
        <v>1.00757E-2</v>
      </c>
      <c r="U1330" s="8">
        <v>-1.4500000000000001E-2</v>
      </c>
      <c r="V1330" s="8">
        <v>-1.9900000000000001E-2</v>
      </c>
      <c r="W1330" s="13">
        <v>2.7612426210000002E-3</v>
      </c>
      <c r="X1330" s="13">
        <v>-5.4218270000000002E-4</v>
      </c>
      <c r="Y1330" s="26">
        <v>-5.0465999999999997E-2</v>
      </c>
      <c r="Z1330" s="26">
        <v>-5.3499999999999999E-2</v>
      </c>
      <c r="AA1330" s="26">
        <f t="shared" si="130"/>
        <v>-6.2715999999999994E-2</v>
      </c>
    </row>
    <row r="1331" spans="1:27" x14ac:dyDescent="0.3">
      <c r="A1331" s="1">
        <v>198110</v>
      </c>
      <c r="B1331" s="29">
        <v>121.89</v>
      </c>
      <c r="C1331" s="2">
        <v>6.5566700000000004</v>
      </c>
      <c r="D1331" s="2">
        <f t="shared" si="121"/>
        <v>2.9585729817130657</v>
      </c>
      <c r="E1331" s="2">
        <f t="shared" si="124"/>
        <v>378.38457475674318</v>
      </c>
      <c r="F1331" s="36">
        <f t="shared" si="125"/>
        <v>119</v>
      </c>
      <c r="G1331" s="2">
        <f t="shared" si="126"/>
        <v>3.1797023088801946</v>
      </c>
      <c r="H1331" s="13">
        <f t="shared" si="127"/>
        <v>0.23925148876641289</v>
      </c>
      <c r="I1331" s="2">
        <f t="shared" si="122"/>
        <v>5.6242331288345326E-3</v>
      </c>
      <c r="J1331" s="36">
        <f t="shared" si="128"/>
        <v>119</v>
      </c>
      <c r="K1331" s="31">
        <f t="shared" si="129"/>
        <v>6.3216552680589186E-3</v>
      </c>
      <c r="L1331" s="3">
        <v>15.3</v>
      </c>
      <c r="M1331" s="13">
        <v>1.0890856841240983</v>
      </c>
      <c r="N1331" s="2">
        <v>0.13539999999999999</v>
      </c>
      <c r="O1331" s="2">
        <v>0.154</v>
      </c>
      <c r="P1331" s="2">
        <v>0.1711</v>
      </c>
      <c r="Q1331" s="2">
        <v>0.1384</v>
      </c>
      <c r="R1331" s="15">
        <v>1.489542006987485E-2</v>
      </c>
      <c r="S1331" s="17">
        <f t="shared" si="123"/>
        <v>1.1283333333333333E-2</v>
      </c>
      <c r="T1331" s="18">
        <v>2.1459000000000001E-3</v>
      </c>
      <c r="U1331" s="8">
        <v>8.2900000000000001E-2</v>
      </c>
      <c r="V1331" s="8">
        <v>5.21E-2</v>
      </c>
      <c r="W1331" s="13">
        <v>2.0782695019999999E-3</v>
      </c>
      <c r="X1331" s="13">
        <v>-8.1849929999999998E-4</v>
      </c>
      <c r="Y1331" s="26">
        <v>5.2115000000000002E-2</v>
      </c>
      <c r="Z1331" s="26">
        <v>4.8694000000000001E-2</v>
      </c>
      <c r="AA1331" s="26">
        <f t="shared" si="130"/>
        <v>4.0831666666666669E-2</v>
      </c>
    </row>
    <row r="1332" spans="1:27" x14ac:dyDescent="0.3">
      <c r="A1332" s="1">
        <v>198111</v>
      </c>
      <c r="B1332" s="29">
        <v>126.35</v>
      </c>
      <c r="C1332" s="2">
        <v>6.5933299999999999</v>
      </c>
      <c r="D1332" s="2">
        <f t="shared" si="121"/>
        <v>2.9224605780089661</v>
      </c>
      <c r="E1332" s="2">
        <f t="shared" si="124"/>
        <v>377.84114080454498</v>
      </c>
      <c r="F1332" s="36">
        <f t="shared" si="125"/>
        <v>119</v>
      </c>
      <c r="G1332" s="2">
        <f t="shared" si="126"/>
        <v>3.1751356370129828</v>
      </c>
      <c r="H1332" s="13">
        <f t="shared" si="127"/>
        <v>0.23951317680194695</v>
      </c>
      <c r="I1332" s="2">
        <f t="shared" si="122"/>
        <v>5.5912528768413683E-3</v>
      </c>
      <c r="J1332" s="36">
        <f t="shared" si="128"/>
        <v>119</v>
      </c>
      <c r="K1332" s="31">
        <f t="shared" si="129"/>
        <v>6.3870690114536431E-3</v>
      </c>
      <c r="L1332" s="3">
        <v>15.33</v>
      </c>
      <c r="M1332" s="13">
        <v>1.0444554433170601</v>
      </c>
      <c r="N1332" s="2">
        <v>0.10859999999999999</v>
      </c>
      <c r="O1332" s="2">
        <v>0.14219999999999999</v>
      </c>
      <c r="P1332" s="2">
        <v>0.16390000000000002</v>
      </c>
      <c r="Q1332" s="2">
        <v>0.122</v>
      </c>
      <c r="R1332" s="15">
        <v>1.567126920852414E-2</v>
      </c>
      <c r="S1332" s="17">
        <f t="shared" si="123"/>
        <v>9.049999999999999E-3</v>
      </c>
      <c r="T1332" s="18">
        <v>2.8541E-3</v>
      </c>
      <c r="U1332" s="8">
        <v>0.14099999999999999</v>
      </c>
      <c r="V1332" s="8">
        <v>0.12670000000000001</v>
      </c>
      <c r="W1332" s="13">
        <v>1.5040109129999999E-3</v>
      </c>
      <c r="X1332" s="13">
        <v>-1.0171618E-3</v>
      </c>
      <c r="Y1332" s="26">
        <v>4.3826999999999998E-2</v>
      </c>
      <c r="Z1332" s="26">
        <v>3.5917999999999999E-2</v>
      </c>
      <c r="AA1332" s="26">
        <f t="shared" si="130"/>
        <v>3.4777000000000002E-2</v>
      </c>
    </row>
    <row r="1333" spans="1:27" x14ac:dyDescent="0.3">
      <c r="A1333" s="1">
        <v>198112</v>
      </c>
      <c r="B1333" s="29">
        <v>122.55</v>
      </c>
      <c r="C1333" s="2">
        <v>6.63</v>
      </c>
      <c r="D1333" s="2">
        <f t="shared" si="121"/>
        <v>2.8992147286769496</v>
      </c>
      <c r="E1333" s="2">
        <f t="shared" si="124"/>
        <v>377.24146513457276</v>
      </c>
      <c r="F1333" s="36">
        <f t="shared" si="125"/>
        <v>119</v>
      </c>
      <c r="G1333" s="2">
        <f t="shared" si="126"/>
        <v>3.1700963456686786</v>
      </c>
      <c r="H1333" s="13">
        <f t="shared" si="127"/>
        <v>0.23980261296328614</v>
      </c>
      <c r="I1333" s="2">
        <f t="shared" si="122"/>
        <v>5.5616812748642275E-3</v>
      </c>
      <c r="J1333" s="36">
        <f t="shared" si="128"/>
        <v>119</v>
      </c>
      <c r="K1333" s="31">
        <f t="shared" si="129"/>
        <v>6.4522722147220893E-3</v>
      </c>
      <c r="L1333" s="3">
        <v>15.36</v>
      </c>
      <c r="M1333" s="13">
        <v>1.0611428571428572</v>
      </c>
      <c r="N1333" s="2">
        <v>0.1085</v>
      </c>
      <c r="O1333" s="2">
        <v>0.14230000000000001</v>
      </c>
      <c r="P1333" s="2">
        <v>0.16550000000000001</v>
      </c>
      <c r="Q1333" s="2">
        <v>0.13339999999999999</v>
      </c>
      <c r="R1333" s="15">
        <v>1.1909553979419835E-2</v>
      </c>
      <c r="S1333" s="17">
        <f t="shared" si="123"/>
        <v>9.0416666666666666E-3</v>
      </c>
      <c r="T1333" s="18">
        <v>2.846E-3</v>
      </c>
      <c r="U1333" s="8">
        <v>-7.1300000000000002E-2</v>
      </c>
      <c r="V1333" s="8">
        <v>-5.8000000000000003E-2</v>
      </c>
      <c r="W1333" s="13">
        <v>9.0583789199999995E-4</v>
      </c>
      <c r="X1333" s="13">
        <v>-1.2794664000000001E-3</v>
      </c>
      <c r="Y1333" s="26">
        <v>-2.7059E-2</v>
      </c>
      <c r="Z1333" s="26">
        <v>-2.9745000000000001E-2</v>
      </c>
      <c r="AA1333" s="26">
        <f t="shared" si="130"/>
        <v>-3.610066666666667E-2</v>
      </c>
    </row>
    <row r="1334" spans="1:27" x14ac:dyDescent="0.3">
      <c r="A1334" s="1">
        <v>198201</v>
      </c>
      <c r="B1334" s="29">
        <v>120.4</v>
      </c>
      <c r="C1334" s="2">
        <v>6.66</v>
      </c>
      <c r="D1334" s="2">
        <f t="shared" si="121"/>
        <v>2.8322413119909919</v>
      </c>
      <c r="E1334" s="2">
        <f t="shared" si="124"/>
        <v>376.59355537861597</v>
      </c>
      <c r="F1334" s="36">
        <f t="shared" si="125"/>
        <v>119</v>
      </c>
      <c r="G1334" s="2">
        <f t="shared" si="126"/>
        <v>3.1646517258707223</v>
      </c>
      <c r="H1334" s="13">
        <f t="shared" si="127"/>
        <v>0.24011611674225303</v>
      </c>
      <c r="I1334" s="2">
        <f t="shared" si="122"/>
        <v>4.5248868778280382E-3</v>
      </c>
      <c r="J1334" s="36">
        <f t="shared" si="128"/>
        <v>119</v>
      </c>
      <c r="K1334" s="31">
        <f t="shared" si="129"/>
        <v>6.4990090321579231E-3</v>
      </c>
      <c r="L1334" s="3">
        <v>15.1767</v>
      </c>
      <c r="M1334" s="13">
        <v>1.0658936976236941</v>
      </c>
      <c r="N1334" s="2">
        <v>0.12279999999999999</v>
      </c>
      <c r="O1334" s="2">
        <v>0.15179999999999999</v>
      </c>
      <c r="P1334" s="2">
        <v>0.17100000000000001</v>
      </c>
      <c r="Q1334" s="2">
        <v>0.14149999999999999</v>
      </c>
      <c r="R1334" s="15">
        <v>1.0700383787966524E-2</v>
      </c>
      <c r="S1334" s="17">
        <f t="shared" si="123"/>
        <v>1.0233333333333332E-2</v>
      </c>
      <c r="T1334" s="18">
        <v>3.5460999999999999E-3</v>
      </c>
      <c r="U1334" s="8">
        <v>4.5999999999999999E-3</v>
      </c>
      <c r="V1334" s="8">
        <v>-1.29E-2</v>
      </c>
      <c r="W1334" s="13">
        <v>2.5218906410000002E-3</v>
      </c>
      <c r="X1334" s="13">
        <v>-1.8827690000000001E-3</v>
      </c>
      <c r="Y1334" s="26">
        <v>-1.5367E-2</v>
      </c>
      <c r="Z1334" s="26">
        <v>-1.6874E-2</v>
      </c>
      <c r="AA1334" s="26">
        <f t="shared" si="130"/>
        <v>-2.5600333333333333E-2</v>
      </c>
    </row>
    <row r="1335" spans="1:27" x14ac:dyDescent="0.3">
      <c r="A1335" s="1">
        <v>198202</v>
      </c>
      <c r="B1335" s="29">
        <v>113.11</v>
      </c>
      <c r="C1335" s="2">
        <v>6.69</v>
      </c>
      <c r="D1335" s="2">
        <f t="shared" si="121"/>
        <v>2.8175277905071154</v>
      </c>
      <c r="E1335" s="2">
        <f t="shared" si="124"/>
        <v>375.87277800356924</v>
      </c>
      <c r="F1335" s="36">
        <f t="shared" si="125"/>
        <v>119</v>
      </c>
      <c r="G1335" s="2">
        <f t="shared" si="126"/>
        <v>3.1585947731392374</v>
      </c>
      <c r="H1335" s="13">
        <f t="shared" si="127"/>
        <v>0.24046584352461944</v>
      </c>
      <c r="I1335" s="2">
        <f t="shared" si="122"/>
        <v>4.5045045045044585E-3</v>
      </c>
      <c r="J1335" s="36">
        <f t="shared" si="128"/>
        <v>119</v>
      </c>
      <c r="K1335" s="31">
        <f t="shared" si="129"/>
        <v>6.5370332916354704E-3</v>
      </c>
      <c r="L1335" s="3">
        <v>14.9933</v>
      </c>
      <c r="M1335" s="13">
        <v>1.12628731546962</v>
      </c>
      <c r="N1335" s="2">
        <v>0.1348</v>
      </c>
      <c r="O1335" s="2">
        <v>0.1527</v>
      </c>
      <c r="P1335" s="2">
        <v>0.17180000000000001</v>
      </c>
      <c r="Q1335" s="2">
        <v>0.14019999999999999</v>
      </c>
      <c r="R1335" s="15">
        <v>1.050597892544566E-2</v>
      </c>
      <c r="S1335" s="17">
        <f t="shared" si="123"/>
        <v>1.1233333333333333E-2</v>
      </c>
      <c r="T1335" s="18">
        <v>3.1808000000000001E-3</v>
      </c>
      <c r="U1335" s="8">
        <v>1.8200000000000001E-2</v>
      </c>
      <c r="V1335" s="8">
        <v>3.1199999999999999E-2</v>
      </c>
      <c r="W1335" s="13">
        <v>1.9182648629999996E-3</v>
      </c>
      <c r="X1335" s="13">
        <v>-2.0617645E-3</v>
      </c>
      <c r="Y1335" s="26">
        <v>-5.0441E-2</v>
      </c>
      <c r="Z1335" s="26">
        <v>-5.9588000000000002E-2</v>
      </c>
      <c r="AA1335" s="26">
        <f t="shared" si="130"/>
        <v>-6.1674333333333331E-2</v>
      </c>
    </row>
    <row r="1336" spans="1:27" x14ac:dyDescent="0.3">
      <c r="A1336" s="1">
        <v>198203</v>
      </c>
      <c r="B1336" s="29">
        <v>111.96</v>
      </c>
      <c r="C1336" s="2">
        <v>6.72</v>
      </c>
      <c r="D1336" s="2">
        <f t="shared" si="121"/>
        <v>2.8522879643423642</v>
      </c>
      <c r="E1336" s="2">
        <f t="shared" si="124"/>
        <v>375.13291236184784</v>
      </c>
      <c r="F1336" s="36">
        <f t="shared" si="125"/>
        <v>119</v>
      </c>
      <c r="G1336" s="2">
        <f t="shared" si="126"/>
        <v>3.1523774148054442</v>
      </c>
      <c r="H1336" s="13">
        <f t="shared" si="127"/>
        <v>0.24082589324237857</v>
      </c>
      <c r="I1336" s="2">
        <f t="shared" si="122"/>
        <v>4.484304932735439E-3</v>
      </c>
      <c r="J1336" s="36">
        <f t="shared" si="128"/>
        <v>119</v>
      </c>
      <c r="K1336" s="31">
        <f t="shared" si="129"/>
        <v>6.5748862706649196E-3</v>
      </c>
      <c r="L1336" s="3">
        <v>14.81</v>
      </c>
      <c r="M1336" s="13">
        <v>1.1857505742795678</v>
      </c>
      <c r="N1336" s="2">
        <v>0.1268</v>
      </c>
      <c r="O1336" s="2">
        <v>0.14580000000000001</v>
      </c>
      <c r="P1336" s="2">
        <v>0.16820000000000002</v>
      </c>
      <c r="Q1336" s="2">
        <v>0.13869999999999999</v>
      </c>
      <c r="R1336" s="15">
        <v>5.5483006466907937E-3</v>
      </c>
      <c r="S1336" s="17">
        <f t="shared" si="123"/>
        <v>1.0566666666666667E-2</v>
      </c>
      <c r="T1336" s="18">
        <v>-1.0591000000000001E-3</v>
      </c>
      <c r="U1336" s="8">
        <v>2.3099999999999999E-2</v>
      </c>
      <c r="V1336" s="8">
        <v>3.0599999999999999E-2</v>
      </c>
      <c r="W1336" s="13">
        <v>1.7951983809999998E-3</v>
      </c>
      <c r="X1336" s="13">
        <v>-1.8891454E-3</v>
      </c>
      <c r="Y1336" s="26">
        <v>-6.8050000000000003E-3</v>
      </c>
      <c r="Z1336" s="26">
        <v>-1.0463E-2</v>
      </c>
      <c r="AA1336" s="26">
        <f t="shared" si="130"/>
        <v>-1.7371666666666667E-2</v>
      </c>
    </row>
    <row r="1337" spans="1:27" x14ac:dyDescent="0.3">
      <c r="A1337" s="1">
        <v>198204</v>
      </c>
      <c r="B1337" s="29">
        <v>116.44</v>
      </c>
      <c r="C1337" s="2">
        <v>6.75</v>
      </c>
      <c r="D1337" s="2">
        <f t="shared" si="121"/>
        <v>2.8078843634493205</v>
      </c>
      <c r="E1337" s="2">
        <f t="shared" si="124"/>
        <v>374.41067940345368</v>
      </c>
      <c r="F1337" s="36">
        <f t="shared" si="125"/>
        <v>119</v>
      </c>
      <c r="G1337" s="2">
        <f t="shared" si="126"/>
        <v>3.1463082302811234</v>
      </c>
      <c r="H1337" s="13">
        <f t="shared" si="127"/>
        <v>0.24117840364516246</v>
      </c>
      <c r="I1337" s="2">
        <f t="shared" si="122"/>
        <v>4.4642857142858094E-3</v>
      </c>
      <c r="J1337" s="36">
        <f t="shared" si="128"/>
        <v>119</v>
      </c>
      <c r="K1337" s="31">
        <f t="shared" si="129"/>
        <v>6.612569505393788E-3</v>
      </c>
      <c r="L1337" s="3">
        <v>14.5967</v>
      </c>
      <c r="M1337" s="13">
        <v>1.1499834975717855</v>
      </c>
      <c r="N1337" s="2">
        <v>0.127</v>
      </c>
      <c r="O1337" s="2">
        <v>0.14460000000000001</v>
      </c>
      <c r="P1337" s="2">
        <v>0.1678</v>
      </c>
      <c r="Q1337" s="2">
        <v>0.1348</v>
      </c>
      <c r="R1337" s="15">
        <v>2.9235586957318043E-3</v>
      </c>
      <c r="S1337" s="17">
        <f t="shared" si="123"/>
        <v>1.0583333333333333E-2</v>
      </c>
      <c r="T1337" s="18">
        <v>4.2297999999999997E-3</v>
      </c>
      <c r="U1337" s="8">
        <v>3.73E-2</v>
      </c>
      <c r="V1337" s="8">
        <v>3.3799999999999997E-2</v>
      </c>
      <c r="W1337" s="13">
        <v>1.2468065890000001E-3</v>
      </c>
      <c r="X1337" s="13">
        <v>-1.9337417999999999E-3</v>
      </c>
      <c r="Y1337" s="26">
        <v>4.1549999999999997E-2</v>
      </c>
      <c r="Z1337" s="26">
        <v>4.0063000000000001E-2</v>
      </c>
      <c r="AA1337" s="26">
        <f t="shared" si="130"/>
        <v>3.0966666666666663E-2</v>
      </c>
    </row>
    <row r="1338" spans="1:27" x14ac:dyDescent="0.3">
      <c r="A1338" s="1">
        <v>198205</v>
      </c>
      <c r="B1338" s="29">
        <v>111.88</v>
      </c>
      <c r="C1338" s="2">
        <v>6.78</v>
      </c>
      <c r="D1338" s="2">
        <f t="shared" si="121"/>
        <v>2.7829515092753279</v>
      </c>
      <c r="E1338" s="2">
        <f t="shared" si="124"/>
        <v>373.66610493804933</v>
      </c>
      <c r="F1338" s="36">
        <f t="shared" si="125"/>
        <v>119</v>
      </c>
      <c r="G1338" s="2">
        <f t="shared" si="126"/>
        <v>3.1400513020004146</v>
      </c>
      <c r="H1338" s="13">
        <f t="shared" si="127"/>
        <v>0.24154290057150116</v>
      </c>
      <c r="I1338" s="2">
        <f t="shared" si="122"/>
        <v>4.4444444444444731E-3</v>
      </c>
      <c r="J1338" s="36">
        <f t="shared" si="128"/>
        <v>119</v>
      </c>
      <c r="K1338" s="31">
        <f t="shared" si="129"/>
        <v>6.6500845113961898E-3</v>
      </c>
      <c r="L1338" s="3">
        <v>14.3833</v>
      </c>
      <c r="M1338" s="13">
        <v>1.1904238963320888</v>
      </c>
      <c r="N1338" s="2">
        <v>0.12089999999999999</v>
      </c>
      <c r="O1338" s="2">
        <v>0.1426</v>
      </c>
      <c r="P1338" s="2">
        <v>0.16639999999999999</v>
      </c>
      <c r="Q1338" s="2">
        <v>0.1358</v>
      </c>
      <c r="R1338" s="15">
        <v>-9.5831655762421294E-4</v>
      </c>
      <c r="S1338" s="17">
        <f t="shared" si="123"/>
        <v>1.0074999999999999E-2</v>
      </c>
      <c r="T1338" s="18">
        <v>9.8005999999999996E-3</v>
      </c>
      <c r="U1338" s="8">
        <v>3.3999999999999998E-3</v>
      </c>
      <c r="V1338" s="8">
        <v>2.4500000000000001E-2</v>
      </c>
      <c r="W1338" s="13">
        <v>8.5480651200000007E-4</v>
      </c>
      <c r="X1338" s="13">
        <v>-2.1173594999999998E-3</v>
      </c>
      <c r="Y1338" s="26">
        <v>-2.9505E-2</v>
      </c>
      <c r="Z1338" s="26">
        <v>-3.9834000000000001E-2</v>
      </c>
      <c r="AA1338" s="26">
        <f t="shared" si="130"/>
        <v>-3.9579999999999997E-2</v>
      </c>
    </row>
    <row r="1339" spans="1:27" x14ac:dyDescent="0.3">
      <c r="A1339" s="1">
        <v>198206</v>
      </c>
      <c r="B1339" s="29">
        <v>109.61</v>
      </c>
      <c r="C1339" s="2">
        <v>6.81</v>
      </c>
      <c r="D1339" s="2">
        <f t="shared" si="121"/>
        <v>2.7552774822513628</v>
      </c>
      <c r="E1339" s="2">
        <f t="shared" si="124"/>
        <v>372.89426694105362</v>
      </c>
      <c r="F1339" s="36">
        <f t="shared" si="125"/>
        <v>119</v>
      </c>
      <c r="G1339" s="2">
        <f t="shared" si="126"/>
        <v>3.1335652684122151</v>
      </c>
      <c r="H1339" s="13">
        <f t="shared" si="127"/>
        <v>0.24192190882814341</v>
      </c>
      <c r="I1339" s="2">
        <f t="shared" si="122"/>
        <v>4.4247787610618428E-3</v>
      </c>
      <c r="J1339" s="36">
        <f t="shared" si="128"/>
        <v>119</v>
      </c>
      <c r="K1339" s="31">
        <f t="shared" si="129"/>
        <v>6.6874327840385807E-3</v>
      </c>
      <c r="L1339" s="3">
        <v>14.17</v>
      </c>
      <c r="M1339" s="13">
        <v>1.2015814171172392</v>
      </c>
      <c r="N1339" s="2">
        <v>0.12470000000000001</v>
      </c>
      <c r="O1339" s="2">
        <v>0.14810000000000001</v>
      </c>
      <c r="P1339" s="2">
        <v>0.16920000000000002</v>
      </c>
      <c r="Q1339" s="2">
        <v>0.14119999999999999</v>
      </c>
      <c r="R1339" s="15">
        <v>1.2150345241591783E-3</v>
      </c>
      <c r="S1339" s="17">
        <f t="shared" si="123"/>
        <v>1.0391666666666667E-2</v>
      </c>
      <c r="T1339" s="18">
        <v>1.21172E-2</v>
      </c>
      <c r="U1339" s="8">
        <v>-2.23E-2</v>
      </c>
      <c r="V1339" s="8">
        <v>-4.6800000000000001E-2</v>
      </c>
      <c r="W1339" s="13">
        <v>1.4902941120000001E-3</v>
      </c>
      <c r="X1339" s="13">
        <v>-2.1779314999999999E-3</v>
      </c>
      <c r="Y1339" s="26">
        <v>-1.5779000000000001E-2</v>
      </c>
      <c r="Z1339" s="26">
        <v>-1.8933999999999999E-2</v>
      </c>
      <c r="AA1339" s="26">
        <f t="shared" si="130"/>
        <v>-2.6170666666666668E-2</v>
      </c>
    </row>
    <row r="1340" spans="1:27" x14ac:dyDescent="0.3">
      <c r="A1340" s="1">
        <v>198207</v>
      </c>
      <c r="B1340" s="29">
        <v>107.09</v>
      </c>
      <c r="C1340" s="2">
        <v>6.8233300000000003</v>
      </c>
      <c r="D1340" s="2">
        <f t="shared" si="121"/>
        <v>2.8630524273936055</v>
      </c>
      <c r="E1340" s="2">
        <f t="shared" si="124"/>
        <v>372.06196540401243</v>
      </c>
      <c r="F1340" s="36">
        <f t="shared" si="125"/>
        <v>119</v>
      </c>
      <c r="G1340" s="2">
        <f t="shared" si="126"/>
        <v>3.1265711378488441</v>
      </c>
      <c r="H1340" s="13">
        <f t="shared" si="127"/>
        <v>0.24233194257285817</v>
      </c>
      <c r="I1340" s="2">
        <f t="shared" si="122"/>
        <v>1.957415565345233E-3</v>
      </c>
      <c r="J1340" s="36">
        <f t="shared" si="128"/>
        <v>119</v>
      </c>
      <c r="K1340" s="31">
        <f t="shared" si="129"/>
        <v>6.7155007521672852E-3</v>
      </c>
      <c r="L1340" s="3">
        <v>13.966699999999999</v>
      </c>
      <c r="M1340" s="13">
        <v>1.2065298046005442</v>
      </c>
      <c r="N1340" s="2">
        <v>0.11349999999999999</v>
      </c>
      <c r="O1340" s="2">
        <v>0.14610000000000001</v>
      </c>
      <c r="P1340" s="2">
        <v>0.16800000000000001</v>
      </c>
      <c r="Q1340" s="2">
        <v>0.13519999999999999</v>
      </c>
      <c r="R1340" s="15">
        <v>-1.1550050008519257E-2</v>
      </c>
      <c r="S1340" s="17">
        <f t="shared" si="123"/>
        <v>9.4583333333333325E-3</v>
      </c>
      <c r="T1340" s="18">
        <v>5.4907000000000003E-3</v>
      </c>
      <c r="U1340" s="8">
        <v>5.0099999999999999E-2</v>
      </c>
      <c r="V1340" s="8">
        <v>5.3999999999999999E-2</v>
      </c>
      <c r="W1340" s="13">
        <v>9.5858064500000003E-4</v>
      </c>
      <c r="X1340" s="13">
        <v>-2.0625268000000001E-3</v>
      </c>
      <c r="Y1340" s="26">
        <v>-2.0199000000000002E-2</v>
      </c>
      <c r="Z1340" s="26">
        <v>-2.2058000000000001E-2</v>
      </c>
      <c r="AA1340" s="26">
        <f t="shared" si="130"/>
        <v>-2.9657333333333334E-2</v>
      </c>
    </row>
    <row r="1341" spans="1:27" x14ac:dyDescent="0.3">
      <c r="A1341" s="1">
        <v>198208</v>
      </c>
      <c r="B1341" s="29">
        <v>119.51</v>
      </c>
      <c r="C1341" s="2">
        <v>6.8366699999999998</v>
      </c>
      <c r="D1341" s="2">
        <f t="shared" si="121"/>
        <v>2.8686848610532008</v>
      </c>
      <c r="E1341" s="2">
        <f t="shared" si="124"/>
        <v>371.34339776737221</v>
      </c>
      <c r="F1341" s="36">
        <f t="shared" si="125"/>
        <v>119</v>
      </c>
      <c r="G1341" s="2">
        <f t="shared" si="126"/>
        <v>3.1205327543476655</v>
      </c>
      <c r="H1341" s="13">
        <f t="shared" si="127"/>
        <v>0.24268706490559447</v>
      </c>
      <c r="I1341" s="2">
        <f t="shared" si="122"/>
        <v>1.9550571348592172E-3</v>
      </c>
      <c r="J1341" s="36">
        <f t="shared" si="128"/>
        <v>119</v>
      </c>
      <c r="K1341" s="31">
        <f t="shared" si="129"/>
        <v>6.7228171092324814E-3</v>
      </c>
      <c r="L1341" s="3">
        <v>13.763299999999999</v>
      </c>
      <c r="M1341" s="13">
        <v>1.0824244710476973</v>
      </c>
      <c r="N1341" s="2">
        <v>8.6800000000000002E-2</v>
      </c>
      <c r="O1341" s="2">
        <v>0.1371</v>
      </c>
      <c r="P1341" s="2">
        <v>0.16320000000000001</v>
      </c>
      <c r="Q1341" s="2">
        <v>0.12540000000000001</v>
      </c>
      <c r="R1341" s="15">
        <v>-2.855986322021057E-3</v>
      </c>
      <c r="S1341" s="17">
        <f t="shared" si="123"/>
        <v>7.2333333333333338E-3</v>
      </c>
      <c r="T1341" s="18">
        <v>2.0512999999999998E-3</v>
      </c>
      <c r="U1341" s="8">
        <v>7.8100000000000003E-2</v>
      </c>
      <c r="V1341" s="8">
        <v>8.3699999999999997E-2</v>
      </c>
      <c r="W1341" s="13">
        <v>6.4159493090000007E-3</v>
      </c>
      <c r="X1341" s="13">
        <v>-2.222557E-3</v>
      </c>
      <c r="Y1341" s="26">
        <v>0.12740199999999999</v>
      </c>
      <c r="Z1341" s="26">
        <v>0.116647</v>
      </c>
      <c r="AA1341" s="26">
        <f t="shared" si="130"/>
        <v>0.12016866666666666</v>
      </c>
    </row>
    <row r="1342" spans="1:27" x14ac:dyDescent="0.3">
      <c r="A1342" s="1">
        <v>198209</v>
      </c>
      <c r="B1342" s="29">
        <v>120.42</v>
      </c>
      <c r="C1342" s="2">
        <v>6.85</v>
      </c>
      <c r="D1342" s="2">
        <f t="shared" si="121"/>
        <v>2.9714246233524402</v>
      </c>
      <c r="E1342" s="2">
        <f t="shared" si="124"/>
        <v>370.62227040299359</v>
      </c>
      <c r="F1342" s="36">
        <f t="shared" si="125"/>
        <v>119</v>
      </c>
      <c r="G1342" s="2">
        <f t="shared" si="126"/>
        <v>3.1144728605293581</v>
      </c>
      <c r="H1342" s="13">
        <f t="shared" si="127"/>
        <v>0.24304450020636237</v>
      </c>
      <c r="I1342" s="2">
        <f t="shared" si="122"/>
        <v>1.9497796441834137E-3</v>
      </c>
      <c r="J1342" s="36">
        <f t="shared" si="128"/>
        <v>119</v>
      </c>
      <c r="K1342" s="31">
        <f t="shared" si="129"/>
        <v>6.7301508748835283E-3</v>
      </c>
      <c r="L1342" s="3">
        <v>13.56</v>
      </c>
      <c r="M1342" s="13">
        <v>1.0885355648535564</v>
      </c>
      <c r="N1342" s="2">
        <v>7.9199999999999993E-2</v>
      </c>
      <c r="O1342" s="2">
        <v>0.12939999999999999</v>
      </c>
      <c r="P1342" s="2">
        <v>0.15629999999999999</v>
      </c>
      <c r="Q1342" s="2">
        <v>0.1183</v>
      </c>
      <c r="R1342" s="15">
        <v>5.5215827549275412E-4</v>
      </c>
      <c r="S1342" s="17">
        <f t="shared" si="123"/>
        <v>6.5999999999999991E-3</v>
      </c>
      <c r="T1342" s="18">
        <v>1.7061999999999999E-3</v>
      </c>
      <c r="U1342" s="8">
        <v>6.1800000000000001E-2</v>
      </c>
      <c r="V1342" s="8">
        <v>6.2300000000000001E-2</v>
      </c>
      <c r="W1342" s="13">
        <v>2.1312597629999999E-3</v>
      </c>
      <c r="X1342" s="13">
        <v>-1.8631355000000001E-3</v>
      </c>
      <c r="Y1342" s="26">
        <v>1.0496E-2</v>
      </c>
      <c r="Z1342" s="26">
        <v>7.7169999999999999E-3</v>
      </c>
      <c r="AA1342" s="26">
        <f t="shared" si="130"/>
        <v>3.896000000000001E-3</v>
      </c>
    </row>
    <row r="1343" spans="1:27" x14ac:dyDescent="0.3">
      <c r="A1343" s="1">
        <v>198210</v>
      </c>
      <c r="B1343" s="29">
        <v>133.71</v>
      </c>
      <c r="C1343" s="2">
        <v>6.8566700000000003</v>
      </c>
      <c r="D1343" s="2">
        <f t="shared" si="121"/>
        <v>3.0059371914529498</v>
      </c>
      <c r="E1343" s="2">
        <f t="shared" si="124"/>
        <v>369.96682131801674</v>
      </c>
      <c r="F1343" s="36">
        <f t="shared" si="125"/>
        <v>119</v>
      </c>
      <c r="G1343" s="2">
        <f t="shared" si="126"/>
        <v>3.1089648850253506</v>
      </c>
      <c r="H1343" s="13">
        <f t="shared" si="127"/>
        <v>0.24337029592157985</v>
      </c>
      <c r="I1343" s="2">
        <f t="shared" si="122"/>
        <v>9.7372262773731677E-4</v>
      </c>
      <c r="J1343" s="36">
        <f t="shared" si="128"/>
        <v>119</v>
      </c>
      <c r="K1343" s="31">
        <f t="shared" si="129"/>
        <v>6.6828828439550259E-3</v>
      </c>
      <c r="L1343" s="3">
        <v>13.253299999999999</v>
      </c>
      <c r="M1343" s="13">
        <v>0.98374541201145482</v>
      </c>
      <c r="N1343" s="2">
        <v>7.7100000000000002E-2</v>
      </c>
      <c r="O1343" s="2">
        <v>0.12119999999999999</v>
      </c>
      <c r="P1343" s="2">
        <v>0.14730000000000001</v>
      </c>
      <c r="Q1343" s="2">
        <v>0.11119999999999999</v>
      </c>
      <c r="R1343" s="15">
        <v>6.5592797837723607E-3</v>
      </c>
      <c r="S1343" s="17">
        <f t="shared" si="123"/>
        <v>6.4250000000000002E-3</v>
      </c>
      <c r="T1343" s="18">
        <v>2.7239E-3</v>
      </c>
      <c r="U1343" s="8">
        <v>6.3399999999999998E-2</v>
      </c>
      <c r="V1343" s="8">
        <v>7.5899999999999995E-2</v>
      </c>
      <c r="W1343" s="13">
        <v>6.1259788210000013E-3</v>
      </c>
      <c r="X1343" s="13">
        <v>-1.8347028E-3</v>
      </c>
      <c r="Y1343" s="26">
        <v>0.11386300000000001</v>
      </c>
      <c r="Z1343" s="26">
        <v>0.111235</v>
      </c>
      <c r="AA1343" s="26">
        <f t="shared" si="130"/>
        <v>0.10743800000000001</v>
      </c>
    </row>
    <row r="1344" spans="1:27" x14ac:dyDescent="0.3">
      <c r="A1344" s="1">
        <v>198211</v>
      </c>
      <c r="B1344" s="29">
        <v>138.54</v>
      </c>
      <c r="C1344" s="2">
        <v>6.8633300000000004</v>
      </c>
      <c r="D1344" s="2">
        <f t="shared" si="121"/>
        <v>3.0200106872380528</v>
      </c>
      <c r="E1344" s="2">
        <f t="shared" si="124"/>
        <v>369.34161878638577</v>
      </c>
      <c r="F1344" s="36">
        <f t="shared" si="125"/>
        <v>119</v>
      </c>
      <c r="G1344" s="2">
        <f t="shared" si="126"/>
        <v>3.1037110822385356</v>
      </c>
      <c r="H1344" s="13">
        <f t="shared" si="127"/>
        <v>0.24368187232482005</v>
      </c>
      <c r="I1344" s="2">
        <f t="shared" si="122"/>
        <v>9.7131698040020531E-4</v>
      </c>
      <c r="J1344" s="36">
        <f t="shared" si="128"/>
        <v>119</v>
      </c>
      <c r="K1344" s="31">
        <f t="shared" si="129"/>
        <v>6.627864098822117E-3</v>
      </c>
      <c r="L1344" s="3">
        <v>12.9467</v>
      </c>
      <c r="M1344" s="13">
        <v>0.93872681086906329</v>
      </c>
      <c r="N1344" s="2">
        <v>8.0700000000000008E-2</v>
      </c>
      <c r="O1344" s="2">
        <v>0.1168</v>
      </c>
      <c r="P1344" s="2">
        <v>0.14300000000000002</v>
      </c>
      <c r="Q1344" s="2">
        <v>0.1125</v>
      </c>
      <c r="R1344" s="15">
        <v>9.5949487476057233E-4</v>
      </c>
      <c r="S1344" s="17">
        <f t="shared" si="123"/>
        <v>6.7250000000000009E-3</v>
      </c>
      <c r="T1344" s="18">
        <v>-1.7015000000000001E-3</v>
      </c>
      <c r="U1344" s="8">
        <v>-2.0000000000000001E-4</v>
      </c>
      <c r="V1344" s="8">
        <v>2.01E-2</v>
      </c>
      <c r="W1344" s="13">
        <v>5.4916513519999996E-3</v>
      </c>
      <c r="X1344" s="13">
        <v>-1.8583802E-3</v>
      </c>
      <c r="Y1344" s="26">
        <v>4.5754000000000003E-2</v>
      </c>
      <c r="Z1344" s="26">
        <v>3.7553999999999997E-2</v>
      </c>
      <c r="AA1344" s="26">
        <f t="shared" si="130"/>
        <v>3.9029000000000001E-2</v>
      </c>
    </row>
    <row r="1345" spans="1:27" x14ac:dyDescent="0.3">
      <c r="A1345" s="1">
        <v>198212</v>
      </c>
      <c r="B1345" s="29">
        <v>140.63999999999999</v>
      </c>
      <c r="C1345" s="2">
        <v>6.87</v>
      </c>
      <c r="D1345" s="2">
        <f t="shared" si="121"/>
        <v>3.0516364643419793</v>
      </c>
      <c r="E1345" s="2">
        <f t="shared" si="124"/>
        <v>368.75518314810188</v>
      </c>
      <c r="F1345" s="36">
        <f t="shared" si="125"/>
        <v>119</v>
      </c>
      <c r="G1345" s="2">
        <f t="shared" si="126"/>
        <v>3.0987830516647215</v>
      </c>
      <c r="H1345" s="13">
        <f t="shared" si="127"/>
        <v>0.24397485482766643</v>
      </c>
      <c r="I1345" s="2">
        <f t="shared" si="122"/>
        <v>9.7183145790746828E-4</v>
      </c>
      <c r="J1345" s="36">
        <f t="shared" si="128"/>
        <v>119</v>
      </c>
      <c r="K1345" s="31">
        <f t="shared" si="129"/>
        <v>6.5733238002181494E-3</v>
      </c>
      <c r="L1345" s="3">
        <v>12.64</v>
      </c>
      <c r="M1345" s="13">
        <v>0.93221472662296712</v>
      </c>
      <c r="N1345" s="2">
        <v>7.9399999999999998E-2</v>
      </c>
      <c r="O1345" s="2">
        <v>0.1183</v>
      </c>
      <c r="P1345" s="2">
        <v>0.1414</v>
      </c>
      <c r="Q1345" s="2">
        <v>0.1095</v>
      </c>
      <c r="R1345" s="15">
        <v>2.9900534928850647E-3</v>
      </c>
      <c r="S1345" s="17">
        <f t="shared" si="123"/>
        <v>6.6166666666666665E-3</v>
      </c>
      <c r="T1345" s="18">
        <v>-4.0955999999999996E-3</v>
      </c>
      <c r="U1345" s="8">
        <v>3.1199999999999999E-2</v>
      </c>
      <c r="V1345" s="8">
        <v>1.0800000000000001E-2</v>
      </c>
      <c r="W1345" s="13">
        <v>2.490242153E-3</v>
      </c>
      <c r="X1345" s="13">
        <v>-1.3463488000000001E-3</v>
      </c>
      <c r="Y1345" s="26">
        <v>1.6834999999999999E-2</v>
      </c>
      <c r="Z1345" s="26">
        <v>1.4676E-2</v>
      </c>
      <c r="AA1345" s="26">
        <f t="shared" si="130"/>
        <v>1.0218333333333333E-2</v>
      </c>
    </row>
    <row r="1346" spans="1:27" x14ac:dyDescent="0.3">
      <c r="A1346" s="1">
        <v>198301</v>
      </c>
      <c r="B1346" s="29">
        <v>145.30000000000001</v>
      </c>
      <c r="C1346" s="2">
        <v>6.8833299999999999</v>
      </c>
      <c r="D1346" s="2">
        <f t="shared" si="121"/>
        <v>3.0685150505376386</v>
      </c>
      <c r="E1346" s="2">
        <f t="shared" si="124"/>
        <v>368.24069964792534</v>
      </c>
      <c r="F1346" s="36">
        <f t="shared" si="125"/>
        <v>119</v>
      </c>
      <c r="G1346" s="2">
        <f t="shared" si="126"/>
        <v>3.0944596609069355</v>
      </c>
      <c r="H1346" s="13">
        <f t="shared" si="127"/>
        <v>0.24423247090398664</v>
      </c>
      <c r="I1346" s="2">
        <f t="shared" si="122"/>
        <v>1.9403202328966973E-3</v>
      </c>
      <c r="J1346" s="36">
        <f t="shared" si="128"/>
        <v>119</v>
      </c>
      <c r="K1346" s="31">
        <f t="shared" si="129"/>
        <v>6.5636966669445967E-3</v>
      </c>
      <c r="L1346" s="3">
        <v>12.566700000000001</v>
      </c>
      <c r="M1346" s="13">
        <v>0.90694431532955289</v>
      </c>
      <c r="N1346" s="2">
        <v>7.8600000000000003E-2</v>
      </c>
      <c r="O1346" s="2">
        <v>0.11789999999999999</v>
      </c>
      <c r="P1346" s="2">
        <v>0.1394</v>
      </c>
      <c r="Q1346" s="2">
        <v>0.1113</v>
      </c>
      <c r="R1346" s="15">
        <v>2.1918104049427323E-3</v>
      </c>
      <c r="S1346" s="17">
        <f t="shared" si="123"/>
        <v>6.5500000000000003E-3</v>
      </c>
      <c r="T1346" s="18">
        <v>2.3911000000000002E-3</v>
      </c>
      <c r="U1346" s="8">
        <v>-3.09E-2</v>
      </c>
      <c r="V1346" s="8">
        <v>-9.4000000000000004E-3</v>
      </c>
      <c r="W1346" s="13">
        <v>3.2808724720000001E-3</v>
      </c>
      <c r="X1346" s="13">
        <v>-1.3635098E-3</v>
      </c>
      <c r="Y1346" s="26">
        <v>3.5292999999999998E-2</v>
      </c>
      <c r="Z1346" s="26">
        <v>3.3316999999999999E-2</v>
      </c>
      <c r="AA1346" s="26">
        <f t="shared" si="130"/>
        <v>2.8742999999999998E-2</v>
      </c>
    </row>
    <row r="1347" spans="1:27" x14ac:dyDescent="0.3">
      <c r="A1347" s="1">
        <v>198302</v>
      </c>
      <c r="B1347" s="29">
        <v>148.06</v>
      </c>
      <c r="C1347" s="2">
        <v>6.8966700000000003</v>
      </c>
      <c r="D1347" s="2">
        <f t="shared" ref="D1347:D1410" si="131">-LN(C1347/B1348)</f>
        <v>3.0991377628885881</v>
      </c>
      <c r="E1347" s="2">
        <f t="shared" si="124"/>
        <v>367.74663602166305</v>
      </c>
      <c r="F1347" s="36">
        <f t="shared" si="125"/>
        <v>119</v>
      </c>
      <c r="G1347" s="2">
        <f t="shared" si="126"/>
        <v>3.0903078657282608</v>
      </c>
      <c r="H1347" s="13">
        <f t="shared" si="127"/>
        <v>0.24448037478517637</v>
      </c>
      <c r="I1347" s="2">
        <f t="shared" si="122"/>
        <v>1.9380154663513061E-3</v>
      </c>
      <c r="J1347" s="36">
        <f t="shared" si="128"/>
        <v>119</v>
      </c>
      <c r="K1347" s="31">
        <f t="shared" si="129"/>
        <v>6.562272313793748E-3</v>
      </c>
      <c r="L1347" s="3">
        <v>12.4933</v>
      </c>
      <c r="M1347" s="13">
        <v>0.87684923873379961</v>
      </c>
      <c r="N1347" s="2">
        <v>8.1099999999999992E-2</v>
      </c>
      <c r="O1347" s="2">
        <v>0.1201</v>
      </c>
      <c r="P1347" s="2">
        <v>0.13949999999999999</v>
      </c>
      <c r="Q1347" s="2">
        <v>0.106</v>
      </c>
      <c r="R1347" s="15">
        <v>3.5357037753831272E-4</v>
      </c>
      <c r="S1347" s="17">
        <f t="shared" si="123"/>
        <v>6.7583333333333323E-3</v>
      </c>
      <c r="T1347" s="18">
        <v>3.411E-4</v>
      </c>
      <c r="U1347" s="8">
        <v>4.9200000000000001E-2</v>
      </c>
      <c r="V1347" s="8">
        <v>4.2799999999999998E-2</v>
      </c>
      <c r="W1347" s="13">
        <v>1.9116158429999996E-3</v>
      </c>
      <c r="X1347" s="13">
        <v>-1.3809871E-3</v>
      </c>
      <c r="Y1347" s="26">
        <v>2.5732999999999999E-2</v>
      </c>
      <c r="Z1347" s="26">
        <v>1.8539E-2</v>
      </c>
      <c r="AA1347" s="26">
        <f t="shared" si="130"/>
        <v>1.8974666666666667E-2</v>
      </c>
    </row>
    <row r="1348" spans="1:27" x14ac:dyDescent="0.3">
      <c r="A1348" s="1">
        <v>198303</v>
      </c>
      <c r="B1348" s="29">
        <v>152.96</v>
      </c>
      <c r="C1348" s="2">
        <v>6.91</v>
      </c>
      <c r="D1348" s="2">
        <f t="shared" si="131"/>
        <v>3.1694544919444088</v>
      </c>
      <c r="E1348" s="2">
        <f t="shared" si="124"/>
        <v>367.32695695112284</v>
      </c>
      <c r="F1348" s="36">
        <f t="shared" si="125"/>
        <v>119</v>
      </c>
      <c r="G1348" s="2">
        <f t="shared" si="126"/>
        <v>3.0867811508497716</v>
      </c>
      <c r="H1348" s="13">
        <f t="shared" si="127"/>
        <v>0.2446913507448443</v>
      </c>
      <c r="I1348" s="2">
        <f t="shared" ref="I1348:I1411" si="132">C1348/C1347-1</f>
        <v>1.9328168521910438E-3</v>
      </c>
      <c r="J1348" s="36">
        <f t="shared" si="128"/>
        <v>119</v>
      </c>
      <c r="K1348" s="31">
        <f t="shared" si="129"/>
        <v>6.560839355341506E-3</v>
      </c>
      <c r="L1348" s="3">
        <v>12.42</v>
      </c>
      <c r="M1348" s="13">
        <v>0.78006778581099623</v>
      </c>
      <c r="N1348" s="2">
        <v>8.3499999999999991E-2</v>
      </c>
      <c r="O1348" s="2">
        <v>0.1173</v>
      </c>
      <c r="P1348" s="2">
        <v>0.1361</v>
      </c>
      <c r="Q1348" s="2">
        <v>0.10829999999999999</v>
      </c>
      <c r="R1348" s="15">
        <v>5.9911345692253183E-3</v>
      </c>
      <c r="S1348" s="17">
        <f t="shared" si="123"/>
        <v>6.9583333333333329E-3</v>
      </c>
      <c r="T1348" s="18">
        <v>6.8190000000000004E-4</v>
      </c>
      <c r="U1348" s="8">
        <v>-9.4000000000000004E-3</v>
      </c>
      <c r="V1348" s="8">
        <v>7.1999999999999998E-3</v>
      </c>
      <c r="W1348" s="13">
        <v>1.57182419E-3</v>
      </c>
      <c r="X1348" s="13">
        <v>-1.2148534E-3</v>
      </c>
      <c r="Y1348" s="26">
        <v>3.5470000000000002E-2</v>
      </c>
      <c r="Z1348" s="26">
        <v>3.2459000000000002E-2</v>
      </c>
      <c r="AA1348" s="26">
        <f t="shared" si="130"/>
        <v>2.8511666666666668E-2</v>
      </c>
    </row>
    <row r="1349" spans="1:27" x14ac:dyDescent="0.3">
      <c r="A1349" s="1">
        <v>198304</v>
      </c>
      <c r="B1349" s="29">
        <v>164.42</v>
      </c>
      <c r="C1349" s="2">
        <v>6.92</v>
      </c>
      <c r="D1349" s="2">
        <f t="shared" si="131"/>
        <v>3.1555850798474179</v>
      </c>
      <c r="E1349" s="2">
        <f t="shared" si="124"/>
        <v>367.0019038812203</v>
      </c>
      <c r="F1349" s="36">
        <f t="shared" si="125"/>
        <v>119</v>
      </c>
      <c r="G1349" s="2">
        <f t="shared" si="126"/>
        <v>3.0840496124472296</v>
      </c>
      <c r="H1349" s="13">
        <f t="shared" si="127"/>
        <v>0.2448550078706766</v>
      </c>
      <c r="I1349" s="2">
        <f t="shared" si="132"/>
        <v>1.4471780028944004E-3</v>
      </c>
      <c r="J1349" s="36">
        <f t="shared" si="128"/>
        <v>119</v>
      </c>
      <c r="K1349" s="31">
        <f t="shared" si="129"/>
        <v>6.532890966882067E-3</v>
      </c>
      <c r="L1349" s="3">
        <v>12.476699999999999</v>
      </c>
      <c r="M1349" s="13">
        <v>0.71888762029032782</v>
      </c>
      <c r="N1349" s="2">
        <v>8.2100000000000006E-2</v>
      </c>
      <c r="O1349" s="2">
        <v>0.11509999999999999</v>
      </c>
      <c r="P1349" s="2">
        <v>0.13289999999999999</v>
      </c>
      <c r="Q1349" s="2">
        <v>0.1051</v>
      </c>
      <c r="R1349" s="15">
        <v>6.6244308880290051E-3</v>
      </c>
      <c r="S1349" s="17">
        <f t="shared" si="123"/>
        <v>6.8416666666666669E-3</v>
      </c>
      <c r="T1349" s="18">
        <v>7.1320000000000003E-3</v>
      </c>
      <c r="U1349" s="8">
        <v>3.5000000000000003E-2</v>
      </c>
      <c r="V1349" s="8">
        <v>5.4800000000000001E-2</v>
      </c>
      <c r="W1349" s="13">
        <v>1.4237777409999998E-3</v>
      </c>
      <c r="X1349" s="13">
        <v>-8.7060687999999996E-4</v>
      </c>
      <c r="Y1349" s="26">
        <v>7.5718999999999995E-2</v>
      </c>
      <c r="Z1349" s="26">
        <v>7.4654999999999999E-2</v>
      </c>
      <c r="AA1349" s="26">
        <f t="shared" si="130"/>
        <v>6.8877333333333332E-2</v>
      </c>
    </row>
    <row r="1350" spans="1:27" x14ac:dyDescent="0.3">
      <c r="A1350" s="1">
        <v>198305</v>
      </c>
      <c r="B1350" s="29">
        <v>162.38999999999999</v>
      </c>
      <c r="C1350" s="2">
        <v>6.93</v>
      </c>
      <c r="D1350" s="2">
        <f t="shared" si="131"/>
        <v>3.1887587138431557</v>
      </c>
      <c r="E1350" s="2">
        <f t="shared" si="124"/>
        <v>366.6747920754587</v>
      </c>
      <c r="F1350" s="36">
        <f t="shared" si="125"/>
        <v>119</v>
      </c>
      <c r="G1350" s="2">
        <f t="shared" si="126"/>
        <v>3.0813007737433504</v>
      </c>
      <c r="H1350" s="13">
        <f t="shared" si="127"/>
        <v>0.24501992267597678</v>
      </c>
      <c r="I1350" s="2">
        <f t="shared" si="132"/>
        <v>1.4450867052022698E-3</v>
      </c>
      <c r="J1350" s="36">
        <f t="shared" si="128"/>
        <v>119</v>
      </c>
      <c r="K1350" s="31">
        <f t="shared" si="129"/>
        <v>6.5011191181319795E-3</v>
      </c>
      <c r="L1350" s="3">
        <v>12.533300000000001</v>
      </c>
      <c r="M1350" s="13">
        <v>0.73459557659294317</v>
      </c>
      <c r="N1350" s="2">
        <v>8.1900000000000001E-2</v>
      </c>
      <c r="O1350" s="2">
        <v>0.11460000000000001</v>
      </c>
      <c r="P1350" s="2">
        <v>0.13089999999999999</v>
      </c>
      <c r="Q1350" s="2">
        <v>0.11119999999999999</v>
      </c>
      <c r="R1350" s="15">
        <v>1.042700928481027E-2</v>
      </c>
      <c r="S1350" s="17">
        <f t="shared" si="123"/>
        <v>6.8250000000000003E-3</v>
      </c>
      <c r="T1350" s="18">
        <v>5.3999E-3</v>
      </c>
      <c r="U1350" s="8">
        <v>-3.8600000000000002E-2</v>
      </c>
      <c r="V1350" s="8">
        <v>-3.2399999999999998E-2</v>
      </c>
      <c r="W1350" s="13">
        <v>1.0846241409999998E-3</v>
      </c>
      <c r="X1350" s="13">
        <v>-6.3987169999999999E-4</v>
      </c>
      <c r="Y1350" s="26">
        <v>-5.6870000000000002E-3</v>
      </c>
      <c r="Z1350" s="26">
        <v>-1.21E-2</v>
      </c>
      <c r="AA1350" s="26">
        <f t="shared" si="130"/>
        <v>-1.2512000000000001E-2</v>
      </c>
    </row>
    <row r="1351" spans="1:27" x14ac:dyDescent="0.3">
      <c r="A1351" s="1">
        <v>198306</v>
      </c>
      <c r="B1351" s="29">
        <v>168.11</v>
      </c>
      <c r="C1351" s="2">
        <v>6.94</v>
      </c>
      <c r="D1351" s="2">
        <f t="shared" si="131"/>
        <v>3.1537453898714038</v>
      </c>
      <c r="E1351" s="2">
        <f t="shared" si="124"/>
        <v>366.34876595664343</v>
      </c>
      <c r="F1351" s="36">
        <f t="shared" si="125"/>
        <v>119</v>
      </c>
      <c r="G1351" s="2">
        <f t="shared" si="126"/>
        <v>3.0785610584591887</v>
      </c>
      <c r="H1351" s="13">
        <f t="shared" si="127"/>
        <v>0.24518451131825966</v>
      </c>
      <c r="I1351" s="2">
        <f t="shared" si="132"/>
        <v>1.4430014430015792E-3</v>
      </c>
      <c r="J1351" s="36">
        <f t="shared" si="128"/>
        <v>119</v>
      </c>
      <c r="K1351" s="31">
        <f t="shared" si="129"/>
        <v>6.4695319507008173E-3</v>
      </c>
      <c r="L1351" s="3">
        <v>12.59</v>
      </c>
      <c r="M1351" s="13">
        <v>0.72138204196536715</v>
      </c>
      <c r="N1351" s="2">
        <v>8.7899999999999992E-2</v>
      </c>
      <c r="O1351" s="2">
        <v>0.1174</v>
      </c>
      <c r="P1351" s="2">
        <v>0.13369999999999999</v>
      </c>
      <c r="Q1351" s="2">
        <v>0.1119</v>
      </c>
      <c r="R1351" s="15">
        <v>1.5824867502606199E-2</v>
      </c>
      <c r="S1351" s="17">
        <f t="shared" si="123"/>
        <v>7.324999999999999E-3</v>
      </c>
      <c r="T1351" s="18">
        <v>3.3601999999999998E-3</v>
      </c>
      <c r="U1351" s="8">
        <v>3.8999999999999998E-3</v>
      </c>
      <c r="V1351" s="8">
        <v>-4.5999999999999999E-3</v>
      </c>
      <c r="W1351" s="13">
        <v>1.3991480869999997E-3</v>
      </c>
      <c r="X1351" s="13">
        <v>-8.2781209E-4</v>
      </c>
      <c r="Y1351" s="26">
        <v>3.6970000000000003E-2</v>
      </c>
      <c r="Z1351" s="26">
        <v>3.3718999999999999E-2</v>
      </c>
      <c r="AA1351" s="26">
        <f t="shared" si="130"/>
        <v>2.9645000000000005E-2</v>
      </c>
    </row>
    <row r="1352" spans="1:27" x14ac:dyDescent="0.3">
      <c r="A1352" s="1">
        <v>198307</v>
      </c>
      <c r="B1352" s="29">
        <v>162.56</v>
      </c>
      <c r="C1352" s="2">
        <v>6.96</v>
      </c>
      <c r="D1352" s="2">
        <f t="shared" si="131"/>
        <v>3.1621230082757514</v>
      </c>
      <c r="E1352" s="2">
        <f t="shared" si="124"/>
        <v>366.03026450933663</v>
      </c>
      <c r="F1352" s="36">
        <f t="shared" si="125"/>
        <v>119</v>
      </c>
      <c r="G1352" s="2">
        <f t="shared" si="126"/>
        <v>3.0758845757087112</v>
      </c>
      <c r="H1352" s="13">
        <f t="shared" si="127"/>
        <v>0.24534551492448015</v>
      </c>
      <c r="I1352" s="2">
        <f t="shared" si="132"/>
        <v>2.8818443804032867E-3</v>
      </c>
      <c r="J1352" s="36">
        <f t="shared" si="128"/>
        <v>119</v>
      </c>
      <c r="K1352" s="31">
        <f t="shared" si="129"/>
        <v>6.4381536549820047E-3</v>
      </c>
      <c r="L1352" s="3">
        <v>12.826700000000001</v>
      </c>
      <c r="M1352" s="13">
        <v>0.7350611230633245</v>
      </c>
      <c r="N1352" s="2">
        <v>9.0800000000000006E-2</v>
      </c>
      <c r="O1352" s="2">
        <v>0.1215</v>
      </c>
      <c r="P1352" s="2">
        <v>0.13390000000000002</v>
      </c>
      <c r="Q1352" s="2">
        <v>0.1198</v>
      </c>
      <c r="R1352" s="15">
        <v>2.5378492849943778E-2</v>
      </c>
      <c r="S1352" s="17">
        <f t="shared" si="123"/>
        <v>7.5666666666666669E-3</v>
      </c>
      <c r="T1352" s="18">
        <v>4.0174E-3</v>
      </c>
      <c r="U1352" s="8">
        <v>-4.8599999999999997E-2</v>
      </c>
      <c r="V1352" s="8">
        <v>-4.5499999999999999E-2</v>
      </c>
      <c r="W1352" s="13">
        <v>2.2928580369999999E-3</v>
      </c>
      <c r="X1352" s="13">
        <v>-1.2450161999999999E-3</v>
      </c>
      <c r="Y1352" s="26">
        <v>-3.1237999999999998E-2</v>
      </c>
      <c r="Z1352" s="26">
        <v>-3.2321000000000003E-2</v>
      </c>
      <c r="AA1352" s="26">
        <f t="shared" si="130"/>
        <v>-3.8804666666666668E-2</v>
      </c>
    </row>
    <row r="1353" spans="1:27" x14ac:dyDescent="0.3">
      <c r="A1353" s="1">
        <v>198308</v>
      </c>
      <c r="B1353" s="29">
        <v>164.4</v>
      </c>
      <c r="C1353" s="2">
        <v>6.98</v>
      </c>
      <c r="D1353" s="2">
        <f t="shared" si="131"/>
        <v>3.1693604694443804</v>
      </c>
      <c r="E1353" s="2">
        <f t="shared" si="124"/>
        <v>365.68596180129452</v>
      </c>
      <c r="F1353" s="36">
        <f t="shared" si="125"/>
        <v>119</v>
      </c>
      <c r="G1353" s="2">
        <f t="shared" si="126"/>
        <v>3.0729912756411304</v>
      </c>
      <c r="H1353" s="13">
        <f t="shared" si="127"/>
        <v>0.24551979916593114</v>
      </c>
      <c r="I1353" s="2">
        <f t="shared" si="132"/>
        <v>2.8735632183909399E-3</v>
      </c>
      <c r="J1353" s="36">
        <f t="shared" si="128"/>
        <v>119</v>
      </c>
      <c r="K1353" s="31">
        <f t="shared" si="129"/>
        <v>6.4191165022644313E-3</v>
      </c>
      <c r="L1353" s="3">
        <v>13.0633</v>
      </c>
      <c r="M1353" s="13">
        <v>0.72482239179055385</v>
      </c>
      <c r="N1353" s="2">
        <v>9.3399999999999997E-2</v>
      </c>
      <c r="O1353" s="2">
        <v>0.12509999999999999</v>
      </c>
      <c r="P1353" s="2">
        <v>0.13639999999999999</v>
      </c>
      <c r="Q1353" s="2">
        <v>0.121</v>
      </c>
      <c r="R1353" s="15">
        <v>1.9473238736653978E-2</v>
      </c>
      <c r="S1353" s="17">
        <f t="shared" si="123"/>
        <v>7.7833333333333331E-3</v>
      </c>
      <c r="T1353" s="18">
        <v>3.3356000000000002E-3</v>
      </c>
      <c r="U1353" s="8">
        <v>2E-3</v>
      </c>
      <c r="V1353" s="8">
        <v>5.1000000000000004E-3</v>
      </c>
      <c r="W1353" s="13">
        <v>1.3690311290000001E-3</v>
      </c>
      <c r="X1353" s="13">
        <v>-1.3006754E-3</v>
      </c>
      <c r="Y1353" s="26">
        <v>1.5864E-2</v>
      </c>
      <c r="Z1353" s="26">
        <v>9.4839999999999994E-3</v>
      </c>
      <c r="AA1353" s="26">
        <f t="shared" si="130"/>
        <v>8.0806666666666666E-3</v>
      </c>
    </row>
    <row r="1354" spans="1:27" x14ac:dyDescent="0.3">
      <c r="A1354" s="1">
        <v>198309</v>
      </c>
      <c r="B1354" s="29">
        <v>166.07</v>
      </c>
      <c r="C1354" s="2">
        <v>7</v>
      </c>
      <c r="D1354" s="2">
        <f t="shared" si="131"/>
        <v>3.1512086049290797</v>
      </c>
      <c r="E1354" s="2">
        <f t="shared" si="124"/>
        <v>365.35529944200772</v>
      </c>
      <c r="F1354" s="36">
        <f t="shared" si="125"/>
        <v>119</v>
      </c>
      <c r="G1354" s="2">
        <f t="shared" si="126"/>
        <v>3.0702126003530061</v>
      </c>
      <c r="H1354" s="13">
        <f t="shared" si="127"/>
        <v>0.24568741198267405</v>
      </c>
      <c r="I1354" s="2">
        <f t="shared" si="132"/>
        <v>2.8653295128939771E-3</v>
      </c>
      <c r="J1354" s="36">
        <f t="shared" si="128"/>
        <v>119</v>
      </c>
      <c r="K1354" s="31">
        <f t="shared" si="129"/>
        <v>6.4002054313280843E-3</v>
      </c>
      <c r="L1354" s="3">
        <v>13.3</v>
      </c>
      <c r="M1354" s="13">
        <v>0.71484758297989659</v>
      </c>
      <c r="N1354" s="2">
        <v>0.09</v>
      </c>
      <c r="O1354" s="2">
        <v>0.12369999999999999</v>
      </c>
      <c r="P1354" s="2">
        <v>0.13550000000000001</v>
      </c>
      <c r="Q1354" s="2">
        <v>0.1157</v>
      </c>
      <c r="R1354" s="15">
        <v>2.3146296647053085E-2</v>
      </c>
      <c r="S1354" s="17">
        <f t="shared" si="123"/>
        <v>7.4999999999999997E-3</v>
      </c>
      <c r="T1354" s="18">
        <v>4.9826000000000002E-3</v>
      </c>
      <c r="U1354" s="8">
        <v>5.0500000000000003E-2</v>
      </c>
      <c r="V1354" s="8">
        <v>3.9199999999999999E-2</v>
      </c>
      <c r="W1354" s="13">
        <v>1.0572740729999997E-3</v>
      </c>
      <c r="X1354" s="13">
        <v>-1.8284324E-3</v>
      </c>
      <c r="Y1354" s="26">
        <v>1.4152E-2</v>
      </c>
      <c r="Z1354" s="26">
        <v>1.0885000000000001E-2</v>
      </c>
      <c r="AA1354" s="26">
        <f t="shared" si="130"/>
        <v>6.6519999999999999E-3</v>
      </c>
    </row>
    <row r="1355" spans="1:27" x14ac:dyDescent="0.3">
      <c r="A1355" s="1">
        <v>198310</v>
      </c>
      <c r="B1355" s="29">
        <v>163.55000000000001</v>
      </c>
      <c r="C1355" s="2">
        <v>7.03</v>
      </c>
      <c r="D1355" s="2">
        <f t="shared" si="131"/>
        <v>3.1642078225645345</v>
      </c>
      <c r="E1355" s="2">
        <f t="shared" si="124"/>
        <v>365.13851824965798</v>
      </c>
      <c r="F1355" s="36">
        <f t="shared" si="125"/>
        <v>119</v>
      </c>
      <c r="G1355" s="2">
        <f t="shared" si="126"/>
        <v>3.0683909096609914</v>
      </c>
      <c r="H1355" s="13">
        <f t="shared" si="127"/>
        <v>0.24579742266785459</v>
      </c>
      <c r="I1355" s="2">
        <f t="shared" si="132"/>
        <v>4.2857142857142261E-3</v>
      </c>
      <c r="J1355" s="36">
        <f t="shared" si="128"/>
        <v>119</v>
      </c>
      <c r="K1355" s="31">
        <f t="shared" si="129"/>
        <v>6.330047971114694E-3</v>
      </c>
      <c r="L1355" s="3">
        <v>13.5433</v>
      </c>
      <c r="M1355" s="13">
        <v>0.71947437153117855</v>
      </c>
      <c r="N1355" s="2">
        <v>8.6400000000000005E-2</v>
      </c>
      <c r="O1355" s="2">
        <v>0.1225</v>
      </c>
      <c r="P1355" s="2">
        <v>0.1346</v>
      </c>
      <c r="Q1355" s="2">
        <v>0.1188</v>
      </c>
      <c r="R1355" s="15">
        <v>2.4711670208195008E-2</v>
      </c>
      <c r="S1355" s="17">
        <f t="shared" si="123"/>
        <v>7.2000000000000007E-3</v>
      </c>
      <c r="T1355" s="18">
        <v>2.6473E-3</v>
      </c>
      <c r="U1355" s="8">
        <v>-1.32E-2</v>
      </c>
      <c r="V1355" s="8">
        <v>-2.5000000000000001E-3</v>
      </c>
      <c r="W1355" s="13">
        <v>1.1153538349999998E-3</v>
      </c>
      <c r="X1355" s="13">
        <v>-1.7022483000000001E-3</v>
      </c>
      <c r="Y1355" s="26">
        <v>-1.3108E-2</v>
      </c>
      <c r="Z1355" s="26">
        <v>-1.4695E-2</v>
      </c>
      <c r="AA1355" s="26">
        <f t="shared" si="130"/>
        <v>-2.0308E-2</v>
      </c>
    </row>
    <row r="1356" spans="1:27" x14ac:dyDescent="0.3">
      <c r="A1356" s="1">
        <v>198311</v>
      </c>
      <c r="B1356" s="29">
        <v>166.4</v>
      </c>
      <c r="C1356" s="2">
        <v>7.06</v>
      </c>
      <c r="D1356" s="2">
        <f t="shared" si="131"/>
        <v>3.1510760899549104</v>
      </c>
      <c r="E1356" s="2">
        <f t="shared" si="124"/>
        <v>364.9293283214497</v>
      </c>
      <c r="F1356" s="36">
        <f t="shared" si="125"/>
        <v>119</v>
      </c>
      <c r="G1356" s="2">
        <f t="shared" si="126"/>
        <v>3.0666330111046194</v>
      </c>
      <c r="H1356" s="13">
        <f t="shared" si="127"/>
        <v>0.24590367443271458</v>
      </c>
      <c r="I1356" s="2">
        <f t="shared" si="132"/>
        <v>4.2674253200567502E-3</v>
      </c>
      <c r="J1356" s="36">
        <f t="shared" si="128"/>
        <v>119</v>
      </c>
      <c r="K1356" s="31">
        <f t="shared" si="129"/>
        <v>6.2728969787904784E-3</v>
      </c>
      <c r="L1356" s="3">
        <v>13.7867</v>
      </c>
      <c r="M1356" s="13">
        <v>0.69081989310512371</v>
      </c>
      <c r="N1356" s="2">
        <v>8.7599999999999997E-2</v>
      </c>
      <c r="O1356" s="2">
        <v>0.1241</v>
      </c>
      <c r="P1356" s="2">
        <v>0.1361</v>
      </c>
      <c r="Q1356" s="2">
        <v>0.1176</v>
      </c>
      <c r="R1356" s="15">
        <v>2.6604816597335625E-2</v>
      </c>
      <c r="S1356" s="17">
        <f t="shared" si="123"/>
        <v>7.3000000000000001E-3</v>
      </c>
      <c r="T1356" s="18">
        <v>1.6509999999999999E-3</v>
      </c>
      <c r="U1356" s="8">
        <v>1.83E-2</v>
      </c>
      <c r="V1356" s="8">
        <v>1.4200000000000001E-2</v>
      </c>
      <c r="W1356" s="13">
        <v>8.36286269E-4</v>
      </c>
      <c r="X1356" s="13">
        <v>-1.5962357999999999E-3</v>
      </c>
      <c r="Y1356" s="26">
        <v>2.3845999999999999E-2</v>
      </c>
      <c r="Z1356" s="26">
        <v>1.7363E-2</v>
      </c>
      <c r="AA1356" s="26">
        <f t="shared" si="130"/>
        <v>1.6545999999999998E-2</v>
      </c>
    </row>
    <row r="1357" spans="1:27" x14ac:dyDescent="0.3">
      <c r="A1357" s="1">
        <v>198312</v>
      </c>
      <c r="B1357" s="29">
        <v>164.93</v>
      </c>
      <c r="C1357" s="2">
        <v>7.09</v>
      </c>
      <c r="D1357" s="2">
        <f t="shared" si="131"/>
        <v>3.1375770395196567</v>
      </c>
      <c r="E1357" s="2">
        <f t="shared" si="124"/>
        <v>364.72801198692071</v>
      </c>
      <c r="F1357" s="36">
        <f t="shared" si="125"/>
        <v>119</v>
      </c>
      <c r="G1357" s="2">
        <f t="shared" si="126"/>
        <v>3.0649412772010143</v>
      </c>
      <c r="H1357" s="13">
        <f t="shared" si="127"/>
        <v>0.24600601381591602</v>
      </c>
      <c r="I1357" s="2">
        <f t="shared" si="132"/>
        <v>4.2492917847025691E-3</v>
      </c>
      <c r="J1357" s="36">
        <f t="shared" si="128"/>
        <v>119</v>
      </c>
      <c r="K1357" s="31">
        <f t="shared" si="129"/>
        <v>6.2165887323358104E-3</v>
      </c>
      <c r="L1357" s="3">
        <v>14.03</v>
      </c>
      <c r="M1357" s="13">
        <v>0.70035911777791893</v>
      </c>
      <c r="N1357" s="2">
        <v>0.09</v>
      </c>
      <c r="O1357" s="2">
        <v>0.12570000000000001</v>
      </c>
      <c r="P1357" s="2">
        <v>0.13750000000000001</v>
      </c>
      <c r="Q1357" s="2">
        <v>0.1197</v>
      </c>
      <c r="R1357" s="15">
        <v>2.7024689974301252E-2</v>
      </c>
      <c r="S1357" s="17">
        <f t="shared" si="123"/>
        <v>7.4999999999999997E-3</v>
      </c>
      <c r="T1357" s="18">
        <v>1.3188E-3</v>
      </c>
      <c r="U1357" s="8">
        <v>-5.8999999999999999E-3</v>
      </c>
      <c r="V1357" s="8">
        <v>-3.3E-3</v>
      </c>
      <c r="W1357" s="13">
        <v>5.2810680099999992E-4</v>
      </c>
      <c r="X1357" s="13">
        <v>-1.6937270999999999E-3</v>
      </c>
      <c r="Y1357" s="26">
        <v>-5.7489999999999998E-3</v>
      </c>
      <c r="Z1357" s="26">
        <v>-8.6990000000000001E-3</v>
      </c>
      <c r="AA1357" s="26">
        <f t="shared" si="130"/>
        <v>-1.3249E-2</v>
      </c>
    </row>
    <row r="1358" spans="1:27" x14ac:dyDescent="0.3">
      <c r="A1358" s="1">
        <v>198401</v>
      </c>
      <c r="B1358" s="29">
        <v>163.41</v>
      </c>
      <c r="C1358" s="2">
        <v>7.12</v>
      </c>
      <c r="D1358" s="2">
        <f t="shared" si="131"/>
        <v>3.0937201725228443</v>
      </c>
      <c r="E1358" s="2">
        <f t="shared" si="124"/>
        <v>364.52272722179111</v>
      </c>
      <c r="F1358" s="36">
        <f t="shared" si="125"/>
        <v>119</v>
      </c>
      <c r="G1358" s="2">
        <f t="shared" si="126"/>
        <v>3.0632161951411017</v>
      </c>
      <c r="H1358" s="13">
        <f t="shared" si="127"/>
        <v>0.24611045831029754</v>
      </c>
      <c r="I1358" s="2">
        <f t="shared" si="132"/>
        <v>4.2313117066290484E-3</v>
      </c>
      <c r="J1358" s="36">
        <f t="shared" si="128"/>
        <v>119</v>
      </c>
      <c r="K1358" s="31">
        <f t="shared" si="129"/>
        <v>6.2025730350365581E-3</v>
      </c>
      <c r="L1358" s="3">
        <v>14.44</v>
      </c>
      <c r="M1358" s="13">
        <v>0.72219764374313855</v>
      </c>
      <c r="N1358" s="2">
        <v>8.900000000000001E-2</v>
      </c>
      <c r="O1358" s="2">
        <v>0.122</v>
      </c>
      <c r="P1358" s="2">
        <v>0.13650000000000001</v>
      </c>
      <c r="Q1358" s="2">
        <v>0.11799999999999999</v>
      </c>
      <c r="R1358" s="15">
        <v>3.0706061185576602E-2</v>
      </c>
      <c r="S1358" s="17">
        <f t="shared" si="123"/>
        <v>7.4166666666666678E-3</v>
      </c>
      <c r="T1358" s="18">
        <v>5.5856999999999999E-3</v>
      </c>
      <c r="U1358" s="8">
        <v>2.4400000000000002E-2</v>
      </c>
      <c r="V1358" s="8">
        <v>2.7E-2</v>
      </c>
      <c r="W1358" s="13">
        <v>7.9461880000000014E-4</v>
      </c>
      <c r="X1358" s="13">
        <v>-2.0953325999999999E-3</v>
      </c>
      <c r="Y1358" s="26">
        <v>-3.898E-3</v>
      </c>
      <c r="Z1358" s="26">
        <v>-5.6569999999999997E-3</v>
      </c>
      <c r="AA1358" s="26">
        <f t="shared" si="130"/>
        <v>-1.1314666666666667E-2</v>
      </c>
    </row>
    <row r="1359" spans="1:27" x14ac:dyDescent="0.3">
      <c r="A1359" s="1">
        <v>198402</v>
      </c>
      <c r="B1359" s="29">
        <v>157.06</v>
      </c>
      <c r="C1359" s="2">
        <v>7.15</v>
      </c>
      <c r="D1359" s="2">
        <f t="shared" si="131"/>
        <v>3.1029232806717872</v>
      </c>
      <c r="E1359" s="2">
        <f t="shared" si="124"/>
        <v>364.30300595171383</v>
      </c>
      <c r="F1359" s="36">
        <f t="shared" si="125"/>
        <v>119</v>
      </c>
      <c r="G1359" s="2">
        <f t="shared" si="126"/>
        <v>3.0613697979135615</v>
      </c>
      <c r="H1359" s="13">
        <f t="shared" si="127"/>
        <v>0.24622234609459293</v>
      </c>
      <c r="I1359" s="2">
        <f t="shared" si="132"/>
        <v>4.2134831460673983E-3</v>
      </c>
      <c r="J1359" s="36">
        <f t="shared" si="128"/>
        <v>119</v>
      </c>
      <c r="K1359" s="31">
        <f t="shared" si="129"/>
        <v>6.188698738947924E-3</v>
      </c>
      <c r="L1359" s="3">
        <v>14.85</v>
      </c>
      <c r="M1359" s="13">
        <v>0.76344803097096037</v>
      </c>
      <c r="N1359" s="2">
        <v>9.0899999999999995E-2</v>
      </c>
      <c r="O1359" s="2">
        <v>0.1208</v>
      </c>
      <c r="P1359" s="2">
        <v>0.13589999999999999</v>
      </c>
      <c r="Q1359" s="2">
        <v>0.1217</v>
      </c>
      <c r="R1359" s="15">
        <v>2.6669701854282746E-2</v>
      </c>
      <c r="S1359" s="17">
        <f t="shared" si="123"/>
        <v>7.5749999999999993E-3</v>
      </c>
      <c r="T1359" s="18">
        <v>4.5767000000000004E-3</v>
      </c>
      <c r="U1359" s="8">
        <v>-1.78E-2</v>
      </c>
      <c r="V1359" s="8">
        <v>-1.72E-2</v>
      </c>
      <c r="W1359" s="13">
        <v>2.0194671709999998E-3</v>
      </c>
      <c r="X1359" s="13">
        <v>-1.9284683999999999E-3</v>
      </c>
      <c r="Y1359" s="26">
        <v>-3.4034000000000002E-2</v>
      </c>
      <c r="Z1359" s="26">
        <v>-3.9504999999999998E-2</v>
      </c>
      <c r="AA1359" s="26">
        <f t="shared" si="130"/>
        <v>-4.1609E-2</v>
      </c>
    </row>
    <row r="1360" spans="1:27" x14ac:dyDescent="0.3">
      <c r="A1360" s="1">
        <v>198403</v>
      </c>
      <c r="B1360" s="29">
        <v>159.18</v>
      </c>
      <c r="C1360" s="2">
        <v>7.18</v>
      </c>
      <c r="D1360" s="2">
        <f t="shared" si="131"/>
        <v>3.1041868833557396</v>
      </c>
      <c r="E1360" s="2">
        <f t="shared" si="124"/>
        <v>364.13815250750827</v>
      </c>
      <c r="F1360" s="36">
        <f t="shared" si="125"/>
        <v>119</v>
      </c>
      <c r="G1360" s="2">
        <f t="shared" si="126"/>
        <v>3.0599844748530107</v>
      </c>
      <c r="H1360" s="13">
        <f t="shared" si="127"/>
        <v>0.24630636057695873</v>
      </c>
      <c r="I1360" s="2">
        <f t="shared" si="132"/>
        <v>4.1958041958041203E-3</v>
      </c>
      <c r="J1360" s="36">
        <f t="shared" si="128"/>
        <v>119</v>
      </c>
      <c r="K1360" s="31">
        <f t="shared" si="129"/>
        <v>6.1749636963403043E-3</v>
      </c>
      <c r="L1360" s="3">
        <v>15.26</v>
      </c>
      <c r="M1360" s="13">
        <v>0.76247542686433911</v>
      </c>
      <c r="N1360" s="2">
        <v>9.5199999999999993E-2</v>
      </c>
      <c r="O1360" s="2">
        <v>0.12570000000000001</v>
      </c>
      <c r="P1360" s="2">
        <v>0.1399</v>
      </c>
      <c r="Q1360" s="2">
        <v>0.12529999999999999</v>
      </c>
      <c r="R1360" s="15">
        <v>2.4073449262281311E-2</v>
      </c>
      <c r="S1360" s="17">
        <f t="shared" ref="S1360:S1423" si="133">N1360/12</f>
        <v>7.9333333333333322E-3</v>
      </c>
      <c r="T1360" s="18">
        <v>2.2805E-3</v>
      </c>
      <c r="U1360" s="8">
        <v>-1.5599999999999999E-2</v>
      </c>
      <c r="V1360" s="8">
        <v>-2.35E-2</v>
      </c>
      <c r="W1360" s="13">
        <v>1.35458688E-3</v>
      </c>
      <c r="X1360" s="13">
        <v>-2.0079516000000002E-3</v>
      </c>
      <c r="Y1360" s="26">
        <v>1.7295000000000001E-2</v>
      </c>
      <c r="Z1360" s="26">
        <v>1.3714E-2</v>
      </c>
      <c r="AA1360" s="26">
        <f t="shared" si="130"/>
        <v>9.3616666666666692E-3</v>
      </c>
    </row>
    <row r="1361" spans="1:27" x14ac:dyDescent="0.3">
      <c r="A1361" s="1">
        <v>198404</v>
      </c>
      <c r="B1361" s="29">
        <v>160.05000000000001</v>
      </c>
      <c r="C1361" s="2">
        <v>7.2233299999999998</v>
      </c>
      <c r="D1361" s="2">
        <f t="shared" si="131"/>
        <v>3.0369791895151579</v>
      </c>
      <c r="E1361" s="2">
        <f t="shared" si="124"/>
        <v>364.01448663840881</v>
      </c>
      <c r="F1361" s="36">
        <f t="shared" si="125"/>
        <v>119</v>
      </c>
      <c r="G1361" s="2">
        <f t="shared" si="126"/>
        <v>3.0589452658689815</v>
      </c>
      <c r="H1361" s="13">
        <f t="shared" si="127"/>
        <v>0.24636942222622199</v>
      </c>
      <c r="I1361" s="2">
        <f t="shared" si="132"/>
        <v>6.0348189415042608E-3</v>
      </c>
      <c r="J1361" s="36">
        <f t="shared" si="128"/>
        <v>119</v>
      </c>
      <c r="K1361" s="31">
        <f t="shared" si="129"/>
        <v>6.1613658031254466E-3</v>
      </c>
      <c r="L1361" s="3">
        <v>15.5733</v>
      </c>
      <c r="M1361" s="13">
        <v>0.75865897928678205</v>
      </c>
      <c r="N1361" s="2">
        <v>9.69E-2</v>
      </c>
      <c r="O1361" s="2">
        <v>0.12809999999999999</v>
      </c>
      <c r="P1361" s="2">
        <v>0.1431</v>
      </c>
      <c r="Q1361" s="2">
        <v>0.12839999999999999</v>
      </c>
      <c r="R1361" s="15">
        <v>2.2650724959334078E-2</v>
      </c>
      <c r="S1361" s="17">
        <f t="shared" si="133"/>
        <v>8.0750000000000006E-3</v>
      </c>
      <c r="T1361" s="18">
        <v>4.8693E-3</v>
      </c>
      <c r="U1361" s="8">
        <v>-1.0500000000000001E-2</v>
      </c>
      <c r="V1361" s="8">
        <v>-7.3000000000000001E-3</v>
      </c>
      <c r="W1361" s="13">
        <v>1.0355400029999999E-3</v>
      </c>
      <c r="X1361" s="13">
        <v>-1.9147215E-3</v>
      </c>
      <c r="Y1361" s="26">
        <v>6.7809999999999997E-3</v>
      </c>
      <c r="Z1361" s="26">
        <v>5.2290000000000001E-3</v>
      </c>
      <c r="AA1361" s="26">
        <f t="shared" si="130"/>
        <v>-1.2940000000000009E-3</v>
      </c>
    </row>
    <row r="1362" spans="1:27" x14ac:dyDescent="0.3">
      <c r="A1362" s="1">
        <v>198405</v>
      </c>
      <c r="B1362" s="29">
        <v>150.55000000000001</v>
      </c>
      <c r="C1362" s="2">
        <v>7.2666700000000004</v>
      </c>
      <c r="D1362" s="2">
        <f t="shared" si="131"/>
        <v>3.0483155606390224</v>
      </c>
      <c r="E1362" s="2">
        <f t="shared" si="124"/>
        <v>363.84415082545689</v>
      </c>
      <c r="F1362" s="36">
        <f t="shared" si="125"/>
        <v>119</v>
      </c>
      <c r="G1362" s="2">
        <f t="shared" si="126"/>
        <v>3.057513872482831</v>
      </c>
      <c r="H1362" s="13">
        <f t="shared" si="127"/>
        <v>0.24645633543776169</v>
      </c>
      <c r="I1362" s="2">
        <f t="shared" si="132"/>
        <v>6.0000027688060786E-3</v>
      </c>
      <c r="J1362" s="36">
        <f t="shared" si="128"/>
        <v>119</v>
      </c>
      <c r="K1362" s="31">
        <f t="shared" si="129"/>
        <v>6.1635042243077575E-3</v>
      </c>
      <c r="L1362" s="3">
        <v>15.886699999999999</v>
      </c>
      <c r="M1362" s="13">
        <v>0.80391003303615882</v>
      </c>
      <c r="N1362" s="2">
        <v>9.8299999999999998E-2</v>
      </c>
      <c r="O1362" s="2">
        <v>0.1328</v>
      </c>
      <c r="P1362" s="2">
        <v>0.1474</v>
      </c>
      <c r="Q1362" s="2">
        <v>0.1381</v>
      </c>
      <c r="R1362" s="15">
        <v>2.1480532975660487E-2</v>
      </c>
      <c r="S1362" s="17">
        <f t="shared" si="133"/>
        <v>8.1916666666666665E-3</v>
      </c>
      <c r="T1362" s="18">
        <v>2.9103000000000002E-3</v>
      </c>
      <c r="U1362" s="8">
        <v>-5.16E-2</v>
      </c>
      <c r="V1362" s="8">
        <v>-4.8300000000000003E-2</v>
      </c>
      <c r="W1362" s="13">
        <v>9.3304858199999986E-4</v>
      </c>
      <c r="X1362" s="13">
        <v>-1.7415154E-3</v>
      </c>
      <c r="Y1362" s="26">
        <v>-5.3130999999999998E-2</v>
      </c>
      <c r="Z1362" s="26">
        <v>-5.9544E-2</v>
      </c>
      <c r="AA1362" s="26">
        <f t="shared" si="130"/>
        <v>-6.1322666666666664E-2</v>
      </c>
    </row>
    <row r="1363" spans="1:27" x14ac:dyDescent="0.3">
      <c r="A1363" s="1">
        <v>198406</v>
      </c>
      <c r="B1363" s="29">
        <v>153.18</v>
      </c>
      <c r="C1363" s="2">
        <v>7.31</v>
      </c>
      <c r="D1363" s="2">
        <f t="shared" si="131"/>
        <v>3.0257823686358614</v>
      </c>
      <c r="E1363" s="2">
        <f t="shared" si="124"/>
        <v>363.771865130496</v>
      </c>
      <c r="F1363" s="36">
        <f t="shared" si="125"/>
        <v>119</v>
      </c>
      <c r="G1363" s="2">
        <f t="shared" si="126"/>
        <v>3.0569064296680337</v>
      </c>
      <c r="H1363" s="13">
        <f t="shared" si="127"/>
        <v>0.24649323747943266</v>
      </c>
      <c r="I1363" s="2">
        <f t="shared" si="132"/>
        <v>5.9628413014487514E-3</v>
      </c>
      <c r="J1363" s="36">
        <f t="shared" si="128"/>
        <v>119</v>
      </c>
      <c r="K1363" s="31">
        <f t="shared" si="129"/>
        <v>6.1656292355012398E-3</v>
      </c>
      <c r="L1363" s="3">
        <v>16.2</v>
      </c>
      <c r="M1363" s="13">
        <v>0.78435181914517837</v>
      </c>
      <c r="N1363" s="2">
        <v>9.8699999999999996E-2</v>
      </c>
      <c r="O1363" s="2">
        <v>0.13550000000000001</v>
      </c>
      <c r="P1363" s="2">
        <v>0.15049999999999999</v>
      </c>
      <c r="Q1363" s="2">
        <v>0.13739999999999999</v>
      </c>
      <c r="R1363" s="15">
        <v>1.2706174439209039E-3</v>
      </c>
      <c r="S1363" s="17">
        <f t="shared" si="133"/>
        <v>8.2249999999999997E-3</v>
      </c>
      <c r="T1363" s="18">
        <v>3.2236999999999999E-3</v>
      </c>
      <c r="U1363" s="8">
        <v>1.4999999999999999E-2</v>
      </c>
      <c r="V1363" s="8">
        <v>1.9900000000000001E-2</v>
      </c>
      <c r="W1363" s="13">
        <v>1.6757437819999998E-3</v>
      </c>
      <c r="X1363" s="13">
        <v>-1.8792425999999999E-3</v>
      </c>
      <c r="Y1363" s="26">
        <v>2.2936999999999999E-2</v>
      </c>
      <c r="Z1363" s="26">
        <v>1.8709E-2</v>
      </c>
      <c r="AA1363" s="26">
        <f t="shared" si="130"/>
        <v>1.4711999999999999E-2</v>
      </c>
    </row>
    <row r="1364" spans="1:27" x14ac:dyDescent="0.3">
      <c r="A1364" s="1">
        <v>198407</v>
      </c>
      <c r="B1364" s="29">
        <v>150.66</v>
      </c>
      <c r="C1364" s="2">
        <v>7.3333300000000001</v>
      </c>
      <c r="D1364" s="2">
        <f t="shared" si="131"/>
        <v>3.1236460964096042</v>
      </c>
      <c r="E1364" s="2">
        <f t="shared" si="124"/>
        <v>363.78019808485726</v>
      </c>
      <c r="F1364" s="36">
        <f t="shared" si="125"/>
        <v>119</v>
      </c>
      <c r="G1364" s="2">
        <f t="shared" si="126"/>
        <v>3.056976454494599</v>
      </c>
      <c r="H1364" s="13">
        <f t="shared" si="127"/>
        <v>0.2464889829203053</v>
      </c>
      <c r="I1364" s="2">
        <f t="shared" si="132"/>
        <v>3.1915184678523723E-3</v>
      </c>
      <c r="J1364" s="36">
        <f t="shared" si="128"/>
        <v>119</v>
      </c>
      <c r="K1364" s="31">
        <f t="shared" si="129"/>
        <v>6.1437083340728392E-3</v>
      </c>
      <c r="L1364" s="3">
        <v>16.32</v>
      </c>
      <c r="M1364" s="13">
        <v>0.79639193745068504</v>
      </c>
      <c r="N1364" s="2">
        <v>0.1012</v>
      </c>
      <c r="O1364" s="2">
        <v>0.13439999999999999</v>
      </c>
      <c r="P1364" s="2">
        <v>0.1515</v>
      </c>
      <c r="Q1364" s="2">
        <v>0.1293</v>
      </c>
      <c r="R1364" s="15">
        <v>-1.8961802694071907E-3</v>
      </c>
      <c r="S1364" s="17">
        <f t="shared" si="133"/>
        <v>8.4333333333333326E-3</v>
      </c>
      <c r="T1364" s="18">
        <v>3.2133999999999999E-3</v>
      </c>
      <c r="U1364" s="8">
        <v>6.93E-2</v>
      </c>
      <c r="V1364" s="8">
        <v>5.8599999999999999E-2</v>
      </c>
      <c r="W1364" s="13">
        <v>8.6566462999999991E-4</v>
      </c>
      <c r="X1364" s="13">
        <v>-1.3404001999999999E-3</v>
      </c>
      <c r="Y1364" s="26">
        <v>-1.3764999999999999E-2</v>
      </c>
      <c r="Z1364" s="26">
        <v>-1.5640999999999999E-2</v>
      </c>
      <c r="AA1364" s="26">
        <f t="shared" si="130"/>
        <v>-2.2198333333333334E-2</v>
      </c>
    </row>
    <row r="1365" spans="1:27" x14ac:dyDescent="0.3">
      <c r="A1365" s="1">
        <v>198408</v>
      </c>
      <c r="B1365" s="29">
        <v>166.68</v>
      </c>
      <c r="C1365" s="2">
        <v>7.3566700000000003</v>
      </c>
      <c r="D1365" s="2">
        <f t="shared" si="131"/>
        <v>3.1169826319150555</v>
      </c>
      <c r="E1365" s="2">
        <f t="shared" si="124"/>
        <v>364.02193509728949</v>
      </c>
      <c r="F1365" s="36">
        <f t="shared" si="125"/>
        <v>119</v>
      </c>
      <c r="G1365" s="2">
        <f t="shared" si="126"/>
        <v>3.0590078579604159</v>
      </c>
      <c r="H1365" s="13">
        <f t="shared" si="127"/>
        <v>0.24636562307678889</v>
      </c>
      <c r="I1365" s="2">
        <f t="shared" si="132"/>
        <v>3.1827287194221565E-3</v>
      </c>
      <c r="J1365" s="36">
        <f t="shared" si="128"/>
        <v>119</v>
      </c>
      <c r="K1365" s="31">
        <f t="shared" si="129"/>
        <v>6.0991111483455051E-3</v>
      </c>
      <c r="L1365" s="3">
        <v>16.440000000000001</v>
      </c>
      <c r="M1365" s="13">
        <v>0.7254283800780803</v>
      </c>
      <c r="N1365" s="2">
        <v>0.1047</v>
      </c>
      <c r="O1365" s="2">
        <v>0.12869999999999998</v>
      </c>
      <c r="P1365" s="2">
        <v>0.14630000000000001</v>
      </c>
      <c r="Q1365" s="2">
        <v>0.127</v>
      </c>
      <c r="R1365" s="15">
        <v>-3.1320242966583196E-3</v>
      </c>
      <c r="S1365" s="17">
        <f t="shared" si="133"/>
        <v>8.7250000000000001E-3</v>
      </c>
      <c r="T1365" s="18">
        <v>4.1619999999999999E-3</v>
      </c>
      <c r="U1365" s="8">
        <v>2.6599999999999999E-2</v>
      </c>
      <c r="V1365" s="8">
        <v>3.0700000000000002E-2</v>
      </c>
      <c r="W1365" s="13">
        <v>3.1268328160000006E-3</v>
      </c>
      <c r="X1365" s="13">
        <v>-1.4445113E-3</v>
      </c>
      <c r="Y1365" s="26">
        <v>0.112438</v>
      </c>
      <c r="Z1365" s="26">
        <v>0.105753</v>
      </c>
      <c r="AA1365" s="26">
        <f t="shared" si="130"/>
        <v>0.103713</v>
      </c>
    </row>
    <row r="1366" spans="1:27" x14ac:dyDescent="0.3">
      <c r="A1366" s="1">
        <v>198409</v>
      </c>
      <c r="B1366" s="29">
        <v>166.1</v>
      </c>
      <c r="C1366" s="2">
        <v>7.38</v>
      </c>
      <c r="D1366" s="2">
        <f t="shared" si="131"/>
        <v>3.1137561714985265</v>
      </c>
      <c r="E1366" s="2">
        <f t="shared" si="124"/>
        <v>364.11435710375054</v>
      </c>
      <c r="F1366" s="36">
        <f t="shared" si="125"/>
        <v>119</v>
      </c>
      <c r="G1366" s="2">
        <f t="shared" si="126"/>
        <v>3.0597845134768953</v>
      </c>
      <c r="H1366" s="13">
        <f t="shared" si="127"/>
        <v>0.24631849219592603</v>
      </c>
      <c r="I1366" s="2">
        <f t="shared" si="132"/>
        <v>3.1712717846525962E-3</v>
      </c>
      <c r="J1366" s="36">
        <f t="shared" si="128"/>
        <v>119</v>
      </c>
      <c r="K1366" s="31">
        <f t="shared" si="129"/>
        <v>6.0550419250453985E-3</v>
      </c>
      <c r="L1366" s="3">
        <v>16.559999999999999</v>
      </c>
      <c r="M1366" s="13">
        <v>0.73605091529862188</v>
      </c>
      <c r="N1366" s="2">
        <v>0.10369999999999999</v>
      </c>
      <c r="O1366" s="2">
        <v>0.12659999999999999</v>
      </c>
      <c r="P1366" s="2">
        <v>0.14349999999999999</v>
      </c>
      <c r="Q1366" s="2">
        <v>0.1235</v>
      </c>
      <c r="R1366" s="15">
        <v>-9.4925468664041751E-3</v>
      </c>
      <c r="S1366" s="17">
        <f t="shared" si="133"/>
        <v>8.6416666666666656E-3</v>
      </c>
      <c r="T1366" s="18">
        <v>4.7809000000000003E-3</v>
      </c>
      <c r="U1366" s="8">
        <v>3.4200000000000001E-2</v>
      </c>
      <c r="V1366" s="8">
        <v>3.1399999999999997E-2</v>
      </c>
      <c r="W1366" s="13">
        <v>9.4320846000000007E-4</v>
      </c>
      <c r="X1366" s="13">
        <v>-1.4075399000000001E-3</v>
      </c>
      <c r="Y1366" s="26">
        <v>-6.3999999999999997E-5</v>
      </c>
      <c r="Z1366" s="26">
        <v>-3.2919999999999998E-3</v>
      </c>
      <c r="AA1366" s="26">
        <f t="shared" si="130"/>
        <v>-8.7056666666666654E-3</v>
      </c>
    </row>
    <row r="1367" spans="1:27" x14ac:dyDescent="0.3">
      <c r="A1367" s="1">
        <v>198410</v>
      </c>
      <c r="B1367" s="29">
        <v>166.09</v>
      </c>
      <c r="C1367" s="2">
        <v>7.43</v>
      </c>
      <c r="D1367" s="2">
        <f t="shared" si="131"/>
        <v>3.0917763085771606</v>
      </c>
      <c r="E1367" s="2">
        <f t="shared" ref="E1367:E1430" si="134">SUM(D1248:D1366)</f>
        <v>364.2591260456598</v>
      </c>
      <c r="F1367" s="36">
        <f t="shared" ref="F1367:F1430" si="135">COUNT(D1248:D1366)</f>
        <v>119</v>
      </c>
      <c r="G1367" s="2">
        <f t="shared" ref="G1367:G1430" si="136">E1367/F1367</f>
        <v>3.061001059207225</v>
      </c>
      <c r="H1367" s="13">
        <f t="shared" ref="H1367:H1430" si="137">1/(1+G1367)</f>
        <v>0.24624470307210819</v>
      </c>
      <c r="I1367" s="2">
        <f t="shared" si="132"/>
        <v>6.7750677506774881E-3</v>
      </c>
      <c r="J1367" s="36">
        <f t="shared" ref="J1367:J1430" si="138">COUNT(I1248:I1366)</f>
        <v>119</v>
      </c>
      <c r="K1367" s="31">
        <f t="shared" ref="K1367:K1430" si="139">SUM(I1248:I1366)/J1367</f>
        <v>6.0738965064149886E-3</v>
      </c>
      <c r="L1367" s="3">
        <v>16.5867</v>
      </c>
      <c r="M1367" s="13">
        <v>0.73564246550381818</v>
      </c>
      <c r="N1367" s="2">
        <v>9.74E-2</v>
      </c>
      <c r="O1367" s="2">
        <v>0.1263</v>
      </c>
      <c r="P1367" s="2">
        <v>0.1394</v>
      </c>
      <c r="Q1367" s="2">
        <v>0.1173</v>
      </c>
      <c r="R1367" s="15">
        <v>-1.352848039530042E-2</v>
      </c>
      <c r="S1367" s="17">
        <f t="shared" si="133"/>
        <v>8.1166666666666661E-3</v>
      </c>
      <c r="T1367" s="18">
        <v>2.5404999999999998E-3</v>
      </c>
      <c r="U1367" s="8">
        <v>5.6099999999999997E-2</v>
      </c>
      <c r="V1367" s="8">
        <v>5.7200000000000001E-2</v>
      </c>
      <c r="W1367" s="13">
        <v>1.2918607570000002E-3</v>
      </c>
      <c r="X1367" s="13">
        <v>-1.8743573E-3</v>
      </c>
      <c r="Y1367" s="26">
        <v>3.3310000000000002E-3</v>
      </c>
      <c r="Z1367" s="26">
        <v>2.1599999999999999E-4</v>
      </c>
      <c r="AA1367" s="26">
        <f t="shared" ref="AA1367:AA1430" si="140">Y1367-S1367</f>
        <v>-4.7856666666666655E-3</v>
      </c>
    </row>
    <row r="1368" spans="1:27" x14ac:dyDescent="0.3">
      <c r="A1368" s="1">
        <v>198411</v>
      </c>
      <c r="B1368" s="29">
        <v>163.58000000000001</v>
      </c>
      <c r="C1368" s="2">
        <v>7.48</v>
      </c>
      <c r="D1368" s="2">
        <f t="shared" si="131"/>
        <v>3.1071971145019783</v>
      </c>
      <c r="E1368" s="2">
        <f t="shared" si="134"/>
        <v>364.40320149733304</v>
      </c>
      <c r="F1368" s="36">
        <f t="shared" si="135"/>
        <v>119</v>
      </c>
      <c r="G1368" s="2">
        <f t="shared" si="136"/>
        <v>3.0622117772885131</v>
      </c>
      <c r="H1368" s="13">
        <f t="shared" si="137"/>
        <v>0.24617131130162059</v>
      </c>
      <c r="I1368" s="2">
        <f t="shared" si="132"/>
        <v>6.7294751009421283E-3</v>
      </c>
      <c r="J1368" s="36">
        <f t="shared" si="138"/>
        <v>119</v>
      </c>
      <c r="K1368" s="31">
        <f t="shared" si="139"/>
        <v>6.1230189250374798E-3</v>
      </c>
      <c r="L1368" s="3">
        <v>16.613299999999999</v>
      </c>
      <c r="M1368" s="13">
        <v>0.74705199589550353</v>
      </c>
      <c r="N1368" s="2">
        <v>8.6099999999999996E-2</v>
      </c>
      <c r="O1368" s="2">
        <v>0.1229</v>
      </c>
      <c r="P1368" s="2">
        <v>0.1348</v>
      </c>
      <c r="Q1368" s="2">
        <v>0.1169</v>
      </c>
      <c r="R1368" s="15">
        <v>-2.1877206503989853E-2</v>
      </c>
      <c r="S1368" s="17">
        <f t="shared" si="133"/>
        <v>7.175E-3</v>
      </c>
      <c r="T1368" s="18">
        <v>0</v>
      </c>
      <c r="U1368" s="8">
        <v>1.18E-2</v>
      </c>
      <c r="V1368" s="8">
        <v>2.12E-2</v>
      </c>
      <c r="W1368" s="13">
        <v>1.0202832620000001E-3</v>
      </c>
      <c r="X1368" s="13">
        <v>-1.6267860000000001E-3</v>
      </c>
      <c r="Y1368" s="26">
        <v>-9.8410000000000008E-3</v>
      </c>
      <c r="Z1368" s="26">
        <v>-1.495E-2</v>
      </c>
      <c r="AA1368" s="26">
        <f t="shared" si="140"/>
        <v>-1.7016E-2</v>
      </c>
    </row>
    <row r="1369" spans="1:27" x14ac:dyDescent="0.3">
      <c r="A1369" s="1">
        <v>198412</v>
      </c>
      <c r="B1369" s="29">
        <v>167.24</v>
      </c>
      <c r="C1369" s="2">
        <v>7.53</v>
      </c>
      <c r="D1369" s="2">
        <f t="shared" si="131"/>
        <v>3.1720041379689419</v>
      </c>
      <c r="E1369" s="2">
        <f t="shared" si="134"/>
        <v>364.44778680944148</v>
      </c>
      <c r="F1369" s="36">
        <f t="shared" si="135"/>
        <v>119</v>
      </c>
      <c r="G1369" s="2">
        <f t="shared" si="136"/>
        <v>3.0625864437768193</v>
      </c>
      <c r="H1369" s="13">
        <f t="shared" si="137"/>
        <v>0.24614860848852269</v>
      </c>
      <c r="I1369" s="2">
        <f t="shared" si="132"/>
        <v>6.6844919786095414E-3</v>
      </c>
      <c r="J1369" s="36">
        <f t="shared" si="138"/>
        <v>119</v>
      </c>
      <c r="K1369" s="31">
        <f t="shared" si="139"/>
        <v>6.1717888299429946E-3</v>
      </c>
      <c r="L1369" s="3">
        <v>16.64</v>
      </c>
      <c r="M1369" s="13">
        <v>0.73309837648670739</v>
      </c>
      <c r="N1369" s="2">
        <v>8.0600000000000005E-2</v>
      </c>
      <c r="O1369" s="2">
        <v>0.12130000000000001</v>
      </c>
      <c r="P1369" s="2">
        <v>0.13400000000000001</v>
      </c>
      <c r="Q1369" s="2">
        <v>0.11700000000000001</v>
      </c>
      <c r="R1369" s="15">
        <v>-2.7196786594198941E-2</v>
      </c>
      <c r="S1369" s="17">
        <f t="shared" si="133"/>
        <v>6.7166666666666668E-3</v>
      </c>
      <c r="T1369" s="18">
        <v>6.3409999999999996E-4</v>
      </c>
      <c r="U1369" s="8">
        <v>9.1000000000000004E-3</v>
      </c>
      <c r="V1369" s="8">
        <v>1.2800000000000001E-2</v>
      </c>
      <c r="W1369" s="13">
        <v>1.1900550720000001E-3</v>
      </c>
      <c r="X1369" s="13">
        <v>-1.1276635000000001E-3</v>
      </c>
      <c r="Y1369" s="26">
        <v>2.5555999999999999E-2</v>
      </c>
      <c r="Z1369" s="26">
        <v>2.1843000000000001E-2</v>
      </c>
      <c r="AA1369" s="26">
        <f t="shared" si="140"/>
        <v>1.8839333333333333E-2</v>
      </c>
    </row>
    <row r="1370" spans="1:27" x14ac:dyDescent="0.3">
      <c r="A1370" s="1">
        <v>198501</v>
      </c>
      <c r="B1370" s="29">
        <v>179.63</v>
      </c>
      <c r="C1370" s="2">
        <v>7.5733300000000003</v>
      </c>
      <c r="D1370" s="2">
        <f t="shared" si="131"/>
        <v>3.1749133394041174</v>
      </c>
      <c r="E1370" s="2">
        <f t="shared" si="134"/>
        <v>364.50547773447107</v>
      </c>
      <c r="F1370" s="36">
        <f t="shared" si="135"/>
        <v>119</v>
      </c>
      <c r="G1370" s="2">
        <f t="shared" si="136"/>
        <v>3.0630712414661434</v>
      </c>
      <c r="H1370" s="13">
        <f t="shared" si="137"/>
        <v>0.24611923851946879</v>
      </c>
      <c r="I1370" s="2">
        <f t="shared" si="132"/>
        <v>5.754316069057186E-3</v>
      </c>
      <c r="J1370" s="36">
        <f t="shared" si="138"/>
        <v>119</v>
      </c>
      <c r="K1370" s="31">
        <f t="shared" si="139"/>
        <v>6.173502581397229E-3</v>
      </c>
      <c r="L1370" s="3">
        <v>16.556699999999999</v>
      </c>
      <c r="M1370" s="13">
        <v>0.69025544580616582</v>
      </c>
      <c r="N1370" s="2">
        <v>7.7600000000000002E-2</v>
      </c>
      <c r="O1370" s="2">
        <v>0.1208</v>
      </c>
      <c r="P1370" s="2">
        <v>0.1326</v>
      </c>
      <c r="Q1370" s="2">
        <v>0.11269999999999999</v>
      </c>
      <c r="R1370" s="15">
        <v>-2.9905005179054991E-2</v>
      </c>
      <c r="S1370" s="17">
        <f t="shared" si="133"/>
        <v>6.4666666666666666E-3</v>
      </c>
      <c r="T1370" s="18">
        <v>1.8998999999999999E-3</v>
      </c>
      <c r="U1370" s="8">
        <v>3.6400000000000002E-2</v>
      </c>
      <c r="V1370" s="8">
        <v>3.2500000000000001E-2</v>
      </c>
      <c r="W1370" s="13">
        <v>1.6358536819999999E-3</v>
      </c>
      <c r="X1370" s="13">
        <v>-1.5489468000000001E-3</v>
      </c>
      <c r="Y1370" s="26">
        <v>7.6868000000000006E-2</v>
      </c>
      <c r="Z1370" s="26">
        <v>7.4736999999999998E-2</v>
      </c>
      <c r="AA1370" s="26">
        <f t="shared" si="140"/>
        <v>7.0401333333333344E-2</v>
      </c>
    </row>
    <row r="1371" spans="1:27" x14ac:dyDescent="0.3">
      <c r="A1371" s="1">
        <v>198502</v>
      </c>
      <c r="B1371" s="29">
        <v>181.19</v>
      </c>
      <c r="C1371" s="2">
        <v>7.6166700000000001</v>
      </c>
      <c r="D1371" s="2">
        <f t="shared" si="131"/>
        <v>3.1662775454129277</v>
      </c>
      <c r="E1371" s="2">
        <f t="shared" si="134"/>
        <v>364.55103691827225</v>
      </c>
      <c r="F1371" s="36">
        <f t="shared" si="135"/>
        <v>119</v>
      </c>
      <c r="G1371" s="2">
        <f t="shared" si="136"/>
        <v>3.0634540917501871</v>
      </c>
      <c r="H1371" s="13">
        <f t="shared" si="137"/>
        <v>0.24609604967120124</v>
      </c>
      <c r="I1371" s="2">
        <f t="shared" si="132"/>
        <v>5.7227137864057642E-3</v>
      </c>
      <c r="J1371" s="36">
        <f t="shared" si="138"/>
        <v>119</v>
      </c>
      <c r="K1371" s="31">
        <f t="shared" si="139"/>
        <v>6.1677271848117375E-3</v>
      </c>
      <c r="L1371" s="3">
        <v>16.473299999999998</v>
      </c>
      <c r="M1371" s="13">
        <v>0.69173916090996179</v>
      </c>
      <c r="N1371" s="2">
        <v>8.2699999999999996E-2</v>
      </c>
      <c r="O1371" s="2">
        <v>0.12130000000000001</v>
      </c>
      <c r="P1371" s="2">
        <v>0.1323</v>
      </c>
      <c r="Q1371" s="2">
        <v>0.12089999999999999</v>
      </c>
      <c r="R1371" s="15">
        <v>-2.4518917454503901E-2</v>
      </c>
      <c r="S1371" s="17">
        <f t="shared" si="133"/>
        <v>6.8916666666666666E-3</v>
      </c>
      <c r="T1371" s="18">
        <v>4.1041999999999997E-3</v>
      </c>
      <c r="U1371" s="8">
        <v>-4.9299999999999997E-2</v>
      </c>
      <c r="V1371" s="8">
        <v>-3.73E-2</v>
      </c>
      <c r="W1371" s="13">
        <v>7.4530291600000012E-4</v>
      </c>
      <c r="X1371" s="13">
        <v>-1.5429552E-3</v>
      </c>
      <c r="Y1371" s="26">
        <v>1.4166E-2</v>
      </c>
      <c r="Z1371" s="26">
        <v>8.8859999999999998E-3</v>
      </c>
      <c r="AA1371" s="26">
        <f t="shared" si="140"/>
        <v>7.2743333333333332E-3</v>
      </c>
    </row>
    <row r="1372" spans="1:27" x14ac:dyDescent="0.3">
      <c r="A1372" s="1">
        <v>198503</v>
      </c>
      <c r="B1372" s="29">
        <v>180.66</v>
      </c>
      <c r="C1372" s="2">
        <v>7.66</v>
      </c>
      <c r="D1372" s="2">
        <f t="shared" si="131"/>
        <v>3.1559999764246056</v>
      </c>
      <c r="E1372" s="2">
        <f t="shared" si="134"/>
        <v>364.54815566290608</v>
      </c>
      <c r="F1372" s="36">
        <f t="shared" si="135"/>
        <v>119</v>
      </c>
      <c r="G1372" s="2">
        <f t="shared" si="136"/>
        <v>3.0634298795202191</v>
      </c>
      <c r="H1372" s="13">
        <f t="shared" si="137"/>
        <v>0.24609751605165456</v>
      </c>
      <c r="I1372" s="2">
        <f t="shared" si="132"/>
        <v>5.688837772937605E-3</v>
      </c>
      <c r="J1372" s="36">
        <f t="shared" si="138"/>
        <v>119</v>
      </c>
      <c r="K1372" s="31">
        <f t="shared" si="139"/>
        <v>6.1620557245928619E-3</v>
      </c>
      <c r="L1372" s="3">
        <v>16.39</v>
      </c>
      <c r="M1372" s="13">
        <v>0.72364577906187344</v>
      </c>
      <c r="N1372" s="2">
        <v>8.5199999999999998E-2</v>
      </c>
      <c r="O1372" s="2">
        <v>0.12560000000000002</v>
      </c>
      <c r="P1372" s="2">
        <v>0.13689999999999999</v>
      </c>
      <c r="Q1372" s="2">
        <v>0.1181</v>
      </c>
      <c r="R1372" s="15">
        <v>-2.4815769328601071E-2</v>
      </c>
      <c r="S1372" s="17">
        <f t="shared" si="133"/>
        <v>7.0999999999999995E-3</v>
      </c>
      <c r="T1372" s="18">
        <v>4.4010999999999998E-3</v>
      </c>
      <c r="U1372" s="8">
        <v>3.0700000000000002E-2</v>
      </c>
      <c r="V1372" s="8">
        <v>1.7899999999999999E-2</v>
      </c>
      <c r="W1372" s="13">
        <v>8.0226054299999995E-4</v>
      </c>
      <c r="X1372" s="13">
        <v>-1.8750596999999999E-3</v>
      </c>
      <c r="Y1372" s="26">
        <v>-6.3599999999999996E-4</v>
      </c>
      <c r="Z1372" s="26">
        <v>-3.98E-3</v>
      </c>
      <c r="AA1372" s="26">
        <f t="shared" si="140"/>
        <v>-7.7359999999999998E-3</v>
      </c>
    </row>
    <row r="1373" spans="1:27" x14ac:dyDescent="0.3">
      <c r="A1373" s="1">
        <v>198504</v>
      </c>
      <c r="B1373" s="29">
        <v>179.83</v>
      </c>
      <c r="C1373" s="2">
        <v>7.6866700000000003</v>
      </c>
      <c r="D1373" s="2">
        <f t="shared" si="131"/>
        <v>3.2051651821382903</v>
      </c>
      <c r="E1373" s="2">
        <f t="shared" si="134"/>
        <v>364.49546637252388</v>
      </c>
      <c r="F1373" s="36">
        <f t="shared" si="135"/>
        <v>119</v>
      </c>
      <c r="G1373" s="2">
        <f t="shared" si="136"/>
        <v>3.0629871123741501</v>
      </c>
      <c r="H1373" s="13">
        <f t="shared" si="137"/>
        <v>0.24612433471777953</v>
      </c>
      <c r="I1373" s="2">
        <f t="shared" si="132"/>
        <v>3.4817232375978779E-3</v>
      </c>
      <c r="J1373" s="36">
        <f t="shared" si="138"/>
        <v>119</v>
      </c>
      <c r="K1373" s="31">
        <f t="shared" si="139"/>
        <v>6.1793387933691789E-3</v>
      </c>
      <c r="L1373" s="3">
        <v>16.13</v>
      </c>
      <c r="M1373" s="13">
        <v>0.72866159006724651</v>
      </c>
      <c r="N1373" s="2">
        <v>7.9500000000000001E-2</v>
      </c>
      <c r="O1373" s="2">
        <v>0.12230000000000001</v>
      </c>
      <c r="P1373" s="2">
        <v>0.1351</v>
      </c>
      <c r="Q1373" s="2">
        <v>0.1162</v>
      </c>
      <c r="R1373" s="15">
        <v>-2.2411793008319962E-2</v>
      </c>
      <c r="S1373" s="17">
        <f t="shared" si="133"/>
        <v>6.6249999999999998E-3</v>
      </c>
      <c r="T1373" s="18">
        <v>4.0695000000000002E-3</v>
      </c>
      <c r="U1373" s="8">
        <v>2.4199999999999999E-2</v>
      </c>
      <c r="V1373" s="8">
        <v>2.9600000000000001E-2</v>
      </c>
      <c r="W1373" s="13">
        <v>4.59898226E-4</v>
      </c>
      <c r="X1373" s="13">
        <v>-2.0781901999999998E-3</v>
      </c>
      <c r="Y1373" s="26">
        <v>-3.7039999999999998E-3</v>
      </c>
      <c r="Z1373" s="26">
        <v>-5.4130000000000003E-3</v>
      </c>
      <c r="AA1373" s="26">
        <f t="shared" si="140"/>
        <v>-1.0329E-2</v>
      </c>
    </row>
    <row r="1374" spans="1:27" x14ac:dyDescent="0.3">
      <c r="A1374" s="1">
        <v>198505</v>
      </c>
      <c r="B1374" s="29">
        <v>189.55</v>
      </c>
      <c r="C1374" s="2">
        <v>7.71333</v>
      </c>
      <c r="D1374" s="2">
        <f t="shared" si="131"/>
        <v>3.2137638157477517</v>
      </c>
      <c r="E1374" s="2">
        <f t="shared" si="134"/>
        <v>364.45218907480597</v>
      </c>
      <c r="F1374" s="36">
        <f t="shared" si="135"/>
        <v>119</v>
      </c>
      <c r="G1374" s="2">
        <f t="shared" si="136"/>
        <v>3.0626234376034116</v>
      </c>
      <c r="H1374" s="13">
        <f t="shared" si="137"/>
        <v>0.24614636708488827</v>
      </c>
      <c r="I1374" s="2">
        <f t="shared" si="132"/>
        <v>3.4683419478134248E-3</v>
      </c>
      <c r="J1374" s="36">
        <f t="shared" si="138"/>
        <v>119</v>
      </c>
      <c r="K1374" s="31">
        <f t="shared" si="139"/>
        <v>6.1781623270078939E-3</v>
      </c>
      <c r="L1374" s="3">
        <v>15.87</v>
      </c>
      <c r="M1374" s="13">
        <v>0.69689298393656729</v>
      </c>
      <c r="N1374" s="2">
        <v>7.4800000000000005E-2</v>
      </c>
      <c r="O1374" s="2">
        <v>0.11720000000000001</v>
      </c>
      <c r="P1374" s="2">
        <v>0.13150000000000001</v>
      </c>
      <c r="Q1374" s="2">
        <v>0.1062</v>
      </c>
      <c r="R1374" s="15">
        <v>-2.5480930551009601E-2</v>
      </c>
      <c r="S1374" s="17">
        <f t="shared" si="133"/>
        <v>6.2333333333333338E-3</v>
      </c>
      <c r="T1374" s="18">
        <v>3.7418E-3</v>
      </c>
      <c r="U1374" s="8">
        <v>8.9599999999999999E-2</v>
      </c>
      <c r="V1374" s="8">
        <v>8.2000000000000003E-2</v>
      </c>
      <c r="W1374" s="13">
        <v>8.3386069899999999E-4</v>
      </c>
      <c r="X1374" s="13">
        <v>-2.1886417000000001E-3</v>
      </c>
      <c r="Y1374" s="26">
        <v>6.2740000000000004E-2</v>
      </c>
      <c r="Z1374" s="26">
        <v>5.6847000000000002E-2</v>
      </c>
      <c r="AA1374" s="26">
        <f t="shared" si="140"/>
        <v>5.650666666666667E-2</v>
      </c>
    </row>
    <row r="1375" spans="1:27" x14ac:dyDescent="0.3">
      <c r="A1375" s="1">
        <v>198506</v>
      </c>
      <c r="B1375" s="29">
        <v>191.85</v>
      </c>
      <c r="C1375" s="2">
        <v>7.74</v>
      </c>
      <c r="D1375" s="2">
        <f t="shared" si="131"/>
        <v>3.2054528045360602</v>
      </c>
      <c r="E1375" s="2">
        <f t="shared" si="134"/>
        <v>364.49116133881762</v>
      </c>
      <c r="F1375" s="36">
        <f t="shared" si="135"/>
        <v>119</v>
      </c>
      <c r="G1375" s="2">
        <f t="shared" si="136"/>
        <v>3.0629509356203162</v>
      </c>
      <c r="H1375" s="13">
        <f t="shared" si="137"/>
        <v>0.24612652622331599</v>
      </c>
      <c r="I1375" s="2">
        <f t="shared" si="132"/>
        <v>3.457650586711658E-3</v>
      </c>
      <c r="J1375" s="36">
        <f t="shared" si="138"/>
        <v>119</v>
      </c>
      <c r="K1375" s="31">
        <f t="shared" si="139"/>
        <v>6.1770059731579823E-3</v>
      </c>
      <c r="L1375" s="3">
        <v>15.61</v>
      </c>
      <c r="M1375" s="13">
        <v>0.68643014392044688</v>
      </c>
      <c r="N1375" s="2">
        <v>6.9500000000000006E-2</v>
      </c>
      <c r="O1375" s="2">
        <v>0.1094</v>
      </c>
      <c r="P1375" s="2">
        <v>0.124</v>
      </c>
      <c r="Q1375" s="2">
        <v>0.1055</v>
      </c>
      <c r="R1375" s="15">
        <v>-2.6607513896564162E-2</v>
      </c>
      <c r="S1375" s="17">
        <f t="shared" si="133"/>
        <v>5.7916666666666672E-3</v>
      </c>
      <c r="T1375" s="18">
        <v>3.1075E-3</v>
      </c>
      <c r="U1375" s="8">
        <v>1.4200000000000001E-2</v>
      </c>
      <c r="V1375" s="8">
        <v>8.3000000000000001E-3</v>
      </c>
      <c r="W1375" s="13">
        <v>7.4152271899999994E-4</v>
      </c>
      <c r="X1375" s="13">
        <v>-2.1959652999999999E-3</v>
      </c>
      <c r="Y1375" s="26">
        <v>1.6064999999999999E-2</v>
      </c>
      <c r="Z1375" s="26">
        <v>1.2925000000000001E-2</v>
      </c>
      <c r="AA1375" s="26">
        <f t="shared" si="140"/>
        <v>1.0273333333333332E-2</v>
      </c>
    </row>
    <row r="1376" spans="1:27" x14ac:dyDescent="0.3">
      <c r="A1376" s="1">
        <v>198507</v>
      </c>
      <c r="B1376" s="29">
        <v>190.92</v>
      </c>
      <c r="C1376" s="2">
        <v>7.7733299999999996</v>
      </c>
      <c r="D1376" s="2">
        <f t="shared" si="131"/>
        <v>3.1890887803600099</v>
      </c>
      <c r="E1376" s="2">
        <f t="shared" si="134"/>
        <v>364.54311816378726</v>
      </c>
      <c r="F1376" s="36">
        <f t="shared" si="135"/>
        <v>119</v>
      </c>
      <c r="G1376" s="2">
        <f t="shared" si="136"/>
        <v>3.0633875475948509</v>
      </c>
      <c r="H1376" s="13">
        <f t="shared" si="137"/>
        <v>0.24610007986855878</v>
      </c>
      <c r="I1376" s="2">
        <f t="shared" si="132"/>
        <v>4.3062015503874118E-3</v>
      </c>
      <c r="J1376" s="36">
        <f t="shared" si="138"/>
        <v>119</v>
      </c>
      <c r="K1376" s="31">
        <f t="shared" si="139"/>
        <v>6.2060618604412735E-3</v>
      </c>
      <c r="L1376" s="3">
        <v>15.4833</v>
      </c>
      <c r="M1376" s="13">
        <v>0.68032208987346465</v>
      </c>
      <c r="N1376" s="2">
        <v>7.0800000000000002E-2</v>
      </c>
      <c r="O1376" s="2">
        <v>0.10970000000000001</v>
      </c>
      <c r="P1376" s="2">
        <v>0.12429999999999999</v>
      </c>
      <c r="Q1376" s="2">
        <v>0.1091</v>
      </c>
      <c r="R1376" s="15">
        <v>-2.4638662966040597E-2</v>
      </c>
      <c r="S1376" s="17">
        <f t="shared" si="133"/>
        <v>5.8999999999999999E-3</v>
      </c>
      <c r="T1376" s="18">
        <v>1.5501E-3</v>
      </c>
      <c r="U1376" s="8">
        <v>-1.7999999999999999E-2</v>
      </c>
      <c r="V1376" s="8">
        <v>-1.21E-2</v>
      </c>
      <c r="W1376" s="13">
        <v>7.1863328600000015E-4</v>
      </c>
      <c r="X1376" s="13">
        <v>-2.1281896000000002E-3</v>
      </c>
      <c r="Y1376" s="26">
        <v>-3.3210000000000002E-3</v>
      </c>
      <c r="Z1376" s="26">
        <v>-5.2350000000000001E-3</v>
      </c>
      <c r="AA1376" s="26">
        <f t="shared" si="140"/>
        <v>-9.221E-3</v>
      </c>
    </row>
    <row r="1377" spans="1:27" x14ac:dyDescent="0.3">
      <c r="A1377" s="1">
        <v>198508</v>
      </c>
      <c r="B1377" s="29">
        <v>188.63</v>
      </c>
      <c r="C1377" s="2">
        <v>7.8066700000000004</v>
      </c>
      <c r="D1377" s="2">
        <f t="shared" si="131"/>
        <v>3.1494676544511133</v>
      </c>
      <c r="E1377" s="2">
        <f t="shared" si="134"/>
        <v>364.61397083977033</v>
      </c>
      <c r="F1377" s="36">
        <f t="shared" si="135"/>
        <v>119</v>
      </c>
      <c r="G1377" s="2">
        <f t="shared" si="136"/>
        <v>3.063982948233364</v>
      </c>
      <c r="H1377" s="13">
        <f t="shared" si="137"/>
        <v>0.24606402456356408</v>
      </c>
      <c r="I1377" s="2">
        <f t="shared" si="132"/>
        <v>4.2890241376605243E-3</v>
      </c>
      <c r="J1377" s="36">
        <f t="shared" si="138"/>
        <v>119</v>
      </c>
      <c r="K1377" s="31">
        <f t="shared" si="139"/>
        <v>6.2422484280915879E-3</v>
      </c>
      <c r="L1377" s="3">
        <v>15.3567</v>
      </c>
      <c r="M1377" s="13">
        <v>0.68717625804904015</v>
      </c>
      <c r="N1377" s="2">
        <v>7.1399999999999991E-2</v>
      </c>
      <c r="O1377" s="2">
        <v>0.1105</v>
      </c>
      <c r="P1377" s="2">
        <v>0.125</v>
      </c>
      <c r="Q1377" s="2">
        <v>0.10680000000000001</v>
      </c>
      <c r="R1377" s="15">
        <v>-2.4227473173315993E-2</v>
      </c>
      <c r="S1377" s="17">
        <f t="shared" si="133"/>
        <v>5.9499999999999996E-3</v>
      </c>
      <c r="T1377" s="18">
        <v>2.1662000000000001E-3</v>
      </c>
      <c r="U1377" s="8">
        <v>2.5899999999999999E-2</v>
      </c>
      <c r="V1377" s="8">
        <v>2.5999999999999999E-2</v>
      </c>
      <c r="W1377" s="13">
        <v>6.2970458600000007E-4</v>
      </c>
      <c r="X1377" s="13">
        <v>-2.2594761999999999E-3</v>
      </c>
      <c r="Y1377" s="26">
        <v>-6.4729999999999996E-3</v>
      </c>
      <c r="Z1377" s="26">
        <v>-1.1871E-2</v>
      </c>
      <c r="AA1377" s="26">
        <f t="shared" si="140"/>
        <v>-1.2423E-2</v>
      </c>
    </row>
    <row r="1378" spans="1:27" x14ac:dyDescent="0.3">
      <c r="A1378" s="1">
        <v>198509</v>
      </c>
      <c r="B1378" s="29">
        <v>182.08</v>
      </c>
      <c r="C1378" s="2">
        <v>7.84</v>
      </c>
      <c r="D1378" s="2">
        <f t="shared" si="131"/>
        <v>3.1868374203400296</v>
      </c>
      <c r="E1378" s="2">
        <f t="shared" si="134"/>
        <v>364.58538466387347</v>
      </c>
      <c r="F1378" s="36">
        <f t="shared" si="135"/>
        <v>119</v>
      </c>
      <c r="G1378" s="2">
        <f t="shared" si="136"/>
        <v>3.0637427282678442</v>
      </c>
      <c r="H1378" s="13">
        <f t="shared" si="137"/>
        <v>0.24607857014271337</v>
      </c>
      <c r="I1378" s="2">
        <f t="shared" si="132"/>
        <v>4.2694260164704012E-3</v>
      </c>
      <c r="J1378" s="36">
        <f t="shared" si="138"/>
        <v>119</v>
      </c>
      <c r="K1378" s="31">
        <f t="shared" si="139"/>
        <v>6.2782906477357944E-3</v>
      </c>
      <c r="L1378" s="3">
        <v>15.23</v>
      </c>
      <c r="M1378" s="13">
        <v>0.68995882977202083</v>
      </c>
      <c r="N1378" s="2">
        <v>7.0999999999999994E-2</v>
      </c>
      <c r="O1378" s="2">
        <v>0.11070000000000001</v>
      </c>
      <c r="P1378" s="2">
        <v>0.12480000000000001</v>
      </c>
      <c r="Q1378" s="2">
        <v>0.1082</v>
      </c>
      <c r="R1378" s="15">
        <v>-3.1294354176146233E-2</v>
      </c>
      <c r="S1378" s="17">
        <f t="shared" si="133"/>
        <v>5.9166666666666664E-3</v>
      </c>
      <c r="T1378" s="18">
        <v>3.0864E-3</v>
      </c>
      <c r="U1378" s="8">
        <v>-2.0999999999999999E-3</v>
      </c>
      <c r="V1378" s="8">
        <v>7.1000000000000004E-3</v>
      </c>
      <c r="W1378" s="13">
        <v>8.6584831700000004E-4</v>
      </c>
      <c r="X1378" s="13">
        <v>-2.1212744E-3</v>
      </c>
      <c r="Y1378" s="26">
        <v>-3.3248E-2</v>
      </c>
      <c r="Z1378" s="26">
        <v>-3.6197E-2</v>
      </c>
      <c r="AA1378" s="26">
        <f t="shared" si="140"/>
        <v>-3.9164666666666667E-2</v>
      </c>
    </row>
    <row r="1379" spans="1:27" x14ac:dyDescent="0.3">
      <c r="A1379" s="1">
        <v>198510</v>
      </c>
      <c r="B1379" s="29">
        <v>189.82</v>
      </c>
      <c r="C1379" s="2">
        <v>7.86</v>
      </c>
      <c r="D1379" s="2">
        <f t="shared" si="131"/>
        <v>3.2473223211851199</v>
      </c>
      <c r="E1379" s="2">
        <f t="shared" si="134"/>
        <v>364.56706150644749</v>
      </c>
      <c r="F1379" s="36">
        <f t="shared" si="135"/>
        <v>119</v>
      </c>
      <c r="G1379" s="2">
        <f t="shared" si="136"/>
        <v>3.0635887521550207</v>
      </c>
      <c r="H1379" s="13">
        <f t="shared" si="137"/>
        <v>0.24608789446758744</v>
      </c>
      <c r="I1379" s="2">
        <f t="shared" si="132"/>
        <v>2.5510204081633514E-3</v>
      </c>
      <c r="J1379" s="36">
        <f t="shared" si="138"/>
        <v>119</v>
      </c>
      <c r="K1379" s="31">
        <f t="shared" si="139"/>
        <v>6.336818746947792E-3</v>
      </c>
      <c r="L1379" s="3">
        <v>15.023300000000001</v>
      </c>
      <c r="M1379" s="13">
        <v>0.6670256346821315</v>
      </c>
      <c r="N1379" s="2">
        <v>7.1599999999999997E-2</v>
      </c>
      <c r="O1379" s="2">
        <v>0.11019999999999999</v>
      </c>
      <c r="P1379" s="2">
        <v>0.12359999999999999</v>
      </c>
      <c r="Q1379" s="2">
        <v>0.1051</v>
      </c>
      <c r="R1379" s="15">
        <v>-2.7069342186450126E-2</v>
      </c>
      <c r="S1379" s="17">
        <f t="shared" si="133"/>
        <v>5.9666666666666661E-3</v>
      </c>
      <c r="T1379" s="18">
        <v>3.0769E-3</v>
      </c>
      <c r="U1379" s="8">
        <v>3.3799999999999997E-2</v>
      </c>
      <c r="V1379" s="8">
        <v>3.2899999999999999E-2</v>
      </c>
      <c r="W1379" s="13">
        <v>9.1175793499999986E-4</v>
      </c>
      <c r="X1379" s="13">
        <v>-1.917188E-3</v>
      </c>
      <c r="Y1379" s="26">
        <v>4.5079000000000001E-2</v>
      </c>
      <c r="Z1379" s="26">
        <v>4.2653000000000003E-2</v>
      </c>
      <c r="AA1379" s="26">
        <f t="shared" si="140"/>
        <v>3.9112333333333332E-2</v>
      </c>
    </row>
    <row r="1380" spans="1:27" x14ac:dyDescent="0.3">
      <c r="A1380" s="1">
        <v>198511</v>
      </c>
      <c r="B1380" s="29">
        <v>202.17</v>
      </c>
      <c r="C1380" s="2">
        <v>7.88</v>
      </c>
      <c r="D1380" s="2">
        <f t="shared" si="131"/>
        <v>3.2888563641190891</v>
      </c>
      <c r="E1380" s="2">
        <f t="shared" si="134"/>
        <v>364.6180917295074</v>
      </c>
      <c r="F1380" s="36">
        <f t="shared" si="135"/>
        <v>119</v>
      </c>
      <c r="G1380" s="2">
        <f t="shared" si="136"/>
        <v>3.0640175775588858</v>
      </c>
      <c r="H1380" s="13">
        <f t="shared" si="137"/>
        <v>0.24606192786219819</v>
      </c>
      <c r="I1380" s="2">
        <f t="shared" si="132"/>
        <v>2.5445292620864812E-3</v>
      </c>
      <c r="J1380" s="36">
        <f t="shared" si="138"/>
        <v>119</v>
      </c>
      <c r="K1380" s="31">
        <f t="shared" si="139"/>
        <v>6.3809676806525495E-3</v>
      </c>
      <c r="L1380" s="3">
        <v>14.816700000000001</v>
      </c>
      <c r="M1380" s="13">
        <v>0.62270315800914322</v>
      </c>
      <c r="N1380" s="2">
        <v>7.2400000000000006E-2</v>
      </c>
      <c r="O1380" s="2">
        <v>0.10550000000000001</v>
      </c>
      <c r="P1380" s="2">
        <v>0.11990000000000001</v>
      </c>
      <c r="Q1380" s="2">
        <v>0.1011</v>
      </c>
      <c r="R1380" s="15">
        <v>-2.7715873026725353E-2</v>
      </c>
      <c r="S1380" s="17">
        <f t="shared" si="133"/>
        <v>6.0333333333333341E-3</v>
      </c>
      <c r="T1380" s="18">
        <v>3.3736999999999999E-3</v>
      </c>
      <c r="U1380" s="8">
        <v>4.0099999999999997E-2</v>
      </c>
      <c r="V1380" s="8">
        <v>3.6999999999999998E-2</v>
      </c>
      <c r="W1380" s="13">
        <v>9.4307190800000003E-4</v>
      </c>
      <c r="X1380" s="13">
        <v>-1.8144764999999999E-3</v>
      </c>
      <c r="Y1380" s="26">
        <v>7.1887000000000006E-2</v>
      </c>
      <c r="Z1380" s="26">
        <v>6.6629999999999995E-2</v>
      </c>
      <c r="AA1380" s="26">
        <f t="shared" si="140"/>
        <v>6.5853666666666671E-2</v>
      </c>
    </row>
    <row r="1381" spans="1:27" x14ac:dyDescent="0.3">
      <c r="A1381" s="1">
        <v>198512</v>
      </c>
      <c r="B1381" s="29">
        <v>211.28</v>
      </c>
      <c r="C1381" s="2">
        <v>7.9</v>
      </c>
      <c r="D1381" s="2">
        <f t="shared" si="131"/>
        <v>3.2886852405293325</v>
      </c>
      <c r="E1381" s="2">
        <f t="shared" si="134"/>
        <v>364.59612742915874</v>
      </c>
      <c r="F1381" s="36">
        <f t="shared" si="135"/>
        <v>119</v>
      </c>
      <c r="G1381" s="2">
        <f t="shared" si="136"/>
        <v>3.0638330036063759</v>
      </c>
      <c r="H1381" s="13">
        <f t="shared" si="137"/>
        <v>0.24607310367147661</v>
      </c>
      <c r="I1381" s="2">
        <f t="shared" si="132"/>
        <v>2.5380710659899108E-3</v>
      </c>
      <c r="J1381" s="36">
        <f t="shared" si="138"/>
        <v>119</v>
      </c>
      <c r="K1381" s="31">
        <f t="shared" si="139"/>
        <v>6.4251236164706788E-3</v>
      </c>
      <c r="L1381" s="3">
        <v>14.61</v>
      </c>
      <c r="M1381" s="13">
        <v>0.59269268816231002</v>
      </c>
      <c r="N1381" s="2">
        <v>7.0999999999999994E-2</v>
      </c>
      <c r="O1381" s="2">
        <v>0.1016</v>
      </c>
      <c r="P1381" s="2">
        <v>0.1158</v>
      </c>
      <c r="Q1381" s="2">
        <v>9.5600000000000004E-2</v>
      </c>
      <c r="R1381" s="15">
        <v>-1.9465081542443776E-2</v>
      </c>
      <c r="S1381" s="17">
        <f t="shared" si="133"/>
        <v>5.9166666666666664E-3</v>
      </c>
      <c r="T1381" s="18">
        <v>2.4464999999999999E-3</v>
      </c>
      <c r="U1381" s="8">
        <v>5.4100000000000002E-2</v>
      </c>
      <c r="V1381" s="8">
        <v>4.6899999999999997E-2</v>
      </c>
      <c r="W1381" s="13">
        <v>1.2301009530000003E-3</v>
      </c>
      <c r="X1381" s="13">
        <v>-1.7213560000000001E-3</v>
      </c>
      <c r="Y1381" s="26">
        <v>4.8155999999999997E-2</v>
      </c>
      <c r="Z1381" s="26">
        <v>4.5156000000000002E-2</v>
      </c>
      <c r="AA1381" s="26">
        <f t="shared" si="140"/>
        <v>4.223933333333333E-2</v>
      </c>
    </row>
    <row r="1382" spans="1:27" x14ac:dyDescent="0.3">
      <c r="A1382" s="1">
        <v>198601</v>
      </c>
      <c r="B1382" s="29">
        <v>211.78</v>
      </c>
      <c r="C1382" s="2">
        <v>7.94</v>
      </c>
      <c r="D1382" s="2">
        <f t="shared" si="131"/>
        <v>3.3526842571993218</v>
      </c>
      <c r="E1382" s="2">
        <f t="shared" si="134"/>
        <v>364.58636393116529</v>
      </c>
      <c r="F1382" s="36">
        <f t="shared" si="135"/>
        <v>119</v>
      </c>
      <c r="G1382" s="2">
        <f t="shared" si="136"/>
        <v>3.0637509574047503</v>
      </c>
      <c r="H1382" s="13">
        <f t="shared" si="137"/>
        <v>0.24607807183111294</v>
      </c>
      <c r="I1382" s="2">
        <f t="shared" si="132"/>
        <v>5.0632911392405333E-3</v>
      </c>
      <c r="J1382" s="36">
        <f t="shared" si="138"/>
        <v>119</v>
      </c>
      <c r="K1382" s="31">
        <f t="shared" si="139"/>
        <v>6.4388478161483426E-3</v>
      </c>
      <c r="L1382" s="3">
        <v>14.58</v>
      </c>
      <c r="M1382" s="13">
        <v>0.58351739985614171</v>
      </c>
      <c r="N1382" s="2">
        <v>7.0699999999999999E-2</v>
      </c>
      <c r="O1382" s="2">
        <v>0.10050000000000001</v>
      </c>
      <c r="P1382" s="2">
        <v>0.1144</v>
      </c>
      <c r="Q1382" s="2">
        <v>9.5799999999999996E-2</v>
      </c>
      <c r="R1382" s="15">
        <v>-1.9171777375255692E-2</v>
      </c>
      <c r="S1382" s="17">
        <f t="shared" si="133"/>
        <v>5.8916666666666666E-3</v>
      </c>
      <c r="T1382" s="18">
        <v>3.0496999999999998E-3</v>
      </c>
      <c r="U1382" s="8">
        <v>-2.5000000000000001E-3</v>
      </c>
      <c r="V1382" s="8">
        <v>4.4999999999999997E-3</v>
      </c>
      <c r="W1382" s="13">
        <v>1.9201437359999997E-3</v>
      </c>
      <c r="X1382" s="13">
        <v>-1.8472645000000001E-3</v>
      </c>
      <c r="Y1382" s="26">
        <v>4.7060000000000001E-3</v>
      </c>
      <c r="Z1382" s="26">
        <v>2.9619999999999998E-3</v>
      </c>
      <c r="AA1382" s="26">
        <f t="shared" si="140"/>
        <v>-1.1856666666666665E-3</v>
      </c>
    </row>
    <row r="1383" spans="1:27" x14ac:dyDescent="0.3">
      <c r="A1383" s="1">
        <v>198602</v>
      </c>
      <c r="B1383" s="29">
        <v>226.92</v>
      </c>
      <c r="C1383" s="2">
        <v>7.98</v>
      </c>
      <c r="D1383" s="2">
        <f t="shared" si="131"/>
        <v>3.3991066428700463</v>
      </c>
      <c r="E1383" s="2">
        <f t="shared" si="134"/>
        <v>364.61127831831243</v>
      </c>
      <c r="F1383" s="36">
        <f t="shared" si="135"/>
        <v>119</v>
      </c>
      <c r="G1383" s="2">
        <f t="shared" si="136"/>
        <v>3.0639603220026252</v>
      </c>
      <c r="H1383" s="13">
        <f t="shared" si="137"/>
        <v>0.2460653945329917</v>
      </c>
      <c r="I1383" s="2">
        <f t="shared" si="132"/>
        <v>5.0377833753147971E-3</v>
      </c>
      <c r="J1383" s="36">
        <f t="shared" si="138"/>
        <v>119</v>
      </c>
      <c r="K1383" s="31">
        <f t="shared" si="139"/>
        <v>6.4737764126886876E-3</v>
      </c>
      <c r="L1383" s="3">
        <v>14.55</v>
      </c>
      <c r="M1383" s="13">
        <v>0.53637672170666917</v>
      </c>
      <c r="N1383" s="2">
        <v>7.0599999999999996E-2</v>
      </c>
      <c r="O1383" s="2">
        <v>9.6699999999999994E-2</v>
      </c>
      <c r="P1383" s="2">
        <v>0.11109999999999999</v>
      </c>
      <c r="Q1383" s="2">
        <v>8.4099999999999994E-2</v>
      </c>
      <c r="R1383" s="15">
        <v>-1.7914256914897474E-2</v>
      </c>
      <c r="S1383" s="17">
        <f t="shared" si="133"/>
        <v>5.8833333333333333E-3</v>
      </c>
      <c r="T1383" s="18">
        <v>-2.7442999999999999E-3</v>
      </c>
      <c r="U1383" s="8">
        <v>0.1145</v>
      </c>
      <c r="V1383" s="8">
        <v>7.5200000000000003E-2</v>
      </c>
      <c r="W1383" s="13">
        <v>1.089309137E-3</v>
      </c>
      <c r="X1383" s="13">
        <v>-1.9917178999999999E-3</v>
      </c>
      <c r="Y1383" s="26">
        <v>7.6524999999999996E-2</v>
      </c>
      <c r="Z1383" s="26">
        <v>7.1555999999999995E-2</v>
      </c>
      <c r="AA1383" s="26">
        <f t="shared" si="140"/>
        <v>7.0641666666666658E-2</v>
      </c>
    </row>
    <row r="1384" spans="1:27" x14ac:dyDescent="0.3">
      <c r="A1384" s="1">
        <v>198603</v>
      </c>
      <c r="B1384" s="29">
        <v>238.9</v>
      </c>
      <c r="C1384" s="2">
        <v>8.02</v>
      </c>
      <c r="D1384" s="2">
        <f t="shared" si="131"/>
        <v>3.3798574136620885</v>
      </c>
      <c r="E1384" s="2">
        <f t="shared" si="134"/>
        <v>364.69457426078293</v>
      </c>
      <c r="F1384" s="36">
        <f t="shared" si="135"/>
        <v>119</v>
      </c>
      <c r="G1384" s="2">
        <f t="shared" si="136"/>
        <v>3.0646602879057387</v>
      </c>
      <c r="H1384" s="13">
        <f t="shared" si="137"/>
        <v>0.24602302017107477</v>
      </c>
      <c r="I1384" s="2">
        <f t="shared" si="132"/>
        <v>5.0125313283206907E-3</v>
      </c>
      <c r="J1384" s="36">
        <f t="shared" si="138"/>
        <v>119</v>
      </c>
      <c r="K1384" s="31">
        <f t="shared" si="139"/>
        <v>6.5085203557065452E-3</v>
      </c>
      <c r="L1384" s="3">
        <v>14.52</v>
      </c>
      <c r="M1384" s="13">
        <v>0.51962762769367821</v>
      </c>
      <c r="N1384" s="2">
        <v>6.5599999999999992E-2</v>
      </c>
      <c r="O1384" s="2">
        <v>0.09</v>
      </c>
      <c r="P1384" s="2">
        <v>0.105</v>
      </c>
      <c r="Q1384" s="2">
        <v>7.6600000000000001E-2</v>
      </c>
      <c r="R1384" s="15">
        <v>-1.6419622098147322E-2</v>
      </c>
      <c r="S1384" s="17">
        <f t="shared" si="133"/>
        <v>5.4666666666666657E-3</v>
      </c>
      <c r="T1384" s="18">
        <v>-4.5906999999999996E-3</v>
      </c>
      <c r="U1384" s="8">
        <v>7.6999999999999999E-2</v>
      </c>
      <c r="V1384" s="8">
        <v>2.5600000000000001E-2</v>
      </c>
      <c r="W1384" s="13">
        <v>1.373752759E-3</v>
      </c>
      <c r="X1384" s="13">
        <v>-1.9183155E-3</v>
      </c>
      <c r="Y1384" s="26">
        <v>5.5832E-2</v>
      </c>
      <c r="Z1384" s="26">
        <v>5.3319999999999999E-2</v>
      </c>
      <c r="AA1384" s="26">
        <f t="shared" si="140"/>
        <v>5.0365333333333331E-2</v>
      </c>
    </row>
    <row r="1385" spans="1:27" x14ac:dyDescent="0.3">
      <c r="A1385" s="1">
        <v>198604</v>
      </c>
      <c r="B1385" s="29">
        <v>235.52</v>
      </c>
      <c r="C1385" s="2">
        <v>8.0466700000000007</v>
      </c>
      <c r="D1385" s="2">
        <f t="shared" si="131"/>
        <v>3.4255459964223203</v>
      </c>
      <c r="E1385" s="2">
        <f t="shared" si="134"/>
        <v>364.77939215468012</v>
      </c>
      <c r="F1385" s="36">
        <f t="shared" si="135"/>
        <v>119</v>
      </c>
      <c r="G1385" s="2">
        <f t="shared" si="136"/>
        <v>3.0653730433166397</v>
      </c>
      <c r="H1385" s="13">
        <f t="shared" si="137"/>
        <v>0.24597988655529954</v>
      </c>
      <c r="I1385" s="2">
        <f t="shared" si="132"/>
        <v>3.3254364089776445E-3</v>
      </c>
      <c r="J1385" s="36">
        <f t="shared" si="138"/>
        <v>119</v>
      </c>
      <c r="K1385" s="31">
        <f t="shared" si="139"/>
        <v>6.4975122725417431E-3</v>
      </c>
      <c r="L1385" s="3">
        <v>14.583299999999999</v>
      </c>
      <c r="M1385" s="13">
        <v>0.52971445868227218</v>
      </c>
      <c r="N1385" s="2">
        <v>6.0599999999999994E-2</v>
      </c>
      <c r="O1385" s="2">
        <v>8.7899999999999992E-2</v>
      </c>
      <c r="P1385" s="2">
        <v>0.10189999999999999</v>
      </c>
      <c r="Q1385" s="2">
        <v>7.8200000000000006E-2</v>
      </c>
      <c r="R1385" s="15">
        <v>-2.4587848403408424E-2</v>
      </c>
      <c r="S1385" s="17">
        <f t="shared" si="133"/>
        <v>5.0499999999999998E-3</v>
      </c>
      <c r="T1385" s="18">
        <v>-2.1494999999999999E-3</v>
      </c>
      <c r="U1385" s="8">
        <v>-8.0000000000000002E-3</v>
      </c>
      <c r="V1385" s="8">
        <v>1.6000000000000001E-3</v>
      </c>
      <c r="W1385" s="13">
        <v>2.4589752889999997E-3</v>
      </c>
      <c r="X1385" s="13">
        <v>-2.2293278E-3</v>
      </c>
      <c r="Y1385" s="26">
        <v>-1.3343000000000001E-2</v>
      </c>
      <c r="Z1385" s="26">
        <v>-1.5049999999999999E-2</v>
      </c>
      <c r="AA1385" s="26">
        <f t="shared" si="140"/>
        <v>-1.8393E-2</v>
      </c>
    </row>
    <row r="1386" spans="1:27" x14ac:dyDescent="0.3">
      <c r="A1386" s="1">
        <v>198605</v>
      </c>
      <c r="B1386" s="29">
        <v>247.35</v>
      </c>
      <c r="C1386" s="2">
        <v>8.0733300000000003</v>
      </c>
      <c r="D1386" s="2">
        <f t="shared" si="131"/>
        <v>3.4362492490999847</v>
      </c>
      <c r="E1386" s="2">
        <f t="shared" si="134"/>
        <v>364.87605340251338</v>
      </c>
      <c r="F1386" s="36">
        <f t="shared" si="135"/>
        <v>119</v>
      </c>
      <c r="G1386" s="2">
        <f t="shared" si="136"/>
        <v>3.0661853227101963</v>
      </c>
      <c r="H1386" s="13">
        <f t="shared" si="137"/>
        <v>0.24593074851135399</v>
      </c>
      <c r="I1386" s="2">
        <f t="shared" si="132"/>
        <v>3.3131717841043962E-3</v>
      </c>
      <c r="J1386" s="36">
        <f t="shared" si="138"/>
        <v>119</v>
      </c>
      <c r="K1386" s="31">
        <f t="shared" si="139"/>
        <v>6.4726380957101093E-3</v>
      </c>
      <c r="L1386" s="3">
        <v>14.646699999999999</v>
      </c>
      <c r="M1386" s="13">
        <v>0.50354077081701487</v>
      </c>
      <c r="N1386" s="2">
        <v>6.1500000000000006E-2</v>
      </c>
      <c r="O1386" s="2">
        <v>9.0899999999999995E-2</v>
      </c>
      <c r="P1386" s="2">
        <v>0.10289999999999999</v>
      </c>
      <c r="Q1386" s="2">
        <v>8.48E-2</v>
      </c>
      <c r="R1386" s="15">
        <v>-2.1874884225665494E-2</v>
      </c>
      <c r="S1386" s="17">
        <f t="shared" si="133"/>
        <v>5.1250000000000002E-3</v>
      </c>
      <c r="T1386" s="18">
        <v>3.0693999999999999E-3</v>
      </c>
      <c r="U1386" s="8">
        <v>-5.0500000000000003E-2</v>
      </c>
      <c r="V1386" s="8">
        <v>-1.6400000000000001E-2</v>
      </c>
      <c r="W1386" s="13">
        <v>1.3699394430000001E-3</v>
      </c>
      <c r="X1386" s="13">
        <v>-2.2166983000000001E-3</v>
      </c>
      <c r="Y1386" s="26">
        <v>5.5326E-2</v>
      </c>
      <c r="Z1386" s="26">
        <v>5.0804000000000002E-2</v>
      </c>
      <c r="AA1386" s="26">
        <f t="shared" si="140"/>
        <v>5.0201000000000003E-2</v>
      </c>
    </row>
    <row r="1387" spans="1:27" x14ac:dyDescent="0.3">
      <c r="A1387" s="1">
        <v>198606</v>
      </c>
      <c r="B1387" s="29">
        <v>250.84</v>
      </c>
      <c r="C1387" s="2">
        <v>8.1</v>
      </c>
      <c r="D1387" s="2">
        <f t="shared" si="131"/>
        <v>3.3724760886940954</v>
      </c>
      <c r="E1387" s="2">
        <f t="shared" si="134"/>
        <v>364.99772987455157</v>
      </c>
      <c r="F1387" s="36">
        <f t="shared" si="135"/>
        <v>119</v>
      </c>
      <c r="G1387" s="2">
        <f t="shared" si="136"/>
        <v>3.0672078140718617</v>
      </c>
      <c r="H1387" s="13">
        <f t="shared" si="137"/>
        <v>0.24586892180433131</v>
      </c>
      <c r="I1387" s="2">
        <f t="shared" si="132"/>
        <v>3.3034695720353113E-3</v>
      </c>
      <c r="J1387" s="36">
        <f t="shared" si="138"/>
        <v>119</v>
      </c>
      <c r="K1387" s="31">
        <f t="shared" si="139"/>
        <v>6.4480132620420025E-3</v>
      </c>
      <c r="L1387" s="3">
        <v>14.71</v>
      </c>
      <c r="M1387" s="13">
        <v>0.49928145737351537</v>
      </c>
      <c r="N1387" s="2">
        <v>6.2100000000000002E-2</v>
      </c>
      <c r="O1387" s="2">
        <v>9.1300000000000006E-2</v>
      </c>
      <c r="P1387" s="2">
        <v>0.10339999999999999</v>
      </c>
      <c r="Q1387" s="2">
        <v>7.9000000000000001E-2</v>
      </c>
      <c r="R1387" s="15">
        <v>-1.2296127920433686E-2</v>
      </c>
      <c r="S1387" s="17">
        <f t="shared" si="133"/>
        <v>5.1749999999999999E-3</v>
      </c>
      <c r="T1387" s="18">
        <v>4.8915E-3</v>
      </c>
      <c r="U1387" s="8">
        <v>6.13E-2</v>
      </c>
      <c r="V1387" s="8">
        <v>2.18E-2</v>
      </c>
      <c r="W1387" s="13">
        <v>1.5965679159999999E-3</v>
      </c>
      <c r="X1387" s="13">
        <v>-2.5621870000000001E-3</v>
      </c>
      <c r="Y1387" s="26">
        <v>1.5744000000000001E-2</v>
      </c>
      <c r="Z1387" s="26">
        <v>1.3310000000000001E-2</v>
      </c>
      <c r="AA1387" s="26">
        <f t="shared" si="140"/>
        <v>1.0569000000000002E-2</v>
      </c>
    </row>
    <row r="1388" spans="1:27" x14ac:dyDescent="0.3">
      <c r="A1388" s="1">
        <v>198607</v>
      </c>
      <c r="B1388" s="29">
        <v>236.12</v>
      </c>
      <c r="C1388" s="2">
        <v>8.1433300000000006</v>
      </c>
      <c r="D1388" s="2">
        <f t="shared" si="131"/>
        <v>3.4359135833340257</v>
      </c>
      <c r="E1388" s="2">
        <f t="shared" si="134"/>
        <v>365.06871716249202</v>
      </c>
      <c r="F1388" s="36">
        <f t="shared" si="135"/>
        <v>119</v>
      </c>
      <c r="G1388" s="2">
        <f t="shared" si="136"/>
        <v>3.0678043459032942</v>
      </c>
      <c r="H1388" s="13">
        <f t="shared" si="137"/>
        <v>0.24583286583267086</v>
      </c>
      <c r="I1388" s="2">
        <f t="shared" si="132"/>
        <v>5.3493827160495666E-3</v>
      </c>
      <c r="J1388" s="36">
        <f t="shared" si="138"/>
        <v>119</v>
      </c>
      <c r="K1388" s="31">
        <f t="shared" si="139"/>
        <v>6.4087254147124212E-3</v>
      </c>
      <c r="L1388" s="3">
        <v>14.7567</v>
      </c>
      <c r="M1388" s="13">
        <v>0.53230140088209943</v>
      </c>
      <c r="N1388" s="2">
        <v>5.8299999999999998E-2</v>
      </c>
      <c r="O1388" s="2">
        <v>8.8800000000000004E-2</v>
      </c>
      <c r="P1388" s="2">
        <v>0.1016</v>
      </c>
      <c r="Q1388" s="2">
        <v>8.09E-2</v>
      </c>
      <c r="R1388" s="15">
        <v>-1.1289088795115098E-2</v>
      </c>
      <c r="S1388" s="17">
        <f t="shared" si="133"/>
        <v>4.8583333333333334E-3</v>
      </c>
      <c r="T1388" s="18">
        <v>3.0489999999999998E-4</v>
      </c>
      <c r="U1388" s="8">
        <v>-1.0800000000000001E-2</v>
      </c>
      <c r="V1388" s="8">
        <v>3.0999999999999999E-3</v>
      </c>
      <c r="W1388" s="13">
        <v>2.4158617280000002E-3</v>
      </c>
      <c r="X1388" s="13">
        <v>-2.3567229000000002E-3</v>
      </c>
      <c r="Y1388" s="26">
        <v>-5.7541000000000002E-2</v>
      </c>
      <c r="Z1388" s="26">
        <v>-5.9378E-2</v>
      </c>
      <c r="AA1388" s="26">
        <f t="shared" si="140"/>
        <v>-6.2399333333333334E-2</v>
      </c>
    </row>
    <row r="1389" spans="1:27" x14ac:dyDescent="0.3">
      <c r="A1389" s="1">
        <v>198608</v>
      </c>
      <c r="B1389" s="29">
        <v>252.93</v>
      </c>
      <c r="C1389" s="2">
        <v>8.1866699999999994</v>
      </c>
      <c r="D1389" s="2">
        <f t="shared" si="131"/>
        <v>3.3412948115131447</v>
      </c>
      <c r="E1389" s="2">
        <f t="shared" si="134"/>
        <v>365.1886377122724</v>
      </c>
      <c r="F1389" s="36">
        <f t="shared" si="135"/>
        <v>119</v>
      </c>
      <c r="G1389" s="2">
        <f t="shared" si="136"/>
        <v>3.0688120816157345</v>
      </c>
      <c r="H1389" s="13">
        <f t="shared" si="137"/>
        <v>0.24577197961988401</v>
      </c>
      <c r="I1389" s="2">
        <f t="shared" si="132"/>
        <v>5.3221470823359152E-3</v>
      </c>
      <c r="J1389" s="36">
        <f t="shared" si="138"/>
        <v>119</v>
      </c>
      <c r="K1389" s="31">
        <f t="shared" si="139"/>
        <v>6.387160838525259E-3</v>
      </c>
      <c r="L1389" s="3">
        <v>14.8033</v>
      </c>
      <c r="M1389" s="13">
        <v>0.49780334397420906</v>
      </c>
      <c r="N1389" s="2">
        <v>5.5300000000000002E-2</v>
      </c>
      <c r="O1389" s="2">
        <v>8.72E-2</v>
      </c>
      <c r="P1389" s="2">
        <v>0.1018</v>
      </c>
      <c r="Q1389" s="2">
        <v>7.6300000000000007E-2</v>
      </c>
      <c r="R1389" s="15">
        <v>-9.6798087720524357E-3</v>
      </c>
      <c r="S1389" s="17">
        <f t="shared" si="133"/>
        <v>4.6083333333333332E-3</v>
      </c>
      <c r="T1389" s="18">
        <v>1.8276E-3</v>
      </c>
      <c r="U1389" s="8">
        <v>4.99E-2</v>
      </c>
      <c r="V1389" s="8">
        <v>2.75E-2</v>
      </c>
      <c r="W1389" s="13">
        <v>1.2606213719999998E-3</v>
      </c>
      <c r="X1389" s="13">
        <v>-2.6330017000000001E-3</v>
      </c>
      <c r="Y1389" s="26">
        <v>7.4416999999999997E-2</v>
      </c>
      <c r="Z1389" s="26">
        <v>7.0075999999999999E-2</v>
      </c>
      <c r="AA1389" s="26">
        <f t="shared" si="140"/>
        <v>6.9808666666666658E-2</v>
      </c>
    </row>
    <row r="1390" spans="1:27" x14ac:dyDescent="0.3">
      <c r="A1390" s="1">
        <v>198609</v>
      </c>
      <c r="B1390" s="29">
        <v>231.32</v>
      </c>
      <c r="C1390" s="2">
        <v>8.23</v>
      </c>
      <c r="D1390" s="2">
        <f t="shared" si="131"/>
        <v>3.3893002400316128</v>
      </c>
      <c r="E1390" s="2">
        <f t="shared" si="134"/>
        <v>365.24424802924523</v>
      </c>
      <c r="F1390" s="36">
        <f t="shared" si="135"/>
        <v>119</v>
      </c>
      <c r="G1390" s="2">
        <f t="shared" si="136"/>
        <v>3.0692793952037416</v>
      </c>
      <c r="H1390" s="13">
        <f t="shared" si="137"/>
        <v>0.24574375531418427</v>
      </c>
      <c r="I1390" s="2">
        <f t="shared" si="132"/>
        <v>5.2927502879682731E-3</v>
      </c>
      <c r="J1390" s="36">
        <f t="shared" si="138"/>
        <v>119</v>
      </c>
      <c r="K1390" s="31">
        <f t="shared" si="139"/>
        <v>6.3658897792057178E-3</v>
      </c>
      <c r="L1390" s="3">
        <v>14.85</v>
      </c>
      <c r="M1390" s="13">
        <v>0.53462926713359515</v>
      </c>
      <c r="N1390" s="2">
        <v>5.21E-2</v>
      </c>
      <c r="O1390" s="2">
        <v>8.8900000000000007E-2</v>
      </c>
      <c r="P1390" s="2">
        <v>0.10199999999999999</v>
      </c>
      <c r="Q1390" s="2">
        <v>8.2699999999999996E-2</v>
      </c>
      <c r="R1390" s="15">
        <v>-5.1417726491169271E-3</v>
      </c>
      <c r="S1390" s="17">
        <f t="shared" si="133"/>
        <v>4.3416666666666664E-3</v>
      </c>
      <c r="T1390" s="18">
        <v>4.8573000000000002E-3</v>
      </c>
      <c r="U1390" s="8">
        <v>-0.05</v>
      </c>
      <c r="V1390" s="8">
        <v>-1.14E-2</v>
      </c>
      <c r="W1390" s="13">
        <v>4.2073784240000012E-3</v>
      </c>
      <c r="X1390" s="13">
        <v>-2.3794300000000001E-3</v>
      </c>
      <c r="Y1390" s="26">
        <v>-8.3242999999999998E-2</v>
      </c>
      <c r="Z1390" s="26">
        <v>-8.5664000000000004E-2</v>
      </c>
      <c r="AA1390" s="26">
        <f t="shared" si="140"/>
        <v>-8.7584666666666658E-2</v>
      </c>
    </row>
    <row r="1391" spans="1:27" x14ac:dyDescent="0.3">
      <c r="A1391" s="1">
        <v>198610</v>
      </c>
      <c r="B1391" s="29">
        <v>243.98</v>
      </c>
      <c r="C1391" s="2">
        <v>8.2466699999999999</v>
      </c>
      <c r="D1391" s="2">
        <f t="shared" si="131"/>
        <v>3.4085265580148523</v>
      </c>
      <c r="E1391" s="2">
        <f t="shared" si="134"/>
        <v>365.37283734709172</v>
      </c>
      <c r="F1391" s="36">
        <f t="shared" si="135"/>
        <v>119</v>
      </c>
      <c r="G1391" s="2">
        <f t="shared" si="136"/>
        <v>3.0703599777066533</v>
      </c>
      <c r="H1391" s="13">
        <f t="shared" si="137"/>
        <v>0.24567851626809334</v>
      </c>
      <c r="I1391" s="2">
        <f t="shared" si="132"/>
        <v>2.0255164034022055E-3</v>
      </c>
      <c r="J1391" s="36">
        <f t="shared" si="138"/>
        <v>119</v>
      </c>
      <c r="K1391" s="31">
        <f t="shared" si="139"/>
        <v>6.2648466461896271E-3</v>
      </c>
      <c r="L1391" s="3">
        <v>14.726699999999999</v>
      </c>
      <c r="M1391" s="13">
        <v>0.5032458022909666</v>
      </c>
      <c r="N1391" s="2">
        <v>5.1799999999999999E-2</v>
      </c>
      <c r="O1391" s="2">
        <v>8.8599999999999998E-2</v>
      </c>
      <c r="P1391" s="2">
        <v>0.1024</v>
      </c>
      <c r="Q1391" s="2">
        <v>8.0299999999999996E-2</v>
      </c>
      <c r="R1391" s="15">
        <v>-8.0274723028700389E-3</v>
      </c>
      <c r="S1391" s="17">
        <f t="shared" si="133"/>
        <v>4.3166666666666666E-3</v>
      </c>
      <c r="T1391" s="18">
        <v>9.0812780571337634E-4</v>
      </c>
      <c r="U1391" s="8">
        <v>2.8899999999999999E-2</v>
      </c>
      <c r="V1391" s="8">
        <v>1.89E-2</v>
      </c>
      <c r="W1391" s="13">
        <v>9.906128400000002E-4</v>
      </c>
      <c r="X1391" s="13">
        <v>-2.2567755000000001E-3</v>
      </c>
      <c r="Y1391" s="26">
        <v>5.6537999999999998E-2</v>
      </c>
      <c r="Z1391" s="26">
        <v>5.3813E-2</v>
      </c>
      <c r="AA1391" s="26">
        <f t="shared" si="140"/>
        <v>5.2221333333333328E-2</v>
      </c>
    </row>
    <row r="1392" spans="1:27" x14ac:dyDescent="0.3">
      <c r="A1392" s="1">
        <v>198611</v>
      </c>
      <c r="B1392" s="29">
        <v>249.22</v>
      </c>
      <c r="C1392" s="2">
        <v>8.2633299999999998</v>
      </c>
      <c r="D1392" s="2">
        <f t="shared" si="131"/>
        <v>3.377812304881965</v>
      </c>
      <c r="E1392" s="2">
        <f t="shared" si="134"/>
        <v>365.48636337269483</v>
      </c>
      <c r="F1392" s="36">
        <f t="shared" si="135"/>
        <v>119</v>
      </c>
      <c r="G1392" s="2">
        <f t="shared" si="136"/>
        <v>3.0713139779218053</v>
      </c>
      <c r="H1392" s="13">
        <f t="shared" si="137"/>
        <v>0.24562094827931891</v>
      </c>
      <c r="I1392" s="2">
        <f t="shared" si="132"/>
        <v>2.0202093693575396E-3</v>
      </c>
      <c r="J1392" s="36">
        <f t="shared" si="138"/>
        <v>119</v>
      </c>
      <c r="K1392" s="31">
        <f t="shared" si="139"/>
        <v>6.1388462799715519E-3</v>
      </c>
      <c r="L1392" s="3">
        <v>14.603300000000001</v>
      </c>
      <c r="M1392" s="13">
        <v>0.49367108445693569</v>
      </c>
      <c r="N1392" s="2">
        <v>5.3499999999999999E-2</v>
      </c>
      <c r="O1392" s="2">
        <v>8.6800000000000002E-2</v>
      </c>
      <c r="P1392" s="2">
        <v>0.1007</v>
      </c>
      <c r="Q1392" s="2">
        <v>7.7899999999999997E-2</v>
      </c>
      <c r="R1392" s="15">
        <v>-2.1273659795383111E-3</v>
      </c>
      <c r="S1392" s="17">
        <f t="shared" si="133"/>
        <v>4.4583333333333332E-3</v>
      </c>
      <c r="T1392" s="18">
        <v>9.0730385779530715E-4</v>
      </c>
      <c r="U1392" s="8">
        <v>2.6700000000000002E-2</v>
      </c>
      <c r="V1392" s="8">
        <v>2.3300000000000001E-2</v>
      </c>
      <c r="W1392" s="13">
        <v>1.730877451E-3</v>
      </c>
      <c r="X1392" s="13">
        <v>-2.4090171999999999E-3</v>
      </c>
      <c r="Y1392" s="26">
        <v>2.4875999999999999E-2</v>
      </c>
      <c r="Z1392" s="26">
        <v>1.9716999999999998E-2</v>
      </c>
      <c r="AA1392" s="26">
        <f t="shared" si="140"/>
        <v>2.0417666666666667E-2</v>
      </c>
    </row>
    <row r="1393" spans="1:27" x14ac:dyDescent="0.3">
      <c r="A1393" s="1">
        <v>198612</v>
      </c>
      <c r="B1393" s="29">
        <v>242.17</v>
      </c>
      <c r="C1393" s="2">
        <v>8.2799999999999994</v>
      </c>
      <c r="D1393" s="2">
        <f t="shared" si="131"/>
        <v>3.4995770661786416</v>
      </c>
      <c r="E1393" s="2">
        <f t="shared" si="134"/>
        <v>365.63762567100804</v>
      </c>
      <c r="F1393" s="36">
        <f t="shared" si="135"/>
        <v>119</v>
      </c>
      <c r="G1393" s="2">
        <f t="shared" si="136"/>
        <v>3.0725850896723363</v>
      </c>
      <c r="H1393" s="13">
        <f t="shared" si="137"/>
        <v>0.24554428648670812</v>
      </c>
      <c r="I1393" s="2">
        <f t="shared" si="132"/>
        <v>2.0173465176871463E-3</v>
      </c>
      <c r="J1393" s="36">
        <f t="shared" si="138"/>
        <v>119</v>
      </c>
      <c r="K1393" s="31">
        <f t="shared" si="139"/>
        <v>6.0151736486233568E-3</v>
      </c>
      <c r="L1393" s="3">
        <v>14.48</v>
      </c>
      <c r="M1393" s="13">
        <v>0.49843086579287427</v>
      </c>
      <c r="N1393" s="2">
        <v>5.5300000000000002E-2</v>
      </c>
      <c r="O1393" s="2">
        <v>8.4900000000000003E-2</v>
      </c>
      <c r="P1393" s="2">
        <v>9.9700000000000011E-2</v>
      </c>
      <c r="Q1393" s="2">
        <v>7.8899999999999998E-2</v>
      </c>
      <c r="R1393" s="15">
        <v>-1.1379025883112672E-2</v>
      </c>
      <c r="S1393" s="17">
        <f t="shared" si="133"/>
        <v>4.6083333333333332E-3</v>
      </c>
      <c r="T1393" s="18">
        <v>9.0648140366437352E-4</v>
      </c>
      <c r="U1393" s="8">
        <v>-1.8E-3</v>
      </c>
      <c r="V1393" s="8">
        <v>1.17E-2</v>
      </c>
      <c r="W1393" s="13">
        <v>1.2623237230000005E-3</v>
      </c>
      <c r="X1393" s="13">
        <v>-2.2403246999999999E-3</v>
      </c>
      <c r="Y1393" s="26">
        <v>-2.7512999999999999E-2</v>
      </c>
      <c r="Z1393" s="26">
        <v>-3.0173999999999999E-2</v>
      </c>
      <c r="AA1393" s="26">
        <f t="shared" si="140"/>
        <v>-3.2121333333333335E-2</v>
      </c>
    </row>
    <row r="1394" spans="1:27" x14ac:dyDescent="0.3">
      <c r="A1394" s="1">
        <v>198701</v>
      </c>
      <c r="B1394" s="29">
        <v>274.08</v>
      </c>
      <c r="C1394" s="2">
        <v>8.3000000000000007</v>
      </c>
      <c r="D1394" s="2">
        <f t="shared" si="131"/>
        <v>3.5334227008604477</v>
      </c>
      <c r="E1394" s="2">
        <f t="shared" si="134"/>
        <v>365.94400862172438</v>
      </c>
      <c r="F1394" s="36">
        <f t="shared" si="135"/>
        <v>119</v>
      </c>
      <c r="G1394" s="2">
        <f t="shared" si="136"/>
        <v>3.0751597363170116</v>
      </c>
      <c r="H1394" s="13">
        <f t="shared" si="137"/>
        <v>0.24538915397308211</v>
      </c>
      <c r="I1394" s="2">
        <f t="shared" si="132"/>
        <v>2.4154589371983004E-3</v>
      </c>
      <c r="J1394" s="36">
        <f t="shared" si="138"/>
        <v>119</v>
      </c>
      <c r="K1394" s="31">
        <f t="shared" si="139"/>
        <v>5.935290369023051E-3</v>
      </c>
      <c r="L1394" s="3">
        <v>14.6867</v>
      </c>
      <c r="M1394" s="13">
        <v>0.43789735130025392</v>
      </c>
      <c r="N1394" s="2">
        <v>5.4299999999999994E-2</v>
      </c>
      <c r="O1394" s="2">
        <v>8.3599999999999994E-2</v>
      </c>
      <c r="P1394" s="2">
        <v>9.7200000000000009E-2</v>
      </c>
      <c r="Q1394" s="2">
        <v>7.7799999999999994E-2</v>
      </c>
      <c r="R1394" s="15">
        <v>-5.843338268457534E-3</v>
      </c>
      <c r="S1394" s="17">
        <f t="shared" si="133"/>
        <v>4.5249999999999995E-3</v>
      </c>
      <c r="T1394" s="18">
        <v>6.3148608586744721E-3</v>
      </c>
      <c r="U1394" s="8">
        <v>1.61E-2</v>
      </c>
      <c r="V1394" s="8">
        <v>2.1600000000000001E-2</v>
      </c>
      <c r="W1394" s="13">
        <v>2.4782853190000007E-3</v>
      </c>
      <c r="X1394" s="13">
        <v>-2.0474996000000001E-3</v>
      </c>
      <c r="Y1394" s="26">
        <v>0.135183</v>
      </c>
      <c r="Z1394" s="26">
        <v>0.13372400000000001</v>
      </c>
      <c r="AA1394" s="26">
        <f t="shared" si="140"/>
        <v>0.130658</v>
      </c>
    </row>
    <row r="1395" spans="1:27" x14ac:dyDescent="0.3">
      <c r="A1395" s="1">
        <v>198702</v>
      </c>
      <c r="B1395" s="29">
        <v>284.2</v>
      </c>
      <c r="C1395" s="2">
        <v>8.32</v>
      </c>
      <c r="D1395" s="2">
        <f t="shared" si="131"/>
        <v>3.5570636220405585</v>
      </c>
      <c r="E1395" s="2">
        <f t="shared" si="134"/>
        <v>366.30968709949593</v>
      </c>
      <c r="F1395" s="36">
        <f t="shared" si="135"/>
        <v>119</v>
      </c>
      <c r="G1395" s="2">
        <f t="shared" si="136"/>
        <v>3.0782326647016465</v>
      </c>
      <c r="H1395" s="13">
        <f t="shared" si="137"/>
        <v>0.24520425444465355</v>
      </c>
      <c r="I1395" s="2">
        <f t="shared" si="132"/>
        <v>2.4096385542167198E-3</v>
      </c>
      <c r="J1395" s="36">
        <f t="shared" si="138"/>
        <v>119</v>
      </c>
      <c r="K1395" s="31">
        <f t="shared" si="139"/>
        <v>5.8598762550925833E-3</v>
      </c>
      <c r="L1395" s="3">
        <v>14.8933</v>
      </c>
      <c r="M1395" s="13">
        <v>0.42491198251790707</v>
      </c>
      <c r="N1395" s="2">
        <v>5.5899999999999998E-2</v>
      </c>
      <c r="O1395" s="2">
        <v>8.3800000000000013E-2</v>
      </c>
      <c r="P1395" s="2">
        <v>9.6500000000000002E-2</v>
      </c>
      <c r="Q1395" s="2">
        <v>7.6300000000000007E-2</v>
      </c>
      <c r="R1395" s="15">
        <v>-4.5085189983310771E-3</v>
      </c>
      <c r="S1395" s="17">
        <f t="shared" si="133"/>
        <v>4.6583333333333329E-3</v>
      </c>
      <c r="T1395" s="18">
        <v>3.59066813072854E-3</v>
      </c>
      <c r="U1395" s="8">
        <v>2.0199999999999999E-2</v>
      </c>
      <c r="V1395" s="8">
        <v>5.7999999999999996E-3</v>
      </c>
      <c r="W1395" s="13">
        <v>1.412264196E-3</v>
      </c>
      <c r="X1395" s="13">
        <v>-2.0419471000000002E-3</v>
      </c>
      <c r="Y1395" s="26">
        <v>4.1778000000000003E-2</v>
      </c>
      <c r="Z1395" s="26">
        <v>3.7844999999999997E-2</v>
      </c>
      <c r="AA1395" s="26">
        <f t="shared" si="140"/>
        <v>3.7119666666666669E-2</v>
      </c>
    </row>
    <row r="1396" spans="1:27" x14ac:dyDescent="0.3">
      <c r="A1396" s="1">
        <v>198703</v>
      </c>
      <c r="B1396" s="29">
        <v>291.7</v>
      </c>
      <c r="C1396" s="2">
        <v>8.34</v>
      </c>
      <c r="D1396" s="2">
        <f t="shared" si="131"/>
        <v>3.5431464831657227</v>
      </c>
      <c r="E1396" s="2">
        <f t="shared" si="134"/>
        <v>366.71000422994774</v>
      </c>
      <c r="F1396" s="36">
        <f t="shared" si="135"/>
        <v>119</v>
      </c>
      <c r="G1396" s="2">
        <f t="shared" si="136"/>
        <v>3.0815966742012417</v>
      </c>
      <c r="H1396" s="13">
        <f t="shared" si="137"/>
        <v>0.24500215965010738</v>
      </c>
      <c r="I1396" s="2">
        <f t="shared" si="132"/>
        <v>2.4038461538460343E-3</v>
      </c>
      <c r="J1396" s="36">
        <f t="shared" si="138"/>
        <v>119</v>
      </c>
      <c r="K1396" s="31">
        <f t="shared" si="139"/>
        <v>5.78547080784179E-3</v>
      </c>
      <c r="L1396" s="3">
        <v>15.1</v>
      </c>
      <c r="M1396" s="13">
        <v>0.42804021365129363</v>
      </c>
      <c r="N1396" s="2">
        <v>5.5899999999999998E-2</v>
      </c>
      <c r="O1396" s="2">
        <v>8.3599999999999994E-2</v>
      </c>
      <c r="P1396" s="2">
        <v>9.6099999999999991E-2</v>
      </c>
      <c r="Q1396" s="2">
        <v>7.9500000000000001E-2</v>
      </c>
      <c r="R1396" s="15">
        <v>-2.2199520982707868E-3</v>
      </c>
      <c r="S1396" s="17">
        <f t="shared" si="133"/>
        <v>4.6583333333333329E-3</v>
      </c>
      <c r="T1396" s="18">
        <v>4.4702801309037324E-3</v>
      </c>
      <c r="U1396" s="8">
        <v>-2.23E-2</v>
      </c>
      <c r="V1396" s="8">
        <v>-8.6999999999999994E-3</v>
      </c>
      <c r="W1396" s="13">
        <v>1.971102041E-3</v>
      </c>
      <c r="X1396" s="13">
        <v>-2.0372883E-3</v>
      </c>
      <c r="Y1396" s="26">
        <v>2.6335999999999998E-2</v>
      </c>
      <c r="Z1396" s="26">
        <v>2.3831999999999999E-2</v>
      </c>
      <c r="AA1396" s="26">
        <f t="shared" si="140"/>
        <v>2.1677666666666665E-2</v>
      </c>
    </row>
    <row r="1397" spans="1:27" x14ac:dyDescent="0.3">
      <c r="A1397" s="1">
        <v>198704</v>
      </c>
      <c r="B1397" s="29">
        <v>288.36</v>
      </c>
      <c r="C1397" s="2">
        <v>8.4</v>
      </c>
      <c r="D1397" s="2">
        <f t="shared" si="131"/>
        <v>3.5419939852780904</v>
      </c>
      <c r="E1397" s="2">
        <f t="shared" si="134"/>
        <v>367.13368844865016</v>
      </c>
      <c r="F1397" s="36">
        <f t="shared" si="135"/>
        <v>119</v>
      </c>
      <c r="G1397" s="2">
        <f t="shared" si="136"/>
        <v>3.0851570457869761</v>
      </c>
      <c r="H1397" s="13">
        <f t="shared" si="137"/>
        <v>0.24478863083888053</v>
      </c>
      <c r="I1397" s="2">
        <f t="shared" si="132"/>
        <v>7.194244604316502E-3</v>
      </c>
      <c r="J1397" s="36">
        <f t="shared" si="138"/>
        <v>119</v>
      </c>
      <c r="K1397" s="31">
        <f t="shared" si="139"/>
        <v>5.6920152321104887E-3</v>
      </c>
      <c r="L1397" s="3">
        <v>14.8733</v>
      </c>
      <c r="M1397" s="13">
        <v>0.43147185919977604</v>
      </c>
      <c r="N1397" s="2">
        <v>5.6399999999999999E-2</v>
      </c>
      <c r="O1397" s="2">
        <v>8.8499999999999995E-2</v>
      </c>
      <c r="P1397" s="2">
        <v>0.10039999999999999</v>
      </c>
      <c r="Q1397" s="2">
        <v>8.5900000000000004E-2</v>
      </c>
      <c r="R1397" s="15">
        <v>4.4930045259920547E-3</v>
      </c>
      <c r="S1397" s="17">
        <f t="shared" si="133"/>
        <v>4.7000000000000002E-3</v>
      </c>
      <c r="T1397" s="18">
        <v>5.3380909676163995E-3</v>
      </c>
      <c r="U1397" s="8">
        <v>-4.7300000000000002E-2</v>
      </c>
      <c r="V1397" s="8">
        <v>-5.0200000000000002E-2</v>
      </c>
      <c r="W1397" s="13">
        <v>4.1938375039999995E-3</v>
      </c>
      <c r="X1397" s="13">
        <v>-1.7254676E-3</v>
      </c>
      <c r="Y1397" s="26">
        <v>-9.0449999999999992E-3</v>
      </c>
      <c r="Z1397" s="26">
        <v>-1.1093E-2</v>
      </c>
      <c r="AA1397" s="26">
        <f t="shared" si="140"/>
        <v>-1.3745E-2</v>
      </c>
    </row>
    <row r="1398" spans="1:27" x14ac:dyDescent="0.3">
      <c r="A1398" s="1">
        <v>198705</v>
      </c>
      <c r="B1398" s="29">
        <v>290.10000000000002</v>
      </c>
      <c r="C1398" s="2">
        <v>8.4600000000000009</v>
      </c>
      <c r="D1398" s="2">
        <f t="shared" si="131"/>
        <v>3.5816785277880898</v>
      </c>
      <c r="E1398" s="2">
        <f t="shared" si="134"/>
        <v>367.52511287280515</v>
      </c>
      <c r="F1398" s="36">
        <f t="shared" si="135"/>
        <v>119</v>
      </c>
      <c r="G1398" s="2">
        <f t="shared" si="136"/>
        <v>3.0884463266622282</v>
      </c>
      <c r="H1398" s="13">
        <f t="shared" si="137"/>
        <v>0.24459169085298749</v>
      </c>
      <c r="I1398" s="2">
        <f t="shared" si="132"/>
        <v>7.1428571428571175E-3</v>
      </c>
      <c r="J1398" s="36">
        <f t="shared" si="138"/>
        <v>119</v>
      </c>
      <c r="K1398" s="31">
        <f t="shared" si="139"/>
        <v>5.640351584023459E-3</v>
      </c>
      <c r="L1398" s="3">
        <v>14.646699999999999</v>
      </c>
      <c r="M1398" s="13">
        <v>0.43049088616101622</v>
      </c>
      <c r="N1398" s="2">
        <v>5.6600000000000004E-2</v>
      </c>
      <c r="O1398" s="2">
        <v>9.3299999999999994E-2</v>
      </c>
      <c r="P1398" s="2">
        <v>0.1051</v>
      </c>
      <c r="Q1398" s="2">
        <v>8.7999999999999995E-2</v>
      </c>
      <c r="R1398" s="15">
        <v>6.9409582255719237E-3</v>
      </c>
      <c r="S1398" s="17">
        <f t="shared" si="133"/>
        <v>4.7166666666666668E-3</v>
      </c>
      <c r="T1398" s="18">
        <v>3.5429620763441287E-3</v>
      </c>
      <c r="U1398" s="8">
        <v>-1.0500000000000001E-2</v>
      </c>
      <c r="V1398" s="8">
        <v>-5.1999999999999998E-3</v>
      </c>
      <c r="W1398" s="13">
        <v>2.4892110320000002E-3</v>
      </c>
      <c r="X1398" s="13">
        <v>-1.669804E-3</v>
      </c>
      <c r="Y1398" s="26">
        <v>9.1280000000000007E-3</v>
      </c>
      <c r="Z1398" s="26">
        <v>5.1989999999999996E-3</v>
      </c>
      <c r="AA1398" s="26">
        <f t="shared" si="140"/>
        <v>4.4113333333333339E-3</v>
      </c>
    </row>
    <row r="1399" spans="1:27" x14ac:dyDescent="0.3">
      <c r="A1399" s="1">
        <v>198706</v>
      </c>
      <c r="B1399" s="29">
        <v>304</v>
      </c>
      <c r="C1399" s="2">
        <v>8.52</v>
      </c>
      <c r="D1399" s="2">
        <f t="shared" si="131"/>
        <v>3.6217083628211384</v>
      </c>
      <c r="E1399" s="2">
        <f t="shared" si="134"/>
        <v>367.9856599083376</v>
      </c>
      <c r="F1399" s="36">
        <f t="shared" si="135"/>
        <v>119</v>
      </c>
      <c r="G1399" s="2">
        <f t="shared" si="136"/>
        <v>3.092316469817963</v>
      </c>
      <c r="H1399" s="13">
        <f t="shared" si="137"/>
        <v>0.24436037813187081</v>
      </c>
      <c r="I1399" s="2">
        <f t="shared" si="132"/>
        <v>7.0921985815601829E-3</v>
      </c>
      <c r="J1399" s="36">
        <f t="shared" si="138"/>
        <v>119</v>
      </c>
      <c r="K1399" s="31">
        <f t="shared" si="139"/>
        <v>5.5897128075070258E-3</v>
      </c>
      <c r="L1399" s="3">
        <v>14.42</v>
      </c>
      <c r="M1399" s="13">
        <v>0.40789239744803657</v>
      </c>
      <c r="N1399" s="2">
        <v>5.67E-2</v>
      </c>
      <c r="O1399" s="2">
        <v>9.3200000000000005E-2</v>
      </c>
      <c r="P1399" s="2">
        <v>0.1052</v>
      </c>
      <c r="Q1399" s="2">
        <v>8.77E-2</v>
      </c>
      <c r="R1399" s="15">
        <v>5.2024615505594993E-3</v>
      </c>
      <c r="S1399" s="17">
        <f t="shared" si="133"/>
        <v>4.725E-3</v>
      </c>
      <c r="T1399" s="18">
        <v>3.5304537993826588E-3</v>
      </c>
      <c r="U1399" s="8">
        <v>9.7999999999999997E-3</v>
      </c>
      <c r="V1399" s="8">
        <v>1.55E-2</v>
      </c>
      <c r="W1399" s="13">
        <v>1.070386529E-3</v>
      </c>
      <c r="X1399" s="13">
        <v>-1.7502493E-3</v>
      </c>
      <c r="Y1399" s="26">
        <v>5.0139999999999997E-2</v>
      </c>
      <c r="Z1399" s="26">
        <v>4.7654000000000002E-2</v>
      </c>
      <c r="AA1399" s="26">
        <f t="shared" si="140"/>
        <v>4.5414999999999997E-2</v>
      </c>
    </row>
    <row r="1400" spans="1:27" x14ac:dyDescent="0.3">
      <c r="A1400" s="1">
        <v>198707</v>
      </c>
      <c r="B1400" s="29">
        <v>318.66000000000003</v>
      </c>
      <c r="C1400" s="2">
        <v>8.5666700000000002</v>
      </c>
      <c r="D1400" s="2">
        <f t="shared" si="131"/>
        <v>3.6506073177874514</v>
      </c>
      <c r="E1400" s="2">
        <f t="shared" si="134"/>
        <v>368.51815054445063</v>
      </c>
      <c r="F1400" s="36">
        <f t="shared" si="135"/>
        <v>119</v>
      </c>
      <c r="G1400" s="2">
        <f t="shared" si="136"/>
        <v>3.0967911810458038</v>
      </c>
      <c r="H1400" s="13">
        <f t="shared" si="137"/>
        <v>0.24409347604207793</v>
      </c>
      <c r="I1400" s="2">
        <f t="shared" si="132"/>
        <v>5.4776995305165777E-3</v>
      </c>
      <c r="J1400" s="36">
        <f t="shared" si="138"/>
        <v>119</v>
      </c>
      <c r="K1400" s="31">
        <f t="shared" si="139"/>
        <v>5.5593604557523484E-3</v>
      </c>
      <c r="L1400" s="3">
        <v>14.9</v>
      </c>
      <c r="M1400" s="13">
        <v>0.38354321616441228</v>
      </c>
      <c r="N1400" s="2">
        <v>5.6900000000000006E-2</v>
      </c>
      <c r="O1400" s="2">
        <v>9.4200000000000006E-2</v>
      </c>
      <c r="P1400" s="2">
        <v>0.1061</v>
      </c>
      <c r="Q1400" s="2">
        <v>9.0700000000000003E-2</v>
      </c>
      <c r="R1400" s="15">
        <v>1.8821968560910137E-3</v>
      </c>
      <c r="S1400" s="17">
        <f t="shared" si="133"/>
        <v>4.7416666666666675E-3</v>
      </c>
      <c r="T1400" s="18">
        <v>2.6396847707732454E-3</v>
      </c>
      <c r="U1400" s="8">
        <v>-1.78E-2</v>
      </c>
      <c r="V1400" s="8">
        <v>-1.1900000000000001E-2</v>
      </c>
      <c r="W1400" s="13">
        <v>8.1816176300000018E-4</v>
      </c>
      <c r="X1400" s="13">
        <v>-1.6543335E-3</v>
      </c>
      <c r="Y1400" s="26">
        <v>4.9842999999999998E-2</v>
      </c>
      <c r="Z1400" s="26">
        <v>4.7883000000000002E-2</v>
      </c>
      <c r="AA1400" s="26">
        <f t="shared" si="140"/>
        <v>4.5101333333333334E-2</v>
      </c>
    </row>
    <row r="1401" spans="1:27" x14ac:dyDescent="0.3">
      <c r="A1401" s="1">
        <v>198708</v>
      </c>
      <c r="B1401" s="29">
        <v>329.8</v>
      </c>
      <c r="C1401" s="2">
        <v>8.6133299999999995</v>
      </c>
      <c r="D1401" s="2">
        <f t="shared" si="131"/>
        <v>3.6207124525697001</v>
      </c>
      <c r="E1401" s="2">
        <f t="shared" si="134"/>
        <v>369.09255615231467</v>
      </c>
      <c r="F1401" s="36">
        <f t="shared" si="135"/>
        <v>119</v>
      </c>
      <c r="G1401" s="2">
        <f t="shared" si="136"/>
        <v>3.1016181189270142</v>
      </c>
      <c r="H1401" s="13">
        <f t="shared" si="137"/>
        <v>0.24380621769381119</v>
      </c>
      <c r="I1401" s="2">
        <f t="shared" si="132"/>
        <v>5.4466904876688815E-3</v>
      </c>
      <c r="J1401" s="36">
        <f t="shared" si="138"/>
        <v>119</v>
      </c>
      <c r="K1401" s="31">
        <f t="shared" si="139"/>
        <v>5.5164126008841012E-3</v>
      </c>
      <c r="L1401" s="3">
        <v>15.38</v>
      </c>
      <c r="M1401" s="13">
        <v>0.37045382001164123</v>
      </c>
      <c r="N1401" s="2">
        <v>6.0400000000000002E-2</v>
      </c>
      <c r="O1401" s="2">
        <v>9.6699999999999994E-2</v>
      </c>
      <c r="P1401" s="2">
        <v>0.10800000000000001</v>
      </c>
      <c r="Q1401" s="2">
        <v>9.3600000000000003E-2</v>
      </c>
      <c r="R1401" s="15">
        <v>1.9974361220123499E-3</v>
      </c>
      <c r="S1401" s="17">
        <f t="shared" si="133"/>
        <v>5.0333333333333332E-3</v>
      </c>
      <c r="T1401" s="18">
        <v>5.2585572534670508E-3</v>
      </c>
      <c r="U1401" s="8">
        <v>-1.6500000000000001E-2</v>
      </c>
      <c r="V1401" s="8">
        <v>-7.4999999999999997E-3</v>
      </c>
      <c r="W1401" s="13">
        <v>1.7761419930000001E-3</v>
      </c>
      <c r="X1401" s="13">
        <v>-1.639377E-3</v>
      </c>
      <c r="Y1401" s="26">
        <v>3.9107999999999997E-2</v>
      </c>
      <c r="Z1401" s="26">
        <v>3.5441E-2</v>
      </c>
      <c r="AA1401" s="26">
        <f t="shared" si="140"/>
        <v>3.4074666666666663E-2</v>
      </c>
    </row>
    <row r="1402" spans="1:27" x14ac:dyDescent="0.3">
      <c r="A1402" s="1">
        <v>198709</v>
      </c>
      <c r="B1402" s="29">
        <v>321.83</v>
      </c>
      <c r="C1402" s="2">
        <v>8.66</v>
      </c>
      <c r="D1402" s="2">
        <f t="shared" si="131"/>
        <v>3.3698806841885021</v>
      </c>
      <c r="E1402" s="2">
        <f t="shared" si="134"/>
        <v>369.69186858458175</v>
      </c>
      <c r="F1402" s="36">
        <f t="shared" si="135"/>
        <v>119</v>
      </c>
      <c r="G1402" s="2">
        <f t="shared" si="136"/>
        <v>3.1066543578536283</v>
      </c>
      <c r="H1402" s="13">
        <f t="shared" si="137"/>
        <v>0.24350722336482611</v>
      </c>
      <c r="I1402" s="2">
        <f t="shared" si="132"/>
        <v>5.4183457501337795E-3</v>
      </c>
      <c r="J1402" s="36">
        <f t="shared" si="138"/>
        <v>119</v>
      </c>
      <c r="K1402" s="31">
        <f t="shared" si="139"/>
        <v>5.4741175775592848E-3</v>
      </c>
      <c r="L1402" s="3">
        <v>15.86</v>
      </c>
      <c r="M1402" s="13">
        <v>0.37996672161708289</v>
      </c>
      <c r="N1402" s="2">
        <v>6.4000000000000001E-2</v>
      </c>
      <c r="O1402" s="2">
        <v>0.1018</v>
      </c>
      <c r="P1402" s="2">
        <v>0.11310000000000001</v>
      </c>
      <c r="Q1402" s="2">
        <v>9.9199999999999997E-2</v>
      </c>
      <c r="R1402" s="15">
        <v>6.3503319180804509E-3</v>
      </c>
      <c r="S1402" s="17">
        <f t="shared" si="133"/>
        <v>5.3333333333333332E-3</v>
      </c>
      <c r="T1402" s="18">
        <v>5.2310494175525028E-3</v>
      </c>
      <c r="U1402" s="8">
        <v>-3.6900000000000002E-2</v>
      </c>
      <c r="V1402" s="8">
        <v>-4.2200000000000001E-2</v>
      </c>
      <c r="W1402" s="13">
        <v>2.5348271099999999E-3</v>
      </c>
      <c r="X1402" s="13">
        <v>-2.8272050000000002E-3</v>
      </c>
      <c r="Y1402" s="26">
        <v>-2.1940000000000001E-2</v>
      </c>
      <c r="Z1402" s="26">
        <v>-2.4079E-2</v>
      </c>
      <c r="AA1402" s="26">
        <f t="shared" si="140"/>
        <v>-2.7273333333333333E-2</v>
      </c>
    </row>
    <row r="1403" spans="1:27" x14ac:dyDescent="0.3">
      <c r="A1403" s="1">
        <v>198710</v>
      </c>
      <c r="B1403" s="29">
        <v>251.79</v>
      </c>
      <c r="C1403" s="2">
        <v>8.7100000000000009</v>
      </c>
      <c r="D1403" s="2">
        <f t="shared" si="131"/>
        <v>3.2749110159622279</v>
      </c>
      <c r="E1403" s="2">
        <f t="shared" si="134"/>
        <v>370.02625554747107</v>
      </c>
      <c r="F1403" s="36">
        <f t="shared" si="135"/>
        <v>119</v>
      </c>
      <c r="G1403" s="2">
        <f t="shared" si="136"/>
        <v>3.1094643323316897</v>
      </c>
      <c r="H1403" s="13">
        <f t="shared" si="137"/>
        <v>0.24334071770191149</v>
      </c>
      <c r="I1403" s="2">
        <f t="shared" si="132"/>
        <v>5.7736720554273369E-3</v>
      </c>
      <c r="J1403" s="36">
        <f t="shared" si="138"/>
        <v>119</v>
      </c>
      <c r="K1403" s="31">
        <f t="shared" si="139"/>
        <v>5.4138235642550861E-3</v>
      </c>
      <c r="L1403" s="3">
        <v>16.406700000000001</v>
      </c>
      <c r="M1403" s="13">
        <v>0.49485084247540795</v>
      </c>
      <c r="N1403" s="2">
        <v>6.13E-2</v>
      </c>
      <c r="O1403" s="2">
        <v>0.1052</v>
      </c>
      <c r="P1403" s="2">
        <v>0.1162</v>
      </c>
      <c r="Q1403" s="2">
        <v>9.2600000000000002E-2</v>
      </c>
      <c r="R1403" s="15">
        <v>1.0477740051333178E-2</v>
      </c>
      <c r="S1403" s="17">
        <f t="shared" si="133"/>
        <v>5.1083333333333336E-3</v>
      </c>
      <c r="T1403" s="18">
        <v>2.605298911763173E-3</v>
      </c>
      <c r="U1403" s="8">
        <v>6.2300000000000001E-2</v>
      </c>
      <c r="V1403" s="8">
        <v>5.0700000000000002E-2</v>
      </c>
      <c r="W1403" s="13">
        <v>7.094510376999999E-2</v>
      </c>
      <c r="X1403" s="13">
        <v>-2.9006428E-3</v>
      </c>
      <c r="Y1403" s="26">
        <v>-0.21579499999999999</v>
      </c>
      <c r="Z1403" s="26">
        <v>-0.217944</v>
      </c>
      <c r="AA1403" s="26">
        <f t="shared" si="140"/>
        <v>-0.22090333333333331</v>
      </c>
    </row>
    <row r="1404" spans="1:27" x14ac:dyDescent="0.3">
      <c r="A1404" s="1">
        <v>198711</v>
      </c>
      <c r="B1404" s="29">
        <v>230.3</v>
      </c>
      <c r="C1404" s="2">
        <v>8.76</v>
      </c>
      <c r="D1404" s="2">
        <f t="shared" si="131"/>
        <v>3.3395162658793982</v>
      </c>
      <c r="E1404" s="2">
        <f t="shared" si="134"/>
        <v>370.27518753285977</v>
      </c>
      <c r="F1404" s="36">
        <f t="shared" si="135"/>
        <v>119</v>
      </c>
      <c r="G1404" s="2">
        <f t="shared" si="136"/>
        <v>3.111556197755124</v>
      </c>
      <c r="H1404" s="13">
        <f t="shared" si="137"/>
        <v>0.24321691152999239</v>
      </c>
      <c r="I1404" s="2">
        <f t="shared" si="132"/>
        <v>5.7405281285876075E-3</v>
      </c>
      <c r="J1404" s="36">
        <f t="shared" si="138"/>
        <v>119</v>
      </c>
      <c r="K1404" s="31">
        <f t="shared" si="139"/>
        <v>5.3578500599506728E-3</v>
      </c>
      <c r="L1404" s="3">
        <v>16.953299999999999</v>
      </c>
      <c r="M1404" s="13">
        <v>0.53802732404352216</v>
      </c>
      <c r="N1404" s="2">
        <v>5.6900000000000006E-2</v>
      </c>
      <c r="O1404" s="2">
        <v>0.10009999999999999</v>
      </c>
      <c r="P1404" s="2">
        <v>0.11230000000000001</v>
      </c>
      <c r="Q1404" s="2">
        <v>9.3100000000000002E-2</v>
      </c>
      <c r="R1404" s="15">
        <v>9.8984399160784112E-3</v>
      </c>
      <c r="S1404" s="17">
        <f t="shared" si="133"/>
        <v>4.7416666666666675E-3</v>
      </c>
      <c r="T1404" s="18">
        <v>8.6692679898583741E-4</v>
      </c>
      <c r="U1404" s="8">
        <v>3.7000000000000002E-3</v>
      </c>
      <c r="V1404" s="8">
        <v>1.2500000000000001E-2</v>
      </c>
      <c r="W1404" s="13">
        <v>6.7855094949999997E-3</v>
      </c>
      <c r="X1404" s="13">
        <v>-2.7874931999999999E-3</v>
      </c>
      <c r="Y1404" s="26">
        <v>-8.1874000000000002E-2</v>
      </c>
      <c r="Z1404" s="26">
        <v>-8.6541000000000007E-2</v>
      </c>
      <c r="AA1404" s="26">
        <f t="shared" si="140"/>
        <v>-8.6615666666666674E-2</v>
      </c>
    </row>
    <row r="1405" spans="1:27" x14ac:dyDescent="0.3">
      <c r="A1405" s="1">
        <v>198712</v>
      </c>
      <c r="B1405" s="29">
        <v>247.08</v>
      </c>
      <c r="C1405" s="2">
        <v>8.81</v>
      </c>
      <c r="D1405" s="2">
        <f t="shared" si="131"/>
        <v>3.373460981401049</v>
      </c>
      <c r="E1405" s="2">
        <f t="shared" si="134"/>
        <v>370.6644214497602</v>
      </c>
      <c r="F1405" s="36">
        <f t="shared" si="135"/>
        <v>119</v>
      </c>
      <c r="G1405" s="2">
        <f t="shared" si="136"/>
        <v>3.1148270710063883</v>
      </c>
      <c r="H1405" s="13">
        <f t="shared" si="137"/>
        <v>0.24302357857177798</v>
      </c>
      <c r="I1405" s="2">
        <f t="shared" si="132"/>
        <v>5.7077625570776114E-3</v>
      </c>
      <c r="J1405" s="36">
        <f t="shared" si="138"/>
        <v>119</v>
      </c>
      <c r="K1405" s="31">
        <f t="shared" si="139"/>
        <v>5.3028631668020658E-3</v>
      </c>
      <c r="L1405" s="3">
        <v>17.5</v>
      </c>
      <c r="M1405" s="13">
        <v>0.50881201549388033</v>
      </c>
      <c r="N1405" s="2">
        <v>5.7699999999999994E-2</v>
      </c>
      <c r="O1405" s="2">
        <v>0.1011</v>
      </c>
      <c r="P1405" s="2">
        <v>0.11289999999999999</v>
      </c>
      <c r="Q1405" s="2">
        <v>9.1999999999999998E-2</v>
      </c>
      <c r="R1405" s="15">
        <v>1.3274756032356309E-2</v>
      </c>
      <c r="S1405" s="17">
        <f t="shared" si="133"/>
        <v>4.8083333333333329E-3</v>
      </c>
      <c r="T1405" s="18">
        <v>0</v>
      </c>
      <c r="U1405" s="8">
        <v>1.6500000000000001E-2</v>
      </c>
      <c r="V1405" s="8">
        <v>2.12E-2</v>
      </c>
      <c r="W1405" s="13">
        <v>6.8522019760000009E-3</v>
      </c>
      <c r="X1405" s="13">
        <v>-2.7006902E-3</v>
      </c>
      <c r="Y1405" s="26">
        <v>7.3922000000000002E-2</v>
      </c>
      <c r="Z1405" s="26">
        <v>7.1025000000000005E-2</v>
      </c>
      <c r="AA1405" s="26">
        <f t="shared" si="140"/>
        <v>6.911366666666667E-2</v>
      </c>
    </row>
    <row r="1406" spans="1:27" x14ac:dyDescent="0.3">
      <c r="A1406" s="1">
        <v>198801</v>
      </c>
      <c r="B1406" s="29">
        <v>257.07</v>
      </c>
      <c r="C1406" s="2">
        <v>8.8566699999999994</v>
      </c>
      <c r="D1406" s="2">
        <f t="shared" si="131"/>
        <v>3.4091442655995579</v>
      </c>
      <c r="E1406" s="2">
        <f t="shared" si="134"/>
        <v>371.12190931264007</v>
      </c>
      <c r="F1406" s="36">
        <f t="shared" si="135"/>
        <v>119</v>
      </c>
      <c r="G1406" s="2">
        <f t="shared" si="136"/>
        <v>3.1186715068289081</v>
      </c>
      <c r="H1406" s="13">
        <f t="shared" si="137"/>
        <v>0.24279673636073265</v>
      </c>
      <c r="I1406" s="2">
        <f t="shared" si="132"/>
        <v>5.2973893303063235E-3</v>
      </c>
      <c r="J1406" s="36">
        <f t="shared" si="138"/>
        <v>119</v>
      </c>
      <c r="K1406" s="31">
        <f t="shared" si="139"/>
        <v>5.2728580404665304E-3</v>
      </c>
      <c r="L1406" s="3">
        <v>17.863299999999999</v>
      </c>
      <c r="M1406" s="13">
        <v>0.50377383542196486</v>
      </c>
      <c r="N1406" s="2">
        <v>5.8099999999999999E-2</v>
      </c>
      <c r="O1406" s="2">
        <v>9.8800000000000013E-2</v>
      </c>
      <c r="P1406" s="2">
        <v>0.11070000000000001</v>
      </c>
      <c r="Q1406" s="2">
        <v>8.5199999999999998E-2</v>
      </c>
      <c r="R1406" s="15">
        <v>8.4227445427256711E-3</v>
      </c>
      <c r="S1406" s="17">
        <f t="shared" si="133"/>
        <v>4.8416666666666669E-3</v>
      </c>
      <c r="T1406" s="18">
        <v>2.5962801256316816E-3</v>
      </c>
      <c r="U1406" s="8">
        <v>6.6600000000000006E-2</v>
      </c>
      <c r="V1406" s="8">
        <v>5.1700000000000003E-2</v>
      </c>
      <c r="W1406" s="13">
        <v>9.1575845189999974E-3</v>
      </c>
      <c r="X1406" s="13">
        <v>-2.4314059000000001E-3</v>
      </c>
      <c r="Y1406" s="26">
        <v>4.2712E-2</v>
      </c>
      <c r="Z1406" s="26">
        <v>4.1085999999999998E-2</v>
      </c>
      <c r="AA1406" s="26">
        <f t="shared" si="140"/>
        <v>3.7870333333333332E-2</v>
      </c>
    </row>
    <row r="1407" spans="1:27" x14ac:dyDescent="0.3">
      <c r="A1407" s="1">
        <v>198802</v>
      </c>
      <c r="B1407" s="29">
        <v>267.82</v>
      </c>
      <c r="C1407" s="2">
        <v>8.9033300000000004</v>
      </c>
      <c r="D1407" s="2">
        <f t="shared" si="131"/>
        <v>3.3699778969977343</v>
      </c>
      <c r="E1407" s="2">
        <f t="shared" si="134"/>
        <v>371.59960828090522</v>
      </c>
      <c r="F1407" s="36">
        <f t="shared" si="135"/>
        <v>119</v>
      </c>
      <c r="G1407" s="2">
        <f t="shared" si="136"/>
        <v>3.1226857838731532</v>
      </c>
      <c r="H1407" s="13">
        <f t="shared" si="137"/>
        <v>0.24256032412456294</v>
      </c>
      <c r="I1407" s="2">
        <f t="shared" si="132"/>
        <v>5.2683457778150977E-3</v>
      </c>
      <c r="J1407" s="36">
        <f t="shared" si="138"/>
        <v>119</v>
      </c>
      <c r="K1407" s="31">
        <f t="shared" si="139"/>
        <v>5.2401033503797377E-3</v>
      </c>
      <c r="L1407" s="3">
        <v>18.226700000000001</v>
      </c>
      <c r="M1407" s="13">
        <v>0.47619737210492274</v>
      </c>
      <c r="N1407" s="2">
        <v>5.6600000000000004E-2</v>
      </c>
      <c r="O1407" s="2">
        <v>9.4E-2</v>
      </c>
      <c r="P1407" s="2">
        <v>0.10619999999999999</v>
      </c>
      <c r="Q1407" s="2">
        <v>8.5400000000000004E-2</v>
      </c>
      <c r="R1407" s="15">
        <v>8.7922635580159406E-3</v>
      </c>
      <c r="S1407" s="17">
        <f t="shared" si="133"/>
        <v>4.7166666666666668E-3</v>
      </c>
      <c r="T1407" s="18">
        <v>2.5895569067336767E-3</v>
      </c>
      <c r="U1407" s="8">
        <v>5.1999999999999998E-3</v>
      </c>
      <c r="V1407" s="8">
        <v>1.38E-2</v>
      </c>
      <c r="W1407" s="13">
        <v>1.9673517619999996E-3</v>
      </c>
      <c r="X1407" s="13">
        <v>-2.4640666000000002E-3</v>
      </c>
      <c r="Y1407" s="26">
        <v>4.7445000000000001E-2</v>
      </c>
      <c r="Z1407" s="26">
        <v>4.0573999999999999E-2</v>
      </c>
      <c r="AA1407" s="26">
        <f t="shared" si="140"/>
        <v>4.2728333333333333E-2</v>
      </c>
    </row>
    <row r="1408" spans="1:27" x14ac:dyDescent="0.3">
      <c r="A1408" s="1">
        <v>198803</v>
      </c>
      <c r="B1408" s="29">
        <v>258.89</v>
      </c>
      <c r="C1408" s="2">
        <v>8.9499999999999993</v>
      </c>
      <c r="D1408" s="2">
        <f t="shared" si="131"/>
        <v>3.3741304442121463</v>
      </c>
      <c r="E1408" s="2">
        <f t="shared" si="134"/>
        <v>371.9652452321933</v>
      </c>
      <c r="F1408" s="36">
        <f t="shared" si="135"/>
        <v>119</v>
      </c>
      <c r="G1408" s="2">
        <f t="shared" si="136"/>
        <v>3.1257583632957422</v>
      </c>
      <c r="H1408" s="13">
        <f t="shared" si="137"/>
        <v>0.24237968197468043</v>
      </c>
      <c r="I1408" s="2">
        <f t="shared" si="132"/>
        <v>5.2418589449114705E-3</v>
      </c>
      <c r="J1408" s="36">
        <f t="shared" si="138"/>
        <v>119</v>
      </c>
      <c r="K1408" s="31">
        <f t="shared" si="139"/>
        <v>5.2078263075988904E-3</v>
      </c>
      <c r="L1408" s="3">
        <v>18.59</v>
      </c>
      <c r="M1408" s="13">
        <v>0.5075299538243313</v>
      </c>
      <c r="N1408" s="2">
        <v>5.7000000000000002E-2</v>
      </c>
      <c r="O1408" s="2">
        <v>9.3900000000000011E-2</v>
      </c>
      <c r="P1408" s="2">
        <v>0.1057</v>
      </c>
      <c r="Q1408" s="2">
        <v>9.01E-2</v>
      </c>
      <c r="R1408" s="15">
        <v>6.0800301525137691E-3</v>
      </c>
      <c r="S1408" s="17">
        <f t="shared" si="133"/>
        <v>4.7499999999999999E-3</v>
      </c>
      <c r="T1408" s="18">
        <v>4.3010818993907017E-3</v>
      </c>
      <c r="U1408" s="8">
        <v>-3.0700000000000002E-2</v>
      </c>
      <c r="V1408" s="8">
        <v>-1.8800000000000001E-2</v>
      </c>
      <c r="W1408" s="13">
        <v>1.6591878750000001E-3</v>
      </c>
      <c r="X1408" s="13">
        <v>-2.5722006E-3</v>
      </c>
      <c r="Y1408" s="26">
        <v>-3.0846999999999999E-2</v>
      </c>
      <c r="Z1408" s="26">
        <v>-3.3368000000000002E-2</v>
      </c>
      <c r="AA1408" s="26">
        <f t="shared" si="140"/>
        <v>-3.5596999999999997E-2</v>
      </c>
    </row>
    <row r="1409" spans="1:27" x14ac:dyDescent="0.3">
      <c r="A1409" s="1">
        <v>198804</v>
      </c>
      <c r="B1409" s="29">
        <v>261.33</v>
      </c>
      <c r="C1409" s="2">
        <v>9.043333333333333</v>
      </c>
      <c r="D1409" s="2">
        <f t="shared" si="131"/>
        <v>3.3669271663878284</v>
      </c>
      <c r="E1409" s="2">
        <f t="shared" si="134"/>
        <v>372.33841999436515</v>
      </c>
      <c r="F1409" s="36">
        <f t="shared" si="135"/>
        <v>119</v>
      </c>
      <c r="G1409" s="2">
        <f t="shared" si="136"/>
        <v>3.1288942856669339</v>
      </c>
      <c r="H1409" s="13">
        <f t="shared" si="137"/>
        <v>0.24219559301176719</v>
      </c>
      <c r="I1409" s="2">
        <f t="shared" si="132"/>
        <v>1.0428305400372428E-2</v>
      </c>
      <c r="J1409" s="36">
        <f t="shared" si="138"/>
        <v>119</v>
      </c>
      <c r="K1409" s="31">
        <f t="shared" si="139"/>
        <v>5.1876773631583705E-3</v>
      </c>
      <c r="L1409" s="3">
        <v>19.616666666666667</v>
      </c>
      <c r="M1409" s="13">
        <v>0.49647448987123155</v>
      </c>
      <c r="N1409" s="2">
        <v>5.91E-2</v>
      </c>
      <c r="O1409" s="2">
        <v>9.6699999999999994E-2</v>
      </c>
      <c r="P1409" s="2">
        <v>0.109</v>
      </c>
      <c r="Q1409" s="2">
        <v>9.2899999999999996E-2</v>
      </c>
      <c r="R1409" s="15">
        <v>5.063671944548191E-3</v>
      </c>
      <c r="S1409" s="17">
        <f t="shared" si="133"/>
        <v>4.9249999999999997E-3</v>
      </c>
      <c r="T1409" s="18">
        <v>5.1369975979163283E-3</v>
      </c>
      <c r="U1409" s="8">
        <v>-1.6E-2</v>
      </c>
      <c r="V1409" s="8">
        <v>-1.49E-2</v>
      </c>
      <c r="W1409" s="13">
        <v>3.4595788520000005E-3</v>
      </c>
      <c r="X1409" s="13">
        <v>-2.8162559E-3</v>
      </c>
      <c r="Y1409" s="26">
        <v>1.0515999999999999E-2</v>
      </c>
      <c r="Z1409" s="26">
        <v>8.7729999999999995E-3</v>
      </c>
      <c r="AA1409" s="26">
        <f t="shared" si="140"/>
        <v>5.5909999999999996E-3</v>
      </c>
    </row>
    <row r="1410" spans="1:27" x14ac:dyDescent="0.3">
      <c r="A1410" s="1">
        <v>198805</v>
      </c>
      <c r="B1410" s="29">
        <v>262.16000000000003</v>
      </c>
      <c r="C1410" s="2">
        <v>9.1366666666666667</v>
      </c>
      <c r="D1410" s="2">
        <f t="shared" si="131"/>
        <v>3.3990060002154512</v>
      </c>
      <c r="E1410" s="2">
        <f t="shared" si="134"/>
        <v>372.72968430812978</v>
      </c>
      <c r="F1410" s="36">
        <f t="shared" si="135"/>
        <v>119</v>
      </c>
      <c r="G1410" s="2">
        <f t="shared" si="136"/>
        <v>3.1321822210767207</v>
      </c>
      <c r="H1410" s="13">
        <f t="shared" si="137"/>
        <v>0.24200288043914736</v>
      </c>
      <c r="I1410" s="2">
        <f t="shared" si="132"/>
        <v>1.0320678215997026E-2</v>
      </c>
      <c r="J1410" s="36">
        <f t="shared" si="138"/>
        <v>119</v>
      </c>
      <c r="K1410" s="31">
        <f t="shared" si="139"/>
        <v>5.2116161055819395E-3</v>
      </c>
      <c r="L1410" s="3">
        <v>20.643333333333334</v>
      </c>
      <c r="M1410" s="13">
        <v>0.496770254834771</v>
      </c>
      <c r="N1410" s="2">
        <v>6.2600000000000003E-2</v>
      </c>
      <c r="O1410" s="2">
        <v>9.9000000000000005E-2</v>
      </c>
      <c r="P1410" s="2">
        <v>0.1104</v>
      </c>
      <c r="Q1410" s="2">
        <v>9.5200000000000007E-2</v>
      </c>
      <c r="R1410" s="15">
        <v>1.34730544502779E-3</v>
      </c>
      <c r="S1410" s="17">
        <f t="shared" si="133"/>
        <v>5.2166666666666672E-3</v>
      </c>
      <c r="T1410" s="18">
        <v>3.4100629805419642E-3</v>
      </c>
      <c r="U1410" s="8">
        <v>-1.0200000000000001E-2</v>
      </c>
      <c r="V1410" s="8">
        <v>-5.7000000000000002E-3</v>
      </c>
      <c r="W1410" s="13">
        <v>2.5557475110000003E-3</v>
      </c>
      <c r="X1410" s="13">
        <v>-2.696618E-3</v>
      </c>
      <c r="Y1410" s="26">
        <v>8.012E-3</v>
      </c>
      <c r="Z1410" s="26">
        <v>2.882E-3</v>
      </c>
      <c r="AA1410" s="26">
        <f t="shared" si="140"/>
        <v>2.7953333333333328E-3</v>
      </c>
    </row>
    <row r="1411" spans="1:27" x14ac:dyDescent="0.3">
      <c r="A1411" s="1">
        <v>198806</v>
      </c>
      <c r="B1411" s="29">
        <v>273.5</v>
      </c>
      <c r="C1411" s="2">
        <v>9.23</v>
      </c>
      <c r="D1411" s="2">
        <f t="shared" ref="D1411:D1474" si="141">-LN(C1411/B1412)</f>
        <v>3.3834165444898465</v>
      </c>
      <c r="E1411" s="2">
        <f t="shared" si="134"/>
        <v>373.10801707988463</v>
      </c>
      <c r="F1411" s="36">
        <f t="shared" si="135"/>
        <v>119</v>
      </c>
      <c r="G1411" s="2">
        <f t="shared" si="136"/>
        <v>3.1353614880662573</v>
      </c>
      <c r="H1411" s="13">
        <f t="shared" si="137"/>
        <v>0.24181682856160938</v>
      </c>
      <c r="I1411" s="2">
        <f t="shared" si="132"/>
        <v>1.0215249908792412E-2</v>
      </c>
      <c r="J1411" s="36">
        <f t="shared" si="138"/>
        <v>119</v>
      </c>
      <c r="K1411" s="31">
        <f t="shared" si="139"/>
        <v>5.2351123179028005E-3</v>
      </c>
      <c r="L1411" s="3">
        <v>21.67</v>
      </c>
      <c r="M1411" s="13">
        <v>0.47111887230297284</v>
      </c>
      <c r="N1411" s="2">
        <v>6.4600000000000005E-2</v>
      </c>
      <c r="O1411" s="2">
        <v>9.8599999999999993E-2</v>
      </c>
      <c r="P1411" s="2">
        <v>0.11</v>
      </c>
      <c r="Q1411" s="2">
        <v>9.1700000000000004E-2</v>
      </c>
      <c r="R1411" s="15">
        <v>-5.3979213925732707E-3</v>
      </c>
      <c r="S1411" s="17">
        <f t="shared" si="133"/>
        <v>5.3833333333333337E-3</v>
      </c>
      <c r="T1411" s="18">
        <v>4.246290881451004E-3</v>
      </c>
      <c r="U1411" s="8">
        <v>3.6799999999999999E-2</v>
      </c>
      <c r="V1411" s="8">
        <v>3.7900000000000003E-2</v>
      </c>
      <c r="W1411" s="13">
        <v>2.3613318899999998E-3</v>
      </c>
      <c r="X1411" s="13">
        <v>-2.6466969999999999E-3</v>
      </c>
      <c r="Y1411" s="26">
        <v>4.7676000000000003E-2</v>
      </c>
      <c r="Z1411" s="26">
        <v>4.5067999999999997E-2</v>
      </c>
      <c r="AA1411" s="26">
        <f t="shared" si="140"/>
        <v>4.2292666666666673E-2</v>
      </c>
    </row>
    <row r="1412" spans="1:27" x14ac:dyDescent="0.3">
      <c r="A1412" s="1">
        <v>198807</v>
      </c>
      <c r="B1412" s="29">
        <v>272.02</v>
      </c>
      <c r="C1412" s="2">
        <v>9.3066666666666666</v>
      </c>
      <c r="D1412" s="2">
        <f t="shared" si="141"/>
        <v>3.335779773189893</v>
      </c>
      <c r="E1412" s="2">
        <f t="shared" si="134"/>
        <v>373.45260768128122</v>
      </c>
      <c r="F1412" s="36">
        <f t="shared" si="135"/>
        <v>119</v>
      </c>
      <c r="G1412" s="2">
        <f t="shared" si="136"/>
        <v>3.1382572074057244</v>
      </c>
      <c r="H1412" s="13">
        <f t="shared" si="137"/>
        <v>0.24164761876338292</v>
      </c>
      <c r="I1412" s="2">
        <f t="shared" ref="I1412:I1475" si="142">C1412/C1411-1</f>
        <v>8.3062477428674786E-3</v>
      </c>
      <c r="J1412" s="36">
        <f t="shared" si="138"/>
        <v>119</v>
      </c>
      <c r="K1412" s="31">
        <f t="shared" si="139"/>
        <v>5.2581948232548878E-3</v>
      </c>
      <c r="L1412" s="3">
        <v>22.023333333333333</v>
      </c>
      <c r="M1412" s="13">
        <v>0.47399153485881251</v>
      </c>
      <c r="N1412" s="2">
        <v>6.7299999999999999E-2</v>
      </c>
      <c r="O1412" s="2">
        <v>9.9600000000000008E-2</v>
      </c>
      <c r="P1412" s="2">
        <v>0.11109999999999999</v>
      </c>
      <c r="Q1412" s="2">
        <v>9.4700000000000006E-2</v>
      </c>
      <c r="R1412" s="15">
        <v>-2.8231284320664593E-3</v>
      </c>
      <c r="S1412" s="17">
        <f t="shared" si="133"/>
        <v>5.6083333333333332E-3</v>
      </c>
      <c r="T1412" s="18">
        <v>4.2283361095211049E-3</v>
      </c>
      <c r="U1412" s="8">
        <v>-1.7000000000000001E-2</v>
      </c>
      <c r="V1412" s="8">
        <v>-1.11E-2</v>
      </c>
      <c r="W1412" s="13">
        <v>1.9106231050000002E-3</v>
      </c>
      <c r="X1412" s="13">
        <v>-2.8339008000000001E-3</v>
      </c>
      <c r="Y1412" s="26">
        <v>-4.4580000000000002E-3</v>
      </c>
      <c r="Z1412" s="26">
        <v>-7.3930000000000003E-3</v>
      </c>
      <c r="AA1412" s="26">
        <f t="shared" si="140"/>
        <v>-1.0066333333333333E-2</v>
      </c>
    </row>
    <row r="1413" spans="1:27" x14ac:dyDescent="0.3">
      <c r="A1413" s="1">
        <v>198808</v>
      </c>
      <c r="B1413" s="29">
        <v>261.52</v>
      </c>
      <c r="C1413" s="2">
        <v>9.3833333333333346</v>
      </c>
      <c r="D1413" s="2">
        <f t="shared" si="141"/>
        <v>3.3665360632718224</v>
      </c>
      <c r="E1413" s="2">
        <f t="shared" si="134"/>
        <v>373.76423283038764</v>
      </c>
      <c r="F1413" s="36">
        <f t="shared" si="135"/>
        <v>119</v>
      </c>
      <c r="G1413" s="2">
        <f t="shared" si="136"/>
        <v>3.1408759061377114</v>
      </c>
      <c r="H1413" s="13">
        <f t="shared" si="137"/>
        <v>0.24149480029521642</v>
      </c>
      <c r="I1413" s="2">
        <f t="shared" si="142"/>
        <v>8.2378223495702674E-3</v>
      </c>
      <c r="J1413" s="36">
        <f t="shared" si="138"/>
        <v>119</v>
      </c>
      <c r="K1413" s="31">
        <f t="shared" si="139"/>
        <v>5.265717525136368E-3</v>
      </c>
      <c r="L1413" s="3">
        <v>22.376666666666669</v>
      </c>
      <c r="M1413" s="13">
        <v>0.49664066153126768</v>
      </c>
      <c r="N1413" s="2">
        <v>7.0599999999999996E-2</v>
      </c>
      <c r="O1413" s="2">
        <v>0.1011</v>
      </c>
      <c r="P1413" s="2">
        <v>0.11210000000000001</v>
      </c>
      <c r="Q1413" s="2">
        <v>9.5000000000000001E-2</v>
      </c>
      <c r="R1413" s="15">
        <v>-6.2397521651959432E-3</v>
      </c>
      <c r="S1413" s="17">
        <f t="shared" si="133"/>
        <v>5.8833333333333333E-3</v>
      </c>
      <c r="T1413" s="18">
        <v>4.2105325363434578E-3</v>
      </c>
      <c r="U1413" s="8">
        <v>5.7999999999999996E-3</v>
      </c>
      <c r="V1413" s="8">
        <v>5.4000000000000003E-3</v>
      </c>
      <c r="W1413" s="13">
        <v>1.3903256379999998E-3</v>
      </c>
      <c r="X1413" s="13">
        <v>-2.8375882999999999E-3</v>
      </c>
      <c r="Y1413" s="26">
        <v>-3.2488000000000003E-2</v>
      </c>
      <c r="Z1413" s="26">
        <v>-3.7289999999999997E-2</v>
      </c>
      <c r="AA1413" s="26">
        <f t="shared" si="140"/>
        <v>-3.8371333333333334E-2</v>
      </c>
    </row>
    <row r="1414" spans="1:27" x14ac:dyDescent="0.3">
      <c r="A1414" s="1">
        <v>198809</v>
      </c>
      <c r="B1414" s="29">
        <v>271.91000000000003</v>
      </c>
      <c r="C1414" s="2">
        <v>9.4600000000000009</v>
      </c>
      <c r="D1414" s="2">
        <f t="shared" si="141"/>
        <v>3.3840318660944289</v>
      </c>
      <c r="E1414" s="2">
        <f t="shared" si="134"/>
        <v>374.2099877303155</v>
      </c>
      <c r="F1414" s="36">
        <f t="shared" si="135"/>
        <v>119</v>
      </c>
      <c r="G1414" s="2">
        <f t="shared" si="136"/>
        <v>3.1446217456329033</v>
      </c>
      <c r="H1414" s="13">
        <f t="shared" si="137"/>
        <v>0.24127654135233881</v>
      </c>
      <c r="I1414" s="2">
        <f t="shared" si="142"/>
        <v>8.1705150976909557E-3</v>
      </c>
      <c r="J1414" s="36">
        <f t="shared" si="138"/>
        <v>119</v>
      </c>
      <c r="K1414" s="31">
        <f t="shared" si="139"/>
        <v>5.2731065083244412E-3</v>
      </c>
      <c r="L1414" s="3">
        <v>22.73</v>
      </c>
      <c r="M1414" s="13">
        <v>0.47754045368709508</v>
      </c>
      <c r="N1414" s="2">
        <v>7.2400000000000006E-2</v>
      </c>
      <c r="O1414" s="2">
        <v>9.820000000000001E-2</v>
      </c>
      <c r="P1414" s="2">
        <v>0.109</v>
      </c>
      <c r="Q1414" s="2">
        <v>9.1700000000000004E-2</v>
      </c>
      <c r="R1414" s="15">
        <v>-4.6197446555397001E-3</v>
      </c>
      <c r="S1414" s="17">
        <f t="shared" si="133"/>
        <v>6.0333333333333341E-3</v>
      </c>
      <c r="T1414" s="18">
        <v>6.7001925698195654E-3</v>
      </c>
      <c r="U1414" s="8">
        <v>3.4500000000000003E-2</v>
      </c>
      <c r="V1414" s="8">
        <v>3.2599999999999997E-2</v>
      </c>
      <c r="W1414" s="13">
        <v>1.1927510699999999E-3</v>
      </c>
      <c r="X1414" s="13">
        <v>-2.6083753000000001E-3</v>
      </c>
      <c r="Y1414" s="26">
        <v>4.2738999999999999E-2</v>
      </c>
      <c r="Z1414" s="26">
        <v>4.0085999999999997E-2</v>
      </c>
      <c r="AA1414" s="26">
        <f t="shared" si="140"/>
        <v>3.6705666666666664E-2</v>
      </c>
    </row>
    <row r="1415" spans="1:27" x14ac:dyDescent="0.3">
      <c r="A1415" s="1">
        <v>198810</v>
      </c>
      <c r="B1415" s="29">
        <v>278.97000000000003</v>
      </c>
      <c r="C1415" s="2">
        <v>9.5500000000000007</v>
      </c>
      <c r="D1415" s="2">
        <f t="shared" si="141"/>
        <v>3.3554914615539944</v>
      </c>
      <c r="E1415" s="2">
        <f t="shared" si="134"/>
        <v>374.66005074564754</v>
      </c>
      <c r="F1415" s="36">
        <f t="shared" si="135"/>
        <v>119</v>
      </c>
      <c r="G1415" s="2">
        <f t="shared" si="136"/>
        <v>3.1484037877785509</v>
      </c>
      <c r="H1415" s="13">
        <f t="shared" si="137"/>
        <v>0.24105657287896146</v>
      </c>
      <c r="I1415" s="2">
        <f t="shared" si="142"/>
        <v>9.5137420718816035E-3</v>
      </c>
      <c r="J1415" s="36">
        <f t="shared" si="138"/>
        <v>119</v>
      </c>
      <c r="K1415" s="31">
        <f t="shared" si="139"/>
        <v>5.3138611130825655E-3</v>
      </c>
      <c r="L1415" s="3">
        <v>23.07</v>
      </c>
      <c r="M1415" s="13">
        <v>0.46959718893258556</v>
      </c>
      <c r="N1415" s="2">
        <v>7.3499999999999996E-2</v>
      </c>
      <c r="O1415" s="2">
        <v>9.5100000000000004E-2</v>
      </c>
      <c r="P1415" s="2">
        <v>0.1041</v>
      </c>
      <c r="Q1415" s="2">
        <v>8.8900000000000007E-2</v>
      </c>
      <c r="R1415" s="15">
        <v>-1.0566577666068116E-2</v>
      </c>
      <c r="S1415" s="17">
        <f t="shared" si="133"/>
        <v>6.1249999999999994E-3</v>
      </c>
      <c r="T1415" s="18">
        <v>3.333336419758217E-3</v>
      </c>
      <c r="U1415" s="8">
        <v>3.0800000000000001E-2</v>
      </c>
      <c r="V1415" s="8">
        <v>2.7300000000000001E-2</v>
      </c>
      <c r="W1415" s="13">
        <v>1.6315102859999998E-3</v>
      </c>
      <c r="X1415" s="13">
        <v>-2.3128647999999998E-3</v>
      </c>
      <c r="Y1415" s="26">
        <v>2.6891000000000002E-2</v>
      </c>
      <c r="Z1415" s="26">
        <v>2.3328000000000002E-2</v>
      </c>
      <c r="AA1415" s="26">
        <f t="shared" si="140"/>
        <v>2.0766000000000003E-2</v>
      </c>
    </row>
    <row r="1416" spans="1:27" x14ac:dyDescent="0.3">
      <c r="A1416" s="1">
        <v>198811</v>
      </c>
      <c r="B1416" s="29">
        <v>273.7</v>
      </c>
      <c r="C1416" s="2">
        <v>9.64</v>
      </c>
      <c r="D1416" s="2">
        <f t="shared" si="141"/>
        <v>3.3606923032626184</v>
      </c>
      <c r="E1416" s="2">
        <f t="shared" si="134"/>
        <v>375.07009627028162</v>
      </c>
      <c r="F1416" s="36">
        <f t="shared" si="135"/>
        <v>119</v>
      </c>
      <c r="G1416" s="2">
        <f t="shared" si="136"/>
        <v>3.1518495484897615</v>
      </c>
      <c r="H1416" s="13">
        <f t="shared" si="137"/>
        <v>0.24085651185596327</v>
      </c>
      <c r="I1416" s="2">
        <f t="shared" si="142"/>
        <v>9.4240837696335511E-3</v>
      </c>
      <c r="J1416" s="36">
        <f t="shared" si="138"/>
        <v>119</v>
      </c>
      <c r="K1416" s="31">
        <f t="shared" si="139"/>
        <v>5.3660123823647161E-3</v>
      </c>
      <c r="L1416" s="3">
        <v>23.41</v>
      </c>
      <c r="M1416" s="13">
        <v>0.47717911005386587</v>
      </c>
      <c r="N1416" s="2">
        <v>7.7600000000000002E-2</v>
      </c>
      <c r="O1416" s="2">
        <v>9.4499999999999987E-2</v>
      </c>
      <c r="P1416" s="2">
        <v>0.1048</v>
      </c>
      <c r="Q1416" s="2">
        <v>9.2299999999999993E-2</v>
      </c>
      <c r="R1416" s="15">
        <v>-7.8709852379894949E-3</v>
      </c>
      <c r="S1416" s="17">
        <f t="shared" si="133"/>
        <v>6.4666666666666666E-3</v>
      </c>
      <c r="T1416" s="18">
        <v>8.3160087952598779E-4</v>
      </c>
      <c r="U1416" s="8">
        <v>-1.9599999999999999E-2</v>
      </c>
      <c r="V1416" s="8">
        <v>-1.6899999999999998E-2</v>
      </c>
      <c r="W1416" s="13">
        <v>1.3480010130000001E-3</v>
      </c>
      <c r="X1416" s="13">
        <v>-2.4350420000000001E-3</v>
      </c>
      <c r="Y1416" s="26">
        <v>-1.4355E-2</v>
      </c>
      <c r="Z1416" s="26">
        <v>-1.9769999999999999E-2</v>
      </c>
      <c r="AA1416" s="26">
        <f t="shared" si="140"/>
        <v>-2.0821666666666665E-2</v>
      </c>
    </row>
    <row r="1417" spans="1:27" x14ac:dyDescent="0.3">
      <c r="A1417" s="1">
        <v>198812</v>
      </c>
      <c r="B1417" s="29">
        <v>277.72000000000003</v>
      </c>
      <c r="C1417" s="2">
        <v>9.73</v>
      </c>
      <c r="D1417" s="2">
        <f t="shared" si="141"/>
        <v>3.4200994833669078</v>
      </c>
      <c r="E1417" s="2">
        <f t="shared" si="134"/>
        <v>375.44965945027366</v>
      </c>
      <c r="F1417" s="36">
        <f t="shared" si="135"/>
        <v>119</v>
      </c>
      <c r="G1417" s="2">
        <f t="shared" si="136"/>
        <v>3.1550391550443164</v>
      </c>
      <c r="H1417" s="13">
        <f t="shared" si="137"/>
        <v>0.24067161889099797</v>
      </c>
      <c r="I1417" s="2">
        <f t="shared" si="142"/>
        <v>9.3360995850622075E-3</v>
      </c>
      <c r="J1417" s="36">
        <f t="shared" si="138"/>
        <v>119</v>
      </c>
      <c r="K1417" s="31">
        <f t="shared" si="139"/>
        <v>5.4174852305052751E-3</v>
      </c>
      <c r="L1417" s="3">
        <v>23.75</v>
      </c>
      <c r="M1417" s="13">
        <v>0.46528357396809877</v>
      </c>
      <c r="N1417" s="2">
        <v>8.0700000000000008E-2</v>
      </c>
      <c r="O1417" s="2">
        <v>9.5700000000000007E-2</v>
      </c>
      <c r="P1417" s="2">
        <v>0.1065</v>
      </c>
      <c r="Q1417" s="2">
        <v>9.1800000000000007E-2</v>
      </c>
      <c r="R1417" s="15">
        <v>-2.1511532971069728E-2</v>
      </c>
      <c r="S1417" s="17">
        <f t="shared" si="133"/>
        <v>6.7250000000000009E-3</v>
      </c>
      <c r="T1417" s="18">
        <v>1.6611299500765373E-3</v>
      </c>
      <c r="U1417" s="8">
        <v>1.0999999999999999E-2</v>
      </c>
      <c r="V1417" s="8">
        <v>3.8999999999999998E-3</v>
      </c>
      <c r="W1417" s="13">
        <v>6.2812104099999998E-4</v>
      </c>
      <c r="X1417" s="13">
        <v>-2.2913171999999998E-3</v>
      </c>
      <c r="Y1417" s="26">
        <v>1.8553E-2</v>
      </c>
      <c r="Z1417" s="26">
        <v>1.5184E-2</v>
      </c>
      <c r="AA1417" s="26">
        <f t="shared" si="140"/>
        <v>1.1827999999999998E-2</v>
      </c>
    </row>
    <row r="1418" spans="1:27" x14ac:dyDescent="0.3">
      <c r="A1418" s="1">
        <v>198901</v>
      </c>
      <c r="B1418" s="29">
        <v>297.47000000000003</v>
      </c>
      <c r="C1418" s="2">
        <v>9.8133333333333344</v>
      </c>
      <c r="D1418" s="2">
        <f t="shared" si="141"/>
        <v>3.3822001364804546</v>
      </c>
      <c r="E1418" s="2">
        <f t="shared" si="134"/>
        <v>375.93434917610597</v>
      </c>
      <c r="F1418" s="36">
        <f t="shared" si="135"/>
        <v>119</v>
      </c>
      <c r="G1418" s="2">
        <f t="shared" si="136"/>
        <v>3.1591121779504703</v>
      </c>
      <c r="H1418" s="13">
        <f t="shared" si="137"/>
        <v>0.24043592892288385</v>
      </c>
      <c r="I1418" s="2">
        <f t="shared" si="142"/>
        <v>8.5645769099007563E-3</v>
      </c>
      <c r="J1418" s="36">
        <f t="shared" si="138"/>
        <v>119</v>
      </c>
      <c r="K1418" s="31">
        <f t="shared" si="139"/>
        <v>5.4241217725241788E-3</v>
      </c>
      <c r="L1418" s="3">
        <v>24.153333333333336</v>
      </c>
      <c r="M1418" s="13">
        <v>0.4307694934936302</v>
      </c>
      <c r="N1418" s="2">
        <v>8.2699999999999996E-2</v>
      </c>
      <c r="O1418" s="2">
        <v>9.6199999999999994E-2</v>
      </c>
      <c r="P1418" s="2">
        <v>0.1065</v>
      </c>
      <c r="Q1418" s="2">
        <v>9.0300000000000005E-2</v>
      </c>
      <c r="R1418" s="15">
        <v>-2.2460183058124594E-2</v>
      </c>
      <c r="S1418" s="17">
        <f t="shared" si="133"/>
        <v>6.8916666666666666E-3</v>
      </c>
      <c r="T1418" s="18">
        <v>4.9668976283368639E-3</v>
      </c>
      <c r="U1418" s="8">
        <v>2.0299999999999999E-2</v>
      </c>
      <c r="V1418" s="8">
        <v>2.0199999999999999E-2</v>
      </c>
      <c r="W1418" s="13">
        <v>9.6458430499999986E-4</v>
      </c>
      <c r="X1418" s="13">
        <v>-2.5423857000000001E-3</v>
      </c>
      <c r="Y1418" s="26">
        <v>7.2303000000000006E-2</v>
      </c>
      <c r="Z1418" s="26">
        <v>6.9633E-2</v>
      </c>
      <c r="AA1418" s="26">
        <f t="shared" si="140"/>
        <v>6.5411333333333335E-2</v>
      </c>
    </row>
    <row r="1419" spans="1:27" x14ac:dyDescent="0.3">
      <c r="A1419" s="1">
        <v>198902</v>
      </c>
      <c r="B1419" s="29">
        <v>288.86</v>
      </c>
      <c r="C1419" s="2">
        <v>9.8966666666666665</v>
      </c>
      <c r="D1419" s="2">
        <f t="shared" si="141"/>
        <v>3.3943365811390889</v>
      </c>
      <c r="E1419" s="2">
        <f t="shared" si="134"/>
        <v>376.33589522981202</v>
      </c>
      <c r="F1419" s="36">
        <f t="shared" si="135"/>
        <v>119</v>
      </c>
      <c r="G1419" s="2">
        <f t="shared" si="136"/>
        <v>3.1624865145362353</v>
      </c>
      <c r="H1419" s="13">
        <f t="shared" si="137"/>
        <v>0.24024101856133348</v>
      </c>
      <c r="I1419" s="2">
        <f t="shared" si="142"/>
        <v>8.4918478260869179E-3</v>
      </c>
      <c r="J1419" s="36">
        <f t="shared" si="138"/>
        <v>119</v>
      </c>
      <c r="K1419" s="31">
        <f t="shared" si="139"/>
        <v>5.4248670778384682E-3</v>
      </c>
      <c r="L1419" s="3">
        <v>24.556666666666668</v>
      </c>
      <c r="M1419" s="13">
        <v>0.44677845721952369</v>
      </c>
      <c r="N1419" s="2">
        <v>8.5299999999999987E-2</v>
      </c>
      <c r="O1419" s="2">
        <v>9.64E-2</v>
      </c>
      <c r="P1419" s="2">
        <v>0.1061</v>
      </c>
      <c r="Q1419" s="2">
        <v>9.35E-2</v>
      </c>
      <c r="R1419" s="15">
        <v>-2.4925522662058223E-2</v>
      </c>
      <c r="S1419" s="17">
        <f t="shared" si="133"/>
        <v>7.108333333333332E-3</v>
      </c>
      <c r="T1419" s="18">
        <v>4.1203189730200703E-3</v>
      </c>
      <c r="U1419" s="8">
        <v>-1.7899999999999999E-2</v>
      </c>
      <c r="V1419" s="8">
        <v>-1.29E-2</v>
      </c>
      <c r="W1419" s="13">
        <v>1.1760703669999998E-3</v>
      </c>
      <c r="X1419" s="13">
        <v>-2.2795386E-3</v>
      </c>
      <c r="Y1419" s="26">
        <v>-2.5031000000000001E-2</v>
      </c>
      <c r="Z1419" s="26">
        <v>-2.9187000000000001E-2</v>
      </c>
      <c r="AA1419" s="26">
        <f t="shared" si="140"/>
        <v>-3.2139333333333332E-2</v>
      </c>
    </row>
    <row r="1420" spans="1:27" x14ac:dyDescent="0.3">
      <c r="A1420" s="1">
        <v>198903</v>
      </c>
      <c r="B1420" s="29">
        <v>294.87</v>
      </c>
      <c r="C1420" s="2">
        <v>9.98</v>
      </c>
      <c r="D1420" s="2">
        <f t="shared" si="141"/>
        <v>3.43482724201314</v>
      </c>
      <c r="E1420" s="2">
        <f t="shared" si="134"/>
        <v>376.75627333694672</v>
      </c>
      <c r="F1420" s="36">
        <f t="shared" si="135"/>
        <v>119</v>
      </c>
      <c r="G1420" s="2">
        <f t="shared" si="136"/>
        <v>3.1660191036718213</v>
      </c>
      <c r="H1420" s="13">
        <f t="shared" si="137"/>
        <v>0.24003730542633034</v>
      </c>
      <c r="I1420" s="2">
        <f t="shared" si="142"/>
        <v>8.4203435500169732E-3</v>
      </c>
      <c r="J1420" s="36">
        <f t="shared" si="138"/>
        <v>119</v>
      </c>
      <c r="K1420" s="31">
        <f t="shared" si="139"/>
        <v>5.4256161393979301E-3</v>
      </c>
      <c r="L1420" s="3">
        <v>24.96</v>
      </c>
      <c r="M1420" s="13">
        <v>0.46869141357330335</v>
      </c>
      <c r="N1420" s="2">
        <v>8.8200000000000001E-2</v>
      </c>
      <c r="O1420" s="2">
        <v>9.8000000000000004E-2</v>
      </c>
      <c r="P1420" s="2">
        <v>0.1067</v>
      </c>
      <c r="Q1420" s="2">
        <v>9.2899999999999996E-2</v>
      </c>
      <c r="R1420" s="15">
        <v>-2.3202344391757359E-2</v>
      </c>
      <c r="S1420" s="17">
        <f t="shared" si="133"/>
        <v>7.3499999999999998E-3</v>
      </c>
      <c r="T1420" s="18">
        <v>5.7400731610599805E-3</v>
      </c>
      <c r="U1420" s="8">
        <v>1.2200000000000001E-2</v>
      </c>
      <c r="V1420" s="8">
        <v>6.4000000000000003E-3</v>
      </c>
      <c r="W1420" s="13">
        <v>1.286451399E-3</v>
      </c>
      <c r="X1420" s="13">
        <v>-2.3804474000000001E-3</v>
      </c>
      <c r="Y1420" s="26">
        <v>2.3037999999999999E-2</v>
      </c>
      <c r="Z1420" s="26">
        <v>2.044E-2</v>
      </c>
      <c r="AA1420" s="26">
        <f t="shared" si="140"/>
        <v>1.5688000000000001E-2</v>
      </c>
    </row>
    <row r="1421" spans="1:27" x14ac:dyDescent="0.3">
      <c r="A1421" s="1">
        <v>198904</v>
      </c>
      <c r="B1421" s="29">
        <v>309.64</v>
      </c>
      <c r="C1421" s="2">
        <v>10.086666666666666</v>
      </c>
      <c r="D1421" s="2">
        <f t="shared" si="141"/>
        <v>3.4587302572177698</v>
      </c>
      <c r="E1421" s="2">
        <f t="shared" si="134"/>
        <v>377.25276656398358</v>
      </c>
      <c r="F1421" s="36">
        <f t="shared" si="135"/>
        <v>119</v>
      </c>
      <c r="G1421" s="2">
        <f t="shared" si="136"/>
        <v>3.1701913156637276</v>
      </c>
      <c r="H1421" s="13">
        <f t="shared" si="137"/>
        <v>0.23979715181024977</v>
      </c>
      <c r="I1421" s="2">
        <f t="shared" si="142"/>
        <v>1.0688042752170945E-2</v>
      </c>
      <c r="J1421" s="36">
        <f t="shared" si="138"/>
        <v>119</v>
      </c>
      <c r="K1421" s="31">
        <f t="shared" si="139"/>
        <v>5.4209551608266444E-3</v>
      </c>
      <c r="L1421" s="3">
        <v>25.046666666666667</v>
      </c>
      <c r="M1421" s="13">
        <v>0.44443525715230692</v>
      </c>
      <c r="N1421" s="2">
        <v>8.6500000000000007E-2</v>
      </c>
      <c r="O1421" s="2">
        <v>9.7899999999999987E-2</v>
      </c>
      <c r="P1421" s="2">
        <v>0.1061</v>
      </c>
      <c r="Q1421" s="2">
        <v>9.1800000000000007E-2</v>
      </c>
      <c r="R1421" s="15">
        <v>-2.289784800218261E-2</v>
      </c>
      <c r="S1421" s="17">
        <f t="shared" si="133"/>
        <v>7.208333333333334E-3</v>
      </c>
      <c r="T1421" s="18">
        <v>6.5199904972811796E-3</v>
      </c>
      <c r="U1421" s="8">
        <v>1.5900000000000001E-2</v>
      </c>
      <c r="V1421" s="8">
        <v>2.1299999999999999E-2</v>
      </c>
      <c r="W1421" s="13">
        <v>9.5561035499999996E-4</v>
      </c>
      <c r="X1421" s="13">
        <v>-2.6446865E-3</v>
      </c>
      <c r="Y1421" s="26">
        <v>5.1707000000000003E-2</v>
      </c>
      <c r="Z1421" s="26">
        <v>4.9898999999999999E-2</v>
      </c>
      <c r="AA1421" s="26">
        <f t="shared" si="140"/>
        <v>4.4498666666666672E-2</v>
      </c>
    </row>
    <row r="1422" spans="1:27" x14ac:dyDescent="0.3">
      <c r="A1422" s="1">
        <v>198905</v>
      </c>
      <c r="B1422" s="29">
        <v>320.52</v>
      </c>
      <c r="C1422" s="2">
        <v>10.193333333333333</v>
      </c>
      <c r="D1422" s="2">
        <f t="shared" si="141"/>
        <v>3.4402545758877565</v>
      </c>
      <c r="E1422" s="2">
        <f t="shared" si="134"/>
        <v>377.74408953878117</v>
      </c>
      <c r="F1422" s="36">
        <f t="shared" si="135"/>
        <v>119</v>
      </c>
      <c r="G1422" s="2">
        <f t="shared" si="136"/>
        <v>3.1743200801578251</v>
      </c>
      <c r="H1422" s="13">
        <f t="shared" si="137"/>
        <v>0.23955997163547446</v>
      </c>
      <c r="I1422" s="2">
        <f t="shared" si="142"/>
        <v>1.0575016523463487E-2</v>
      </c>
      <c r="J1422" s="36">
        <f t="shared" si="138"/>
        <v>119</v>
      </c>
      <c r="K1422" s="31">
        <f t="shared" si="139"/>
        <v>5.4360373695395356E-3</v>
      </c>
      <c r="L1422" s="3">
        <v>25.133333333333333</v>
      </c>
      <c r="M1422" s="13">
        <v>0.43344152571417049</v>
      </c>
      <c r="N1422" s="2">
        <v>8.43E-2</v>
      </c>
      <c r="O1422" s="2">
        <v>9.5700000000000007E-2</v>
      </c>
      <c r="P1422" s="2">
        <v>0.10460000000000001</v>
      </c>
      <c r="Q1422" s="2">
        <v>8.7800000000000003E-2</v>
      </c>
      <c r="R1422" s="15">
        <v>-2.8129709769565844E-2</v>
      </c>
      <c r="S1422" s="17">
        <f t="shared" si="133"/>
        <v>7.025E-3</v>
      </c>
      <c r="T1422" s="18">
        <v>5.6703270600879496E-3</v>
      </c>
      <c r="U1422" s="8">
        <v>4.0099999999999997E-2</v>
      </c>
      <c r="V1422" s="8">
        <v>3.7900000000000003E-2</v>
      </c>
      <c r="W1422" s="13">
        <v>1.0730566540000002E-3</v>
      </c>
      <c r="X1422" s="13">
        <v>-2.7039557999999999E-3</v>
      </c>
      <c r="Y1422" s="26">
        <v>4.1022000000000003E-2</v>
      </c>
      <c r="Z1422" s="26">
        <v>3.5451000000000003E-2</v>
      </c>
      <c r="AA1422" s="26">
        <f t="shared" si="140"/>
        <v>3.3996999999999999E-2</v>
      </c>
    </row>
    <row r="1423" spans="1:27" x14ac:dyDescent="0.3">
      <c r="A1423" s="1">
        <v>198906</v>
      </c>
      <c r="B1423" s="29">
        <v>317.98</v>
      </c>
      <c r="C1423" s="2">
        <v>10.3</v>
      </c>
      <c r="D1423" s="2">
        <f t="shared" si="141"/>
        <v>3.5145260669691587</v>
      </c>
      <c r="E1423" s="2">
        <f t="shared" si="134"/>
        <v>378.21700746243584</v>
      </c>
      <c r="F1423" s="36">
        <f t="shared" si="135"/>
        <v>119</v>
      </c>
      <c r="G1423" s="2">
        <f t="shared" si="136"/>
        <v>3.1782941803566036</v>
      </c>
      <c r="H1423" s="13">
        <f t="shared" si="137"/>
        <v>0.23933211900236601</v>
      </c>
      <c r="I1423" s="2">
        <f t="shared" si="142"/>
        <v>1.0464355788096791E-2</v>
      </c>
      <c r="J1423" s="36">
        <f t="shared" si="138"/>
        <v>119</v>
      </c>
      <c r="K1423" s="31">
        <f t="shared" si="139"/>
        <v>5.4508126665279988E-3</v>
      </c>
      <c r="L1423" s="3">
        <v>25.22</v>
      </c>
      <c r="M1423" s="13">
        <v>0.44056293697695958</v>
      </c>
      <c r="N1423" s="2">
        <v>8.1500000000000003E-2</v>
      </c>
      <c r="O1423" s="2">
        <v>9.0999999999999998E-2</v>
      </c>
      <c r="P1423" s="2">
        <v>0.1003</v>
      </c>
      <c r="Q1423" s="2">
        <v>8.2100000000000006E-2</v>
      </c>
      <c r="R1423" s="15">
        <v>-2.4030796968715955E-2</v>
      </c>
      <c r="S1423" s="17">
        <f t="shared" si="133"/>
        <v>6.7916666666666672E-3</v>
      </c>
      <c r="T1423" s="18">
        <v>2.4203319600656719E-3</v>
      </c>
      <c r="U1423" s="8">
        <v>5.5E-2</v>
      </c>
      <c r="V1423" s="8">
        <v>3.95E-2</v>
      </c>
      <c r="W1423" s="13">
        <v>1.429536463E-3</v>
      </c>
      <c r="X1423" s="13">
        <v>-2.6943258999999999E-3</v>
      </c>
      <c r="Y1423" s="26">
        <v>-5.6109999999999997E-3</v>
      </c>
      <c r="Z1423" s="26">
        <v>-7.9399999999999991E-3</v>
      </c>
      <c r="AA1423" s="26">
        <f t="shared" si="140"/>
        <v>-1.2402666666666666E-2</v>
      </c>
    </row>
    <row r="1424" spans="1:27" x14ac:dyDescent="0.3">
      <c r="A1424" s="1">
        <v>198907</v>
      </c>
      <c r="B1424" s="29">
        <v>346.08</v>
      </c>
      <c r="C1424" s="2">
        <v>10.423333333333334</v>
      </c>
      <c r="D1424" s="2">
        <f t="shared" si="141"/>
        <v>3.5180205708202741</v>
      </c>
      <c r="E1424" s="2">
        <f t="shared" si="134"/>
        <v>378.72303626503162</v>
      </c>
      <c r="F1424" s="36">
        <f t="shared" si="135"/>
        <v>119</v>
      </c>
      <c r="G1424" s="2">
        <f t="shared" si="136"/>
        <v>3.1825465232355596</v>
      </c>
      <c r="H1424" s="13">
        <f t="shared" si="137"/>
        <v>0.23908879302229824</v>
      </c>
      <c r="I1424" s="2">
        <f t="shared" si="142"/>
        <v>1.1974110032362484E-2</v>
      </c>
      <c r="J1424" s="36">
        <f t="shared" si="138"/>
        <v>119</v>
      </c>
      <c r="K1424" s="31">
        <f t="shared" si="139"/>
        <v>5.4495689374316533E-3</v>
      </c>
      <c r="L1424" s="3">
        <v>24.71</v>
      </c>
      <c r="M1424" s="13">
        <v>0.40403508903805824</v>
      </c>
      <c r="N1424" s="2">
        <v>7.8799999999999995E-2</v>
      </c>
      <c r="O1424" s="2">
        <v>8.929999999999999E-2</v>
      </c>
      <c r="P1424" s="2">
        <v>9.8699999999999996E-2</v>
      </c>
      <c r="Q1424" s="2">
        <v>8.0100000000000005E-2</v>
      </c>
      <c r="R1424" s="15">
        <v>-2.8613104611614922E-2</v>
      </c>
      <c r="S1424" s="17">
        <f t="shared" ref="S1424:S1487" si="143">N1424/12</f>
        <v>6.566666666666666E-3</v>
      </c>
      <c r="T1424" s="18">
        <v>2.4144880945175533E-3</v>
      </c>
      <c r="U1424" s="8">
        <v>2.3800000000000002E-2</v>
      </c>
      <c r="V1424" s="8">
        <v>1.78E-2</v>
      </c>
      <c r="W1424" s="13">
        <v>1.0188229049999998E-3</v>
      </c>
      <c r="X1424" s="13">
        <v>-2.5756293E-3</v>
      </c>
      <c r="Y1424" s="26">
        <v>9.0052999999999994E-2</v>
      </c>
      <c r="Z1424" s="26">
        <v>8.8193999999999995E-2</v>
      </c>
      <c r="AA1424" s="26">
        <f t="shared" si="140"/>
        <v>8.3486333333333329E-2</v>
      </c>
    </row>
    <row r="1425" spans="1:27" x14ac:dyDescent="0.3">
      <c r="A1425" s="1">
        <v>198908</v>
      </c>
      <c r="B1425" s="29">
        <v>351.45</v>
      </c>
      <c r="C1425" s="2">
        <v>10.546666666666667</v>
      </c>
      <c r="D1425" s="2">
        <f t="shared" si="141"/>
        <v>3.4996917750607008</v>
      </c>
      <c r="E1425" s="2">
        <f t="shared" si="134"/>
        <v>379.24300390605146</v>
      </c>
      <c r="F1425" s="36">
        <f t="shared" si="135"/>
        <v>119</v>
      </c>
      <c r="G1425" s="2">
        <f t="shared" si="136"/>
        <v>3.1869159992105165</v>
      </c>
      <c r="H1425" s="13">
        <f t="shared" si="137"/>
        <v>0.23883927936184049</v>
      </c>
      <c r="I1425" s="2">
        <f t="shared" si="142"/>
        <v>1.1832427246562194E-2</v>
      </c>
      <c r="J1425" s="36">
        <f t="shared" si="138"/>
        <v>119</v>
      </c>
      <c r="K1425" s="31">
        <f t="shared" si="139"/>
        <v>5.4619642568863539E-3</v>
      </c>
      <c r="L1425" s="3">
        <v>24.200000000000003</v>
      </c>
      <c r="M1425" s="13">
        <v>0.39272706017309217</v>
      </c>
      <c r="N1425" s="2">
        <v>7.9000000000000001E-2</v>
      </c>
      <c r="O1425" s="2">
        <v>8.9600000000000013E-2</v>
      </c>
      <c r="P1425" s="2">
        <v>9.8800000000000013E-2</v>
      </c>
      <c r="Q1425" s="2">
        <v>8.4099999999999994E-2</v>
      </c>
      <c r="R1425" s="15">
        <v>-2.4897732682975897E-2</v>
      </c>
      <c r="S1425" s="17">
        <f t="shared" si="143"/>
        <v>6.5833333333333334E-3</v>
      </c>
      <c r="T1425" s="18">
        <v>1.6064260482735728E-3</v>
      </c>
      <c r="U1425" s="8">
        <v>-2.5899999999999999E-2</v>
      </c>
      <c r="V1425" s="8">
        <v>-1.6299999999999999E-2</v>
      </c>
      <c r="W1425" s="13">
        <v>1.3804584330000004E-3</v>
      </c>
      <c r="X1425" s="13">
        <v>-2.6672979000000002E-3</v>
      </c>
      <c r="Y1425" s="26">
        <v>1.9852999999999999E-2</v>
      </c>
      <c r="Z1425" s="26">
        <v>1.5516E-2</v>
      </c>
      <c r="AA1425" s="26">
        <f t="shared" si="140"/>
        <v>1.3269666666666666E-2</v>
      </c>
    </row>
    <row r="1426" spans="1:27" x14ac:dyDescent="0.3">
      <c r="A1426" s="1">
        <v>198909</v>
      </c>
      <c r="B1426" s="29">
        <v>349.15</v>
      </c>
      <c r="C1426" s="2">
        <v>10.67</v>
      </c>
      <c r="D1426" s="2">
        <f t="shared" si="141"/>
        <v>3.4625678156676947</v>
      </c>
      <c r="E1426" s="2">
        <f t="shared" si="134"/>
        <v>379.82605375580272</v>
      </c>
      <c r="F1426" s="36">
        <f t="shared" si="135"/>
        <v>119</v>
      </c>
      <c r="G1426" s="2">
        <f t="shared" si="136"/>
        <v>3.1918155777798547</v>
      </c>
      <c r="H1426" s="13">
        <f t="shared" si="137"/>
        <v>0.23856011349851375</v>
      </c>
      <c r="I1426" s="2">
        <f t="shared" si="142"/>
        <v>1.1694058154235076E-2</v>
      </c>
      <c r="J1426" s="36">
        <f t="shared" si="138"/>
        <v>119</v>
      </c>
      <c r="K1426" s="31">
        <f t="shared" si="139"/>
        <v>5.4740702367489019E-3</v>
      </c>
      <c r="L1426" s="3">
        <v>23.69</v>
      </c>
      <c r="M1426" s="13">
        <v>0.39920975037321466</v>
      </c>
      <c r="N1426" s="2">
        <v>7.7499999999999999E-2</v>
      </c>
      <c r="O1426" s="2">
        <v>9.01E-2</v>
      </c>
      <c r="P1426" s="2">
        <v>9.9100000000000008E-2</v>
      </c>
      <c r="Q1426" s="2">
        <v>8.4699999999999998E-2</v>
      </c>
      <c r="R1426" s="15">
        <v>-3.0195378445686726E-2</v>
      </c>
      <c r="S1426" s="17">
        <f t="shared" si="143"/>
        <v>6.4583333333333333E-3</v>
      </c>
      <c r="T1426" s="18">
        <v>3.205130948948331E-3</v>
      </c>
      <c r="U1426" s="8">
        <v>1.9E-3</v>
      </c>
      <c r="V1426" s="8">
        <v>4.0000000000000001E-3</v>
      </c>
      <c r="W1426" s="13">
        <v>5.502050809999999E-4</v>
      </c>
      <c r="X1426" s="13">
        <v>-2.7566185999999999E-3</v>
      </c>
      <c r="Y1426" s="26">
        <v>-4.0039999999999997E-3</v>
      </c>
      <c r="Z1426" s="26">
        <v>-6.6160000000000004E-3</v>
      </c>
      <c r="AA1426" s="26">
        <f t="shared" si="140"/>
        <v>-1.0462333333333334E-2</v>
      </c>
    </row>
    <row r="1427" spans="1:27" x14ac:dyDescent="0.3">
      <c r="A1427" s="1">
        <v>198910</v>
      </c>
      <c r="B1427" s="29">
        <v>340.36</v>
      </c>
      <c r="C1427" s="2">
        <v>10.796666666666667</v>
      </c>
      <c r="D1427" s="2">
        <f t="shared" si="141"/>
        <v>3.4671724283908287</v>
      </c>
      <c r="E1427" s="2">
        <f t="shared" si="134"/>
        <v>380.33867318942089</v>
      </c>
      <c r="F1427" s="36">
        <f t="shared" si="135"/>
        <v>119</v>
      </c>
      <c r="G1427" s="2">
        <f t="shared" si="136"/>
        <v>3.1961233041127808</v>
      </c>
      <c r="H1427" s="13">
        <f t="shared" si="137"/>
        <v>0.23831520847346446</v>
      </c>
      <c r="I1427" s="2">
        <f t="shared" si="142"/>
        <v>1.1871290221805664E-2</v>
      </c>
      <c r="J1427" s="36">
        <f t="shared" si="138"/>
        <v>119</v>
      </c>
      <c r="K1427" s="31">
        <f t="shared" si="139"/>
        <v>5.5011627048814566E-3</v>
      </c>
      <c r="L1427" s="3">
        <v>23.416666666666668</v>
      </c>
      <c r="M1427" s="13">
        <v>0.40641492884903291</v>
      </c>
      <c r="N1427" s="2">
        <v>7.6399999999999996E-2</v>
      </c>
      <c r="O1427" s="2">
        <v>8.9200000000000002E-2</v>
      </c>
      <c r="P1427" s="2">
        <v>9.8100000000000007E-2</v>
      </c>
      <c r="Q1427" s="2">
        <v>8.1000000000000003E-2</v>
      </c>
      <c r="R1427" s="15">
        <v>-2.4339819650680588E-2</v>
      </c>
      <c r="S1427" s="17">
        <f t="shared" si="143"/>
        <v>6.3666666666666663E-3</v>
      </c>
      <c r="T1427" s="18">
        <v>4.7885167317970939E-3</v>
      </c>
      <c r="U1427" s="8">
        <v>3.7900000000000003E-2</v>
      </c>
      <c r="V1427" s="8">
        <v>2.76E-2</v>
      </c>
      <c r="W1427" s="13">
        <v>5.6359504230000012E-3</v>
      </c>
      <c r="X1427" s="13">
        <v>-2.5489149000000001E-3</v>
      </c>
      <c r="Y1427" s="26">
        <v>-2.3633000000000001E-2</v>
      </c>
      <c r="Z1427" s="26">
        <v>-2.5662999999999998E-2</v>
      </c>
      <c r="AA1427" s="26">
        <f t="shared" si="140"/>
        <v>-2.9999666666666668E-2</v>
      </c>
    </row>
    <row r="1428" spans="1:27" x14ac:dyDescent="0.3">
      <c r="A1428" s="1">
        <v>198911</v>
      </c>
      <c r="B1428" s="29">
        <v>345.99</v>
      </c>
      <c r="C1428" s="2">
        <v>10.923333333333334</v>
      </c>
      <c r="D1428" s="2">
        <f t="shared" si="141"/>
        <v>3.4766993858429824</v>
      </c>
      <c r="E1428" s="2">
        <f t="shared" si="134"/>
        <v>380.84763116448948</v>
      </c>
      <c r="F1428" s="36">
        <f t="shared" si="135"/>
        <v>119</v>
      </c>
      <c r="G1428" s="2">
        <f t="shared" si="136"/>
        <v>3.2004002618864664</v>
      </c>
      <c r="H1428" s="13">
        <f t="shared" si="137"/>
        <v>0.23807254967432179</v>
      </c>
      <c r="I1428" s="2">
        <f t="shared" si="142"/>
        <v>1.1732016054337713E-2</v>
      </c>
      <c r="J1428" s="36">
        <f t="shared" si="138"/>
        <v>119</v>
      </c>
      <c r="K1428" s="31">
        <f t="shared" si="139"/>
        <v>5.5303574501182869E-3</v>
      </c>
      <c r="L1428" s="3">
        <v>23.143333333333334</v>
      </c>
      <c r="M1428" s="13">
        <v>0.3972257017961992</v>
      </c>
      <c r="N1428" s="2">
        <v>7.690000000000001E-2</v>
      </c>
      <c r="O1428" s="2">
        <v>8.8900000000000007E-2</v>
      </c>
      <c r="P1428" s="2">
        <v>9.8100000000000007E-2</v>
      </c>
      <c r="Q1428" s="2">
        <v>8.0799999999999997E-2</v>
      </c>
      <c r="R1428" s="15">
        <v>-2.7022110706007779E-2</v>
      </c>
      <c r="S1428" s="17">
        <f t="shared" si="143"/>
        <v>6.4083333333333345E-3</v>
      </c>
      <c r="T1428" s="18">
        <v>2.3856870162033742E-3</v>
      </c>
      <c r="U1428" s="8">
        <v>7.7999999999999996E-3</v>
      </c>
      <c r="V1428" s="8">
        <v>7.0000000000000001E-3</v>
      </c>
      <c r="W1428" s="13">
        <v>8.4481636900000012E-4</v>
      </c>
      <c r="X1428" s="13">
        <v>-2.6664038999999998E-3</v>
      </c>
      <c r="Y1428" s="26">
        <v>2.0479000000000001E-2</v>
      </c>
      <c r="Z1428" s="26">
        <v>1.6641E-2</v>
      </c>
      <c r="AA1428" s="26">
        <f t="shared" si="140"/>
        <v>1.4070666666666665E-2</v>
      </c>
    </row>
    <row r="1429" spans="1:27" x14ac:dyDescent="0.3">
      <c r="A1429" s="1">
        <v>198912</v>
      </c>
      <c r="B1429" s="29">
        <v>353.4</v>
      </c>
      <c r="C1429" s="2">
        <v>11.05</v>
      </c>
      <c r="D1429" s="2">
        <f t="shared" si="141"/>
        <v>3.3938704543369678</v>
      </c>
      <c r="E1429" s="2">
        <f t="shared" si="134"/>
        <v>381.31838512232224</v>
      </c>
      <c r="F1429" s="36">
        <f t="shared" si="135"/>
        <v>119</v>
      </c>
      <c r="G1429" s="2">
        <f t="shared" si="136"/>
        <v>3.2043561774985063</v>
      </c>
      <c r="H1429" s="13">
        <f t="shared" si="137"/>
        <v>0.23784854512373321</v>
      </c>
      <c r="I1429" s="2">
        <f t="shared" si="142"/>
        <v>1.1595971925541626E-2</v>
      </c>
      <c r="J1429" s="36">
        <f t="shared" si="138"/>
        <v>119</v>
      </c>
      <c r="K1429" s="31">
        <f t="shared" si="139"/>
        <v>5.5589544269996237E-3</v>
      </c>
      <c r="L1429" s="3">
        <v>22.87</v>
      </c>
      <c r="M1429" s="13">
        <v>0.39045474357111726</v>
      </c>
      <c r="N1429" s="2">
        <v>7.6299999999999993E-2</v>
      </c>
      <c r="O1429" s="2">
        <v>8.8599999999999998E-2</v>
      </c>
      <c r="P1429" s="2">
        <v>9.820000000000001E-2</v>
      </c>
      <c r="Q1429" s="2">
        <v>8.1600000000000006E-2</v>
      </c>
      <c r="R1429" s="15">
        <v>-1.2323106687262504E-2</v>
      </c>
      <c r="S1429" s="17">
        <f t="shared" si="143"/>
        <v>6.358333333333333E-3</v>
      </c>
      <c r="T1429" s="18">
        <v>1.5873019205724099E-3</v>
      </c>
      <c r="U1429" s="8">
        <v>-5.9999999999999995E-4</v>
      </c>
      <c r="V1429" s="8">
        <v>5.9999999999999995E-4</v>
      </c>
      <c r="W1429" s="13">
        <v>9.2344269700000026E-4</v>
      </c>
      <c r="X1429" s="13">
        <v>-2.9288342E-3</v>
      </c>
      <c r="Y1429" s="26">
        <v>2.2657E-2</v>
      </c>
      <c r="Z1429" s="26">
        <v>1.9987999999999999E-2</v>
      </c>
      <c r="AA1429" s="26">
        <f t="shared" si="140"/>
        <v>1.6298666666666666E-2</v>
      </c>
    </row>
    <row r="1430" spans="1:27" x14ac:dyDescent="0.3">
      <c r="A1430" s="1">
        <v>199001</v>
      </c>
      <c r="B1430" s="29">
        <v>329.08</v>
      </c>
      <c r="C1430" s="2">
        <v>11.14</v>
      </c>
      <c r="D1430" s="2">
        <f t="shared" si="141"/>
        <v>3.3942613542157911</v>
      </c>
      <c r="E1430" s="2">
        <f t="shared" si="134"/>
        <v>381.71951021563075</v>
      </c>
      <c r="F1430" s="36">
        <f t="shared" si="135"/>
        <v>119</v>
      </c>
      <c r="G1430" s="2">
        <f t="shared" si="136"/>
        <v>3.207726976601939</v>
      </c>
      <c r="H1430" s="13">
        <f t="shared" si="137"/>
        <v>0.23765800527475678</v>
      </c>
      <c r="I1430" s="2">
        <f t="shared" si="142"/>
        <v>8.1447963800904688E-3</v>
      </c>
      <c r="J1430" s="36">
        <f t="shared" si="138"/>
        <v>119</v>
      </c>
      <c r="K1430" s="31">
        <f t="shared" si="139"/>
        <v>5.5820335396333867E-3</v>
      </c>
      <c r="L1430" s="3">
        <v>22.470000000000002</v>
      </c>
      <c r="M1430" s="13">
        <v>0.4149713959251739</v>
      </c>
      <c r="N1430" s="2">
        <v>7.6399999999999996E-2</v>
      </c>
      <c r="O1430" s="2">
        <v>8.9900000000000008E-2</v>
      </c>
      <c r="P1430" s="2">
        <v>9.9399999999999988E-2</v>
      </c>
      <c r="Q1430" s="2">
        <v>8.6499999999999994E-2</v>
      </c>
      <c r="R1430" s="15">
        <v>-1.3791936901352872E-2</v>
      </c>
      <c r="S1430" s="17">
        <f t="shared" si="143"/>
        <v>6.3666666666666663E-3</v>
      </c>
      <c r="T1430" s="18">
        <v>1.0256500167189282E-2</v>
      </c>
      <c r="U1430" s="8">
        <v>-3.4299999999999997E-2</v>
      </c>
      <c r="V1430" s="8">
        <v>-1.9099999999999999E-2</v>
      </c>
      <c r="W1430" s="13">
        <v>2.8921010610000008E-3</v>
      </c>
      <c r="X1430" s="13">
        <v>-2.8601947000000002E-3</v>
      </c>
      <c r="Y1430" s="26">
        <v>-6.7660999999999999E-2</v>
      </c>
      <c r="Z1430" s="26">
        <v>-6.9406999999999996E-2</v>
      </c>
      <c r="AA1430" s="26">
        <f t="shared" si="140"/>
        <v>-7.4027666666666658E-2</v>
      </c>
    </row>
    <row r="1431" spans="1:27" x14ac:dyDescent="0.3">
      <c r="A1431" s="1">
        <v>199002</v>
      </c>
      <c r="B1431" s="29">
        <v>331.89</v>
      </c>
      <c r="C1431" s="2">
        <v>11.23</v>
      </c>
      <c r="D1431" s="2">
        <f t="shared" si="141"/>
        <v>3.4101803626988536</v>
      </c>
      <c r="E1431" s="2">
        <f t="shared" ref="E1431:E1494" si="144">SUM(D1312:D1430)</f>
        <v>382.23711664747486</v>
      </c>
      <c r="F1431" s="36">
        <f t="shared" ref="F1431:F1494" si="145">COUNT(D1312:D1430)</f>
        <v>119</v>
      </c>
      <c r="G1431" s="2">
        <f t="shared" ref="G1431:G1494" si="146">E1431/F1431</f>
        <v>3.2120766104829821</v>
      </c>
      <c r="H1431" s="13">
        <f t="shared" ref="H1431:H1494" si="147">1/(1+G1431)</f>
        <v>0.23741258587538699</v>
      </c>
      <c r="I1431" s="2">
        <f t="shared" si="142"/>
        <v>8.0789946140036317E-3</v>
      </c>
      <c r="J1431" s="36">
        <f t="shared" ref="J1431:J1494" si="148">COUNT(I1312:I1430)</f>
        <v>119</v>
      </c>
      <c r="K1431" s="31">
        <f t="shared" ref="K1431:K1494" si="149">SUM(I1312:I1430)/J1431</f>
        <v>5.5767635106882523E-3</v>
      </c>
      <c r="L1431" s="3">
        <v>22.07</v>
      </c>
      <c r="M1431" s="13">
        <v>0.40917308973261013</v>
      </c>
      <c r="N1431" s="2">
        <v>7.7399999999999997E-2</v>
      </c>
      <c r="O1431" s="2">
        <v>9.2200000000000004E-2</v>
      </c>
      <c r="P1431" s="2">
        <v>0.1014</v>
      </c>
      <c r="Q1431" s="2">
        <v>8.7599999999999997E-2</v>
      </c>
      <c r="R1431" s="15">
        <v>-1.1625708526851705E-2</v>
      </c>
      <c r="S1431" s="17">
        <f t="shared" si="143"/>
        <v>6.45E-3</v>
      </c>
      <c r="T1431" s="18">
        <v>4.6985207815541143E-3</v>
      </c>
      <c r="U1431" s="8">
        <v>-2.5000000000000001E-3</v>
      </c>
      <c r="V1431" s="8">
        <v>-1.1999999999999999E-3</v>
      </c>
      <c r="W1431" s="13">
        <v>1.0085723230000001E-3</v>
      </c>
      <c r="X1431" s="13">
        <v>-2.6738677000000001E-3</v>
      </c>
      <c r="Y1431" s="26">
        <v>1.3381000000000001E-2</v>
      </c>
      <c r="Z1431" s="26">
        <v>8.9859999999999992E-3</v>
      </c>
      <c r="AA1431" s="26">
        <f t="shared" ref="AA1431:AA1494" si="150">Y1431-S1431</f>
        <v>6.9310000000000005E-3</v>
      </c>
    </row>
    <row r="1432" spans="1:27" x14ac:dyDescent="0.3">
      <c r="A1432" s="1">
        <v>199003</v>
      </c>
      <c r="B1432" s="29">
        <v>339.94</v>
      </c>
      <c r="C1432" s="2">
        <v>11.32</v>
      </c>
      <c r="D1432" s="2">
        <f t="shared" si="141"/>
        <v>3.3749428903744993</v>
      </c>
      <c r="E1432" s="2">
        <f t="shared" si="144"/>
        <v>382.73898372018061</v>
      </c>
      <c r="F1432" s="36">
        <f t="shared" si="145"/>
        <v>119</v>
      </c>
      <c r="G1432" s="2">
        <f t="shared" si="146"/>
        <v>3.2162939808418538</v>
      </c>
      <c r="H1432" s="13">
        <f t="shared" si="147"/>
        <v>0.23717511268043343</v>
      </c>
      <c r="I1432" s="2">
        <f t="shared" si="142"/>
        <v>8.0142475512021694E-3</v>
      </c>
      <c r="J1432" s="36">
        <f t="shared" si="148"/>
        <v>119</v>
      </c>
      <c r="K1432" s="31">
        <f t="shared" si="149"/>
        <v>5.5715815143864925E-3</v>
      </c>
      <c r="L1432" s="3">
        <v>21.67</v>
      </c>
      <c r="M1432" s="13">
        <v>0.4713339563609768</v>
      </c>
      <c r="N1432" s="2">
        <v>7.9000000000000001E-2</v>
      </c>
      <c r="O1432" s="2">
        <v>9.3699999999999992E-2</v>
      </c>
      <c r="P1432" s="2">
        <v>0.10210000000000001</v>
      </c>
      <c r="Q1432" s="2">
        <v>8.8900000000000007E-2</v>
      </c>
      <c r="R1432" s="15">
        <v>-1.0275460713749773E-2</v>
      </c>
      <c r="S1432" s="17">
        <f t="shared" si="143"/>
        <v>6.5833333333333334E-3</v>
      </c>
      <c r="T1432" s="18">
        <v>5.453850682463725E-3</v>
      </c>
      <c r="U1432" s="8">
        <v>-4.4000000000000003E-3</v>
      </c>
      <c r="V1432" s="8">
        <v>-1.1000000000000001E-3</v>
      </c>
      <c r="W1432" s="13">
        <v>1.0322537210000001E-3</v>
      </c>
      <c r="X1432" s="13">
        <v>-2.3641623E-3</v>
      </c>
      <c r="Y1432" s="26">
        <v>2.6588000000000001E-2</v>
      </c>
      <c r="Z1432" s="26">
        <v>2.436E-2</v>
      </c>
      <c r="AA1432" s="26">
        <f t="shared" si="150"/>
        <v>2.0004666666666667E-2</v>
      </c>
    </row>
    <row r="1433" spans="1:27" x14ac:dyDescent="0.3">
      <c r="A1433" s="1">
        <v>199004</v>
      </c>
      <c r="B1433" s="29">
        <v>330.8</v>
      </c>
      <c r="C1433" s="2">
        <v>11.433333333333334</v>
      </c>
      <c r="D1433" s="2">
        <f t="shared" si="141"/>
        <v>3.452981809068453</v>
      </c>
      <c r="E1433" s="2">
        <f t="shared" si="144"/>
        <v>383.16810884959057</v>
      </c>
      <c r="F1433" s="36">
        <f t="shared" si="145"/>
        <v>119</v>
      </c>
      <c r="G1433" s="2">
        <f t="shared" si="146"/>
        <v>3.2199000743663073</v>
      </c>
      <c r="H1433" s="13">
        <f t="shared" si="147"/>
        <v>0.23697243592910611</v>
      </c>
      <c r="I1433" s="2">
        <f t="shared" si="142"/>
        <v>1.0011778563015383E-2</v>
      </c>
      <c r="J1433" s="36">
        <f t="shared" si="148"/>
        <v>119</v>
      </c>
      <c r="K1433" s="31">
        <f t="shared" si="149"/>
        <v>5.5713100507483772E-3</v>
      </c>
      <c r="L1433" s="3">
        <v>21.533333333333335</v>
      </c>
      <c r="M1433" s="13">
        <v>0.4802842560110811</v>
      </c>
      <c r="N1433" s="2">
        <v>7.7699999999999991E-2</v>
      </c>
      <c r="O1433" s="2">
        <v>9.4600000000000004E-2</v>
      </c>
      <c r="P1433" s="2">
        <v>0.10300000000000001</v>
      </c>
      <c r="Q1433" s="2">
        <v>9.2399999999999996E-2</v>
      </c>
      <c r="R1433" s="15">
        <v>-1.0132826445862336E-2</v>
      </c>
      <c r="S1433" s="17">
        <f t="shared" si="143"/>
        <v>6.474999999999999E-3</v>
      </c>
      <c r="T1433" s="18">
        <v>1.55279534306082E-3</v>
      </c>
      <c r="U1433" s="8">
        <v>-2.0199999999999999E-2</v>
      </c>
      <c r="V1433" s="8">
        <v>-1.9099999999999999E-2</v>
      </c>
      <c r="W1433" s="13">
        <v>9.6678880800000002E-4</v>
      </c>
      <c r="X1433" s="13">
        <v>-2.3237107999999999E-3</v>
      </c>
      <c r="Y1433" s="26">
        <v>-2.4504000000000001E-2</v>
      </c>
      <c r="Z1433" s="26">
        <v>-2.6508E-2</v>
      </c>
      <c r="AA1433" s="26">
        <f t="shared" si="150"/>
        <v>-3.0979E-2</v>
      </c>
    </row>
    <row r="1434" spans="1:27" x14ac:dyDescent="0.3">
      <c r="A1434" s="1">
        <v>199005</v>
      </c>
      <c r="B1434" s="29">
        <v>361.23</v>
      </c>
      <c r="C1434" s="2">
        <v>11.546666666666667</v>
      </c>
      <c r="D1434" s="2">
        <f t="shared" si="141"/>
        <v>3.4341920557359207</v>
      </c>
      <c r="E1434" s="2">
        <f t="shared" si="144"/>
        <v>383.65661036299804</v>
      </c>
      <c r="F1434" s="36">
        <f t="shared" si="145"/>
        <v>119</v>
      </c>
      <c r="G1434" s="2">
        <f t="shared" si="146"/>
        <v>3.2240051291008238</v>
      </c>
      <c r="H1434" s="13">
        <f t="shared" si="147"/>
        <v>0.23674213677218539</v>
      </c>
      <c r="I1434" s="2">
        <f t="shared" si="142"/>
        <v>9.9125364431487117E-3</v>
      </c>
      <c r="J1434" s="36">
        <f t="shared" si="148"/>
        <v>119</v>
      </c>
      <c r="K1434" s="31">
        <f t="shared" si="149"/>
        <v>5.5883786841727711E-3</v>
      </c>
      <c r="L1434" s="3">
        <v>21.396666666666668</v>
      </c>
      <c r="M1434" s="13">
        <v>0.44356997351094674</v>
      </c>
      <c r="N1434" s="2">
        <v>7.7399999999999997E-2</v>
      </c>
      <c r="O1434" s="2">
        <v>9.4700000000000006E-2</v>
      </c>
      <c r="P1434" s="2">
        <v>0.1041</v>
      </c>
      <c r="Q1434" s="2">
        <v>8.8300000000000003E-2</v>
      </c>
      <c r="R1434" s="15">
        <v>-1.961174519191465E-3</v>
      </c>
      <c r="S1434" s="17">
        <f t="shared" si="143"/>
        <v>6.45E-3</v>
      </c>
      <c r="T1434" s="18">
        <v>2.3246814033595908E-3</v>
      </c>
      <c r="U1434" s="8">
        <v>4.1500000000000002E-2</v>
      </c>
      <c r="V1434" s="8">
        <v>3.85E-2</v>
      </c>
      <c r="W1434" s="13">
        <v>1.3614737739999997E-3</v>
      </c>
      <c r="X1434" s="13">
        <v>-2.4314050000000002E-3</v>
      </c>
      <c r="Y1434" s="26">
        <v>9.7419000000000006E-2</v>
      </c>
      <c r="Z1434" s="26">
        <v>9.2408000000000004E-2</v>
      </c>
      <c r="AA1434" s="26">
        <f t="shared" si="150"/>
        <v>9.0969000000000008E-2</v>
      </c>
    </row>
    <row r="1435" spans="1:27" x14ac:dyDescent="0.3">
      <c r="A1435" s="1">
        <v>199006</v>
      </c>
      <c r="B1435" s="29">
        <v>358.02</v>
      </c>
      <c r="C1435" s="2">
        <v>11.66</v>
      </c>
      <c r="D1435" s="2">
        <f t="shared" si="141"/>
        <v>3.4191878095020165</v>
      </c>
      <c r="E1435" s="2">
        <f t="shared" si="144"/>
        <v>384.07119909030916</v>
      </c>
      <c r="F1435" s="36">
        <f t="shared" si="145"/>
        <v>119</v>
      </c>
      <c r="G1435" s="2">
        <f t="shared" si="146"/>
        <v>3.2274890679857915</v>
      </c>
      <c r="H1435" s="13">
        <f t="shared" si="147"/>
        <v>0.23654703392916285</v>
      </c>
      <c r="I1435" s="2">
        <f t="shared" si="142"/>
        <v>9.8152424942263838E-3</v>
      </c>
      <c r="J1435" s="36">
        <f t="shared" si="148"/>
        <v>119</v>
      </c>
      <c r="K1435" s="31">
        <f t="shared" si="149"/>
        <v>5.6051300649874623E-3</v>
      </c>
      <c r="L1435" s="3">
        <v>21.26</v>
      </c>
      <c r="M1435" s="13">
        <v>0.44294943225407801</v>
      </c>
      <c r="N1435" s="2">
        <v>7.7300000000000008E-2</v>
      </c>
      <c r="O1435" s="2">
        <v>9.2600000000000002E-2</v>
      </c>
      <c r="P1435" s="2">
        <v>0.10220000000000001</v>
      </c>
      <c r="Q1435" s="2">
        <v>8.6400000000000005E-2</v>
      </c>
      <c r="R1435" s="15">
        <v>-4.7415954424861881E-4</v>
      </c>
      <c r="S1435" s="17">
        <f t="shared" si="143"/>
        <v>6.4416666666666676E-3</v>
      </c>
      <c r="T1435" s="18">
        <v>5.4033323280524414E-3</v>
      </c>
      <c r="U1435" s="8">
        <v>2.3E-2</v>
      </c>
      <c r="V1435" s="8">
        <v>2.1600000000000001E-2</v>
      </c>
      <c r="W1435" s="13">
        <v>1.3508073480000002E-3</v>
      </c>
      <c r="X1435" s="13">
        <v>-2.5342714E-3</v>
      </c>
      <c r="Y1435" s="26">
        <v>-6.7539999999999996E-3</v>
      </c>
      <c r="Z1435" s="26">
        <v>-8.9210000000000001E-3</v>
      </c>
      <c r="AA1435" s="26">
        <f t="shared" si="150"/>
        <v>-1.3195666666666668E-2</v>
      </c>
    </row>
    <row r="1436" spans="1:27" x14ac:dyDescent="0.3">
      <c r="A1436" s="1">
        <v>199007</v>
      </c>
      <c r="B1436" s="29">
        <v>356.15</v>
      </c>
      <c r="C1436" s="2">
        <v>11.716666666666667</v>
      </c>
      <c r="D1436" s="2">
        <f t="shared" si="141"/>
        <v>3.3152768358543847</v>
      </c>
      <c r="E1436" s="2">
        <f t="shared" si="144"/>
        <v>384.47223321093975</v>
      </c>
      <c r="F1436" s="36">
        <f t="shared" si="145"/>
        <v>119</v>
      </c>
      <c r="G1436" s="2">
        <f t="shared" si="146"/>
        <v>3.2308591026129392</v>
      </c>
      <c r="H1436" s="13">
        <f t="shared" si="147"/>
        <v>0.23635861553092358</v>
      </c>
      <c r="I1436" s="2">
        <f t="shared" si="142"/>
        <v>4.8599199542596061E-3</v>
      </c>
      <c r="J1436" s="36">
        <f t="shared" si="148"/>
        <v>119</v>
      </c>
      <c r="K1436" s="31">
        <f t="shared" si="149"/>
        <v>5.6263118271690895E-3</v>
      </c>
      <c r="L1436" s="3">
        <v>21.42</v>
      </c>
      <c r="M1436" s="13">
        <v>0.4392124466473909</v>
      </c>
      <c r="N1436" s="2">
        <v>7.6200000000000004E-2</v>
      </c>
      <c r="O1436" s="2">
        <v>9.2399999999999996E-2</v>
      </c>
      <c r="P1436" s="2">
        <v>0.10199999999999999</v>
      </c>
      <c r="Q1436" s="2">
        <v>8.5999999999999993E-2</v>
      </c>
      <c r="R1436" s="15">
        <v>4.9189019667224467E-3</v>
      </c>
      <c r="S1436" s="17">
        <f t="shared" si="143"/>
        <v>6.3500000000000006E-3</v>
      </c>
      <c r="T1436" s="18">
        <v>3.8417258159987068E-3</v>
      </c>
      <c r="U1436" s="8">
        <v>1.0699999999999999E-2</v>
      </c>
      <c r="V1436" s="8">
        <v>1.0200000000000001E-2</v>
      </c>
      <c r="W1436" s="13">
        <v>1.298437032E-3</v>
      </c>
      <c r="X1436" s="13">
        <v>-3.4740156999999998E-3</v>
      </c>
      <c r="Y1436" s="26">
        <v>-4.4539999999999996E-3</v>
      </c>
      <c r="Z1436" s="26">
        <v>-6.5079999999999999E-3</v>
      </c>
      <c r="AA1436" s="26">
        <f t="shared" si="150"/>
        <v>-1.0804000000000001E-2</v>
      </c>
    </row>
    <row r="1437" spans="1:27" x14ac:dyDescent="0.3">
      <c r="A1437" s="1">
        <v>199008</v>
      </c>
      <c r="B1437" s="29">
        <v>322.56</v>
      </c>
      <c r="C1437" s="2">
        <v>11.773333333333333</v>
      </c>
      <c r="D1437" s="2">
        <f t="shared" si="141"/>
        <v>3.2579114002294292</v>
      </c>
      <c r="E1437" s="2">
        <f t="shared" si="144"/>
        <v>384.75171768351862</v>
      </c>
      <c r="F1437" s="36">
        <f t="shared" si="145"/>
        <v>119</v>
      </c>
      <c r="G1437" s="2">
        <f t="shared" si="146"/>
        <v>3.233207711626207</v>
      </c>
      <c r="H1437" s="13">
        <f t="shared" si="147"/>
        <v>0.23622748235423704</v>
      </c>
      <c r="I1437" s="2">
        <f t="shared" si="142"/>
        <v>4.8364153627311612E-3</v>
      </c>
      <c r="J1437" s="36">
        <f t="shared" si="148"/>
        <v>119</v>
      </c>
      <c r="K1437" s="31">
        <f t="shared" si="149"/>
        <v>5.6062820950674901E-3</v>
      </c>
      <c r="L1437" s="3">
        <v>21.58</v>
      </c>
      <c r="M1437" s="13">
        <v>0.48807356293700943</v>
      </c>
      <c r="N1437" s="2">
        <v>7.4499999999999997E-2</v>
      </c>
      <c r="O1437" s="2">
        <v>9.4100000000000003E-2</v>
      </c>
      <c r="P1437" s="2">
        <v>0.1041</v>
      </c>
      <c r="Q1437" s="2">
        <v>9.1999999999999998E-2</v>
      </c>
      <c r="R1437" s="15">
        <v>1.4635618996573178E-3</v>
      </c>
      <c r="S1437" s="17">
        <f t="shared" si="143"/>
        <v>6.2083333333333331E-3</v>
      </c>
      <c r="T1437" s="18">
        <v>9.1603693986641952E-3</v>
      </c>
      <c r="U1437" s="8">
        <v>-4.19E-2</v>
      </c>
      <c r="V1437" s="8">
        <v>-2.92E-2</v>
      </c>
      <c r="W1437" s="13">
        <v>5.8277872850000002E-3</v>
      </c>
      <c r="X1437" s="13">
        <v>-3.8832506000000002E-3</v>
      </c>
      <c r="Y1437" s="26">
        <v>-9.0801000000000007E-2</v>
      </c>
      <c r="Z1437" s="26">
        <v>-9.4896999999999995E-2</v>
      </c>
      <c r="AA1437" s="26">
        <f t="shared" si="150"/>
        <v>-9.7009333333333336E-2</v>
      </c>
    </row>
    <row r="1438" spans="1:27" x14ac:dyDescent="0.3">
      <c r="A1438" s="1">
        <v>199009</v>
      </c>
      <c r="B1438" s="29">
        <v>306.05</v>
      </c>
      <c r="C1438" s="2">
        <v>11.83</v>
      </c>
      <c r="D1438" s="2">
        <f t="shared" si="141"/>
        <v>3.2463890234159263</v>
      </c>
      <c r="E1438" s="2">
        <f t="shared" si="144"/>
        <v>384.96510664602465</v>
      </c>
      <c r="F1438" s="36">
        <f t="shared" si="145"/>
        <v>119</v>
      </c>
      <c r="G1438" s="2">
        <f t="shared" si="146"/>
        <v>3.2350008961850811</v>
      </c>
      <c r="H1438" s="13">
        <f t="shared" si="147"/>
        <v>0.23612745888691714</v>
      </c>
      <c r="I1438" s="2">
        <f t="shared" si="142"/>
        <v>4.8131370328425849E-3</v>
      </c>
      <c r="J1438" s="36">
        <f t="shared" si="148"/>
        <v>119</v>
      </c>
      <c r="K1438" s="31">
        <f t="shared" si="149"/>
        <v>5.5865065232184085E-3</v>
      </c>
      <c r="L1438" s="3">
        <v>21.74</v>
      </c>
      <c r="M1438" s="13">
        <v>0.52028966597077242</v>
      </c>
      <c r="N1438" s="2">
        <v>7.3599999999999999E-2</v>
      </c>
      <c r="O1438" s="2">
        <v>9.5600000000000004E-2</v>
      </c>
      <c r="P1438" s="2">
        <v>0.10640000000000001</v>
      </c>
      <c r="Q1438" s="2">
        <v>9.1399999999999995E-2</v>
      </c>
      <c r="R1438" s="15">
        <v>1.3776572832960236E-3</v>
      </c>
      <c r="S1438" s="17">
        <f t="shared" si="143"/>
        <v>6.1333333333333335E-3</v>
      </c>
      <c r="T1438" s="18">
        <v>8.3239224469450063E-3</v>
      </c>
      <c r="U1438" s="8">
        <v>1.17E-2</v>
      </c>
      <c r="V1438" s="8">
        <v>9.1000000000000004E-3</v>
      </c>
      <c r="W1438" s="13">
        <v>1.9848209779999995E-3</v>
      </c>
      <c r="X1438" s="13">
        <v>-3.2591891E-3</v>
      </c>
      <c r="Y1438" s="26">
        <v>-4.8959000000000003E-2</v>
      </c>
      <c r="Z1438" s="26">
        <v>-5.1213000000000002E-2</v>
      </c>
      <c r="AA1438" s="26">
        <f t="shared" si="150"/>
        <v>-5.5092333333333333E-2</v>
      </c>
    </row>
    <row r="1439" spans="1:27" x14ac:dyDescent="0.3">
      <c r="A1439" s="1">
        <v>199010</v>
      </c>
      <c r="B1439" s="29">
        <v>304</v>
      </c>
      <c r="C1439" s="2">
        <v>11.916666666666668</v>
      </c>
      <c r="D1439" s="2">
        <f t="shared" si="141"/>
        <v>3.2972965615909335</v>
      </c>
      <c r="E1439" s="2">
        <f t="shared" si="144"/>
        <v>385.07443461322219</v>
      </c>
      <c r="F1439" s="36">
        <f t="shared" si="145"/>
        <v>119</v>
      </c>
      <c r="G1439" s="2">
        <f t="shared" si="146"/>
        <v>3.2359196185985057</v>
      </c>
      <c r="H1439" s="13">
        <f t="shared" si="147"/>
        <v>0.23607624554756293</v>
      </c>
      <c r="I1439" s="2">
        <f t="shared" si="142"/>
        <v>7.326007326007522E-3</v>
      </c>
      <c r="J1439" s="36">
        <f t="shared" si="148"/>
        <v>119</v>
      </c>
      <c r="K1439" s="31">
        <f t="shared" si="149"/>
        <v>5.5854207892593521E-3</v>
      </c>
      <c r="L1439" s="3">
        <v>21.606666666666666</v>
      </c>
      <c r="M1439" s="13">
        <v>0.52245192091158854</v>
      </c>
      <c r="N1439" s="2">
        <v>7.17E-2</v>
      </c>
      <c r="O1439" s="2">
        <v>9.5299999999999996E-2</v>
      </c>
      <c r="P1439" s="2">
        <v>0.1074</v>
      </c>
      <c r="Q1439" s="2">
        <v>8.9800000000000005E-2</v>
      </c>
      <c r="R1439" s="15">
        <v>-4.6585329763355117E-4</v>
      </c>
      <c r="S1439" s="17">
        <f t="shared" si="143"/>
        <v>5.9750000000000003E-3</v>
      </c>
      <c r="T1439" s="18">
        <v>6.0105365021425432E-3</v>
      </c>
      <c r="U1439" s="8">
        <v>2.1499999999999998E-2</v>
      </c>
      <c r="V1439" s="8">
        <v>1.32E-2</v>
      </c>
      <c r="W1439" s="13">
        <v>4.4927893589999995E-3</v>
      </c>
      <c r="X1439" s="13">
        <v>-2.6211334E-3</v>
      </c>
      <c r="Y1439" s="26">
        <v>-3.5969999999999999E-3</v>
      </c>
      <c r="Z1439" s="26">
        <v>-6.11E-3</v>
      </c>
      <c r="AA1439" s="26">
        <f t="shared" si="150"/>
        <v>-9.5720000000000006E-3</v>
      </c>
    </row>
    <row r="1440" spans="1:27" x14ac:dyDescent="0.3">
      <c r="A1440" s="1">
        <v>199011</v>
      </c>
      <c r="B1440" s="29">
        <v>322.22000000000003</v>
      </c>
      <c r="C1440" s="2">
        <v>12.003333333333334</v>
      </c>
      <c r="D1440" s="2">
        <f t="shared" si="141"/>
        <v>3.3145747100110126</v>
      </c>
      <c r="E1440" s="2">
        <f t="shared" si="144"/>
        <v>385.27403730383531</v>
      </c>
      <c r="F1440" s="36">
        <f t="shared" si="145"/>
        <v>119</v>
      </c>
      <c r="G1440" s="2">
        <f t="shared" si="146"/>
        <v>3.2375969521330701</v>
      </c>
      <c r="H1440" s="13">
        <f t="shared" si="147"/>
        <v>0.23598280140744204</v>
      </c>
      <c r="I1440" s="2">
        <f t="shared" si="142"/>
        <v>7.2727272727273196E-3</v>
      </c>
      <c r="J1440" s="36">
        <f t="shared" si="148"/>
        <v>119</v>
      </c>
      <c r="K1440" s="31">
        <f t="shared" si="149"/>
        <v>5.605655869420044E-3</v>
      </c>
      <c r="L1440" s="3">
        <v>21.473333333333333</v>
      </c>
      <c r="M1440" s="13">
        <v>0.49850565507002909</v>
      </c>
      <c r="N1440" s="2">
        <v>7.0599999999999996E-2</v>
      </c>
      <c r="O1440" s="2">
        <v>9.3000000000000013E-2</v>
      </c>
      <c r="P1440" s="2">
        <v>0.10619999999999999</v>
      </c>
      <c r="Q1440" s="2">
        <v>8.5800000000000001E-2</v>
      </c>
      <c r="R1440" s="15">
        <v>9.1445209692007511E-4</v>
      </c>
      <c r="S1440" s="17">
        <f t="shared" si="143"/>
        <v>5.8833333333333333E-3</v>
      </c>
      <c r="T1440" s="18">
        <v>2.2446698538239494E-3</v>
      </c>
      <c r="U1440" s="8">
        <v>4.02E-2</v>
      </c>
      <c r="V1440" s="8">
        <v>2.8500000000000001E-2</v>
      </c>
      <c r="W1440" s="13">
        <v>2.4399037710000002E-3</v>
      </c>
      <c r="X1440" s="13">
        <v>-2.6320852999999998E-3</v>
      </c>
      <c r="Y1440" s="26">
        <v>6.4560999999999993E-2</v>
      </c>
      <c r="Z1440" s="26">
        <v>5.9896999999999999E-2</v>
      </c>
      <c r="AA1440" s="26">
        <f t="shared" si="150"/>
        <v>5.8677666666666663E-2</v>
      </c>
    </row>
    <row r="1441" spans="1:27" x14ac:dyDescent="0.3">
      <c r="A1441" s="1">
        <v>199012</v>
      </c>
      <c r="B1441" s="29">
        <v>330.22</v>
      </c>
      <c r="C1441" s="2">
        <v>12.09</v>
      </c>
      <c r="D1441" s="2">
        <f t="shared" si="141"/>
        <v>3.3480594836680364</v>
      </c>
      <c r="E1441" s="2">
        <f t="shared" si="144"/>
        <v>385.54262188438372</v>
      </c>
      <c r="F1441" s="36">
        <f t="shared" si="145"/>
        <v>119</v>
      </c>
      <c r="G1441" s="2">
        <f t="shared" si="146"/>
        <v>3.2398539654149894</v>
      </c>
      <c r="H1441" s="13">
        <f t="shared" si="147"/>
        <v>0.23585718002486009</v>
      </c>
      <c r="I1441" s="2">
        <f t="shared" si="142"/>
        <v>7.2202166064980755E-3</v>
      </c>
      <c r="J1441" s="36">
        <f t="shared" si="148"/>
        <v>119</v>
      </c>
      <c r="K1441" s="31">
        <f t="shared" si="149"/>
        <v>5.6256454758217044E-3</v>
      </c>
      <c r="L1441" s="3">
        <v>21.34</v>
      </c>
      <c r="M1441" s="13">
        <v>0.4844968598832044</v>
      </c>
      <c r="N1441" s="2">
        <v>6.7400000000000002E-2</v>
      </c>
      <c r="O1441" s="2">
        <v>9.0500000000000011E-2</v>
      </c>
      <c r="P1441" s="2">
        <v>0.1043</v>
      </c>
      <c r="Q1441" s="2">
        <v>8.4400000000000003E-2</v>
      </c>
      <c r="R1441" s="15">
        <v>-1.841458227285941E-3</v>
      </c>
      <c r="S1441" s="17">
        <f t="shared" si="143"/>
        <v>5.6166666666666665E-3</v>
      </c>
      <c r="T1441" s="18">
        <v>0</v>
      </c>
      <c r="U1441" s="8">
        <v>1.8700000000000001E-2</v>
      </c>
      <c r="V1441" s="8">
        <v>1.67E-2</v>
      </c>
      <c r="W1441" s="13">
        <v>7.9459645399999987E-4</v>
      </c>
      <c r="X1441" s="13">
        <v>-2.3382327999999998E-3</v>
      </c>
      <c r="Y1441" s="26">
        <v>2.7987000000000001E-2</v>
      </c>
      <c r="Z1441" s="26">
        <v>2.4954E-2</v>
      </c>
      <c r="AA1441" s="26">
        <f t="shared" si="150"/>
        <v>2.2370333333333336E-2</v>
      </c>
    </row>
    <row r="1442" spans="1:27" x14ac:dyDescent="0.3">
      <c r="A1442" s="1">
        <v>199101</v>
      </c>
      <c r="B1442" s="29">
        <v>343.93</v>
      </c>
      <c r="C1442" s="2">
        <v>12.096666666666668</v>
      </c>
      <c r="D1442" s="2">
        <f t="shared" si="141"/>
        <v>3.412622633004784</v>
      </c>
      <c r="E1442" s="2">
        <f t="shared" si="144"/>
        <v>385.83797438928735</v>
      </c>
      <c r="F1442" s="36">
        <f t="shared" si="145"/>
        <v>119</v>
      </c>
      <c r="G1442" s="2">
        <f t="shared" si="146"/>
        <v>3.2423359192377088</v>
      </c>
      <c r="H1442" s="13">
        <f t="shared" si="147"/>
        <v>0.23571919316084866</v>
      </c>
      <c r="I1442" s="2">
        <f t="shared" si="142"/>
        <v>5.5141990625862114E-4</v>
      </c>
      <c r="J1442" s="36">
        <f t="shared" si="148"/>
        <v>119</v>
      </c>
      <c r="K1442" s="31">
        <f t="shared" si="149"/>
        <v>5.6317522834939014E-3</v>
      </c>
      <c r="L1442" s="3">
        <v>21.206666666666667</v>
      </c>
      <c r="M1442" s="13">
        <v>0.46630779969229535</v>
      </c>
      <c r="N1442" s="2">
        <v>6.2199999999999998E-2</v>
      </c>
      <c r="O1442" s="2">
        <v>9.0399999999999994E-2</v>
      </c>
      <c r="P1442" s="2">
        <v>0.1045</v>
      </c>
      <c r="Q1442" s="2">
        <v>8.3699999999999997E-2</v>
      </c>
      <c r="R1442" s="15">
        <v>6.3627069073813269E-4</v>
      </c>
      <c r="S1442" s="17">
        <f t="shared" si="143"/>
        <v>5.1833333333333332E-3</v>
      </c>
      <c r="T1442" s="18">
        <v>5.9612695164992244E-3</v>
      </c>
      <c r="U1442" s="8">
        <v>1.2999999999999999E-2</v>
      </c>
      <c r="V1442" s="8">
        <v>1.4999999999999999E-2</v>
      </c>
      <c r="W1442" s="13">
        <v>3.1935915849999994E-3</v>
      </c>
      <c r="X1442" s="13">
        <v>-2.2499869000000001E-3</v>
      </c>
      <c r="Y1442" s="26">
        <v>4.5000999999999999E-2</v>
      </c>
      <c r="Z1442" s="26">
        <v>4.3062999999999997E-2</v>
      </c>
      <c r="AA1442" s="26">
        <f t="shared" si="150"/>
        <v>3.9817666666666668E-2</v>
      </c>
    </row>
    <row r="1443" spans="1:27" x14ac:dyDescent="0.3">
      <c r="A1443" s="1">
        <v>199102</v>
      </c>
      <c r="B1443" s="29">
        <v>367.07</v>
      </c>
      <c r="C1443" s="2">
        <v>12.103333333333332</v>
      </c>
      <c r="D1443" s="2">
        <f t="shared" si="141"/>
        <v>3.4340316238573303</v>
      </c>
      <c r="E1443" s="2">
        <f t="shared" si="144"/>
        <v>386.16892231893746</v>
      </c>
      <c r="F1443" s="36">
        <f t="shared" si="145"/>
        <v>119</v>
      </c>
      <c r="G1443" s="2">
        <f t="shared" si="146"/>
        <v>3.2451169942767852</v>
      </c>
      <c r="H1443" s="13">
        <f t="shared" si="147"/>
        <v>0.2355647680259903</v>
      </c>
      <c r="I1443" s="2">
        <f t="shared" si="142"/>
        <v>5.5111600991986087E-4</v>
      </c>
      <c r="J1443" s="36">
        <f t="shared" si="148"/>
        <v>119</v>
      </c>
      <c r="K1443" s="31">
        <f t="shared" si="149"/>
        <v>5.5821708297378756E-3</v>
      </c>
      <c r="L1443" s="3">
        <v>21.073333333333334</v>
      </c>
      <c r="M1443" s="13">
        <v>0.44272044077746708</v>
      </c>
      <c r="N1443" s="2">
        <v>5.9400000000000001E-2</v>
      </c>
      <c r="O1443" s="2">
        <v>8.8300000000000003E-2</v>
      </c>
      <c r="P1443" s="2">
        <v>0.1007</v>
      </c>
      <c r="Q1443" s="2">
        <v>8.4099999999999994E-2</v>
      </c>
      <c r="R1443" s="15">
        <v>1.1672923119025159E-3</v>
      </c>
      <c r="S1443" s="17">
        <f t="shared" si="143"/>
        <v>4.9500000000000004E-3</v>
      </c>
      <c r="T1443" s="18">
        <v>1.4847812675794457E-3</v>
      </c>
      <c r="U1443" s="8">
        <v>3.0000000000000001E-3</v>
      </c>
      <c r="V1443" s="8">
        <v>1.21E-2</v>
      </c>
      <c r="W1443" s="13">
        <v>2.4312988280000003E-3</v>
      </c>
      <c r="X1443" s="13">
        <v>-2.2466856000000002E-3</v>
      </c>
      <c r="Y1443" s="26">
        <v>7.1565000000000004E-2</v>
      </c>
      <c r="Z1443" s="26">
        <v>6.7371E-2</v>
      </c>
      <c r="AA1443" s="26">
        <f t="shared" si="150"/>
        <v>6.6615000000000008E-2</v>
      </c>
    </row>
    <row r="1444" spans="1:27" x14ac:dyDescent="0.3">
      <c r="A1444" s="1">
        <v>199103</v>
      </c>
      <c r="B1444" s="29">
        <v>375.22</v>
      </c>
      <c r="C1444" s="2">
        <v>12.11</v>
      </c>
      <c r="D1444" s="2">
        <f t="shared" si="141"/>
        <v>3.4338273664540107</v>
      </c>
      <c r="E1444" s="2">
        <f t="shared" si="144"/>
        <v>386.55140438786276</v>
      </c>
      <c r="F1444" s="36">
        <f t="shared" si="145"/>
        <v>119</v>
      </c>
      <c r="G1444" s="2">
        <f t="shared" si="146"/>
        <v>3.2483311293097712</v>
      </c>
      <c r="H1444" s="13">
        <f t="shared" si="147"/>
        <v>0.23538654816732013</v>
      </c>
      <c r="I1444" s="2">
        <f t="shared" si="142"/>
        <v>5.5081244836152621E-4</v>
      </c>
      <c r="J1444" s="36">
        <f t="shared" si="148"/>
        <v>119</v>
      </c>
      <c r="K1444" s="31">
        <f t="shared" si="149"/>
        <v>5.5329343557854677E-3</v>
      </c>
      <c r="L1444" s="3">
        <v>20.94</v>
      </c>
      <c r="M1444" s="13">
        <v>0.45712559971995909</v>
      </c>
      <c r="N1444" s="2">
        <v>5.91E-2</v>
      </c>
      <c r="O1444" s="2">
        <v>8.929999999999999E-2</v>
      </c>
      <c r="P1444" s="2">
        <v>0.1009</v>
      </c>
      <c r="Q1444" s="2">
        <v>8.4400000000000003E-2</v>
      </c>
      <c r="R1444" s="15">
        <v>3.2506507022896872E-3</v>
      </c>
      <c r="S1444" s="17">
        <f t="shared" si="143"/>
        <v>4.9249999999999997E-3</v>
      </c>
      <c r="T1444" s="18">
        <v>1.4825799602226743E-3</v>
      </c>
      <c r="U1444" s="8">
        <v>3.8E-3</v>
      </c>
      <c r="V1444" s="8">
        <v>1.0800000000000001E-2</v>
      </c>
      <c r="W1444" s="13">
        <v>1.3750580159999999E-3</v>
      </c>
      <c r="X1444" s="13">
        <v>-2.4701057E-3</v>
      </c>
      <c r="Y1444" s="26">
        <v>2.4354000000000001E-2</v>
      </c>
      <c r="Z1444" s="26">
        <v>2.2311999999999999E-2</v>
      </c>
      <c r="AA1444" s="26">
        <f t="shared" si="150"/>
        <v>1.9429000000000002E-2</v>
      </c>
    </row>
    <row r="1445" spans="1:27" x14ac:dyDescent="0.3">
      <c r="A1445" s="1">
        <v>199104</v>
      </c>
      <c r="B1445" s="29">
        <v>375.35</v>
      </c>
      <c r="C1445" s="2">
        <v>12.123333333333331</v>
      </c>
      <c r="D1445" s="2">
        <f t="shared" si="141"/>
        <v>3.4705787763261027</v>
      </c>
      <c r="E1445" s="2">
        <f t="shared" si="144"/>
        <v>386.94116226475484</v>
      </c>
      <c r="F1445" s="36">
        <f t="shared" si="145"/>
        <v>119</v>
      </c>
      <c r="G1445" s="2">
        <f t="shared" si="146"/>
        <v>3.2516064055861751</v>
      </c>
      <c r="H1445" s="13">
        <f t="shared" si="147"/>
        <v>0.23520521530076313</v>
      </c>
      <c r="I1445" s="2">
        <f t="shared" si="142"/>
        <v>1.1010184420587876E-3</v>
      </c>
      <c r="J1445" s="36">
        <f t="shared" si="148"/>
        <v>119</v>
      </c>
      <c r="K1445" s="31">
        <f t="shared" si="149"/>
        <v>5.4884943597673097E-3</v>
      </c>
      <c r="L1445" s="3">
        <v>20.43</v>
      </c>
      <c r="M1445" s="13">
        <v>0.46123959873540016</v>
      </c>
      <c r="N1445" s="2">
        <v>5.6500000000000002E-2</v>
      </c>
      <c r="O1445" s="2">
        <v>8.8599999999999998E-2</v>
      </c>
      <c r="P1445" s="2">
        <v>9.9399999999999988E-2</v>
      </c>
      <c r="Q1445" s="2">
        <v>8.3699999999999997E-2</v>
      </c>
      <c r="R1445" s="15">
        <v>5.7294139685015941E-3</v>
      </c>
      <c r="S1445" s="17">
        <f t="shared" si="143"/>
        <v>4.7083333333333335E-3</v>
      </c>
      <c r="T1445" s="18">
        <v>1.4803851704342031E-3</v>
      </c>
      <c r="U1445" s="8">
        <v>1.4E-2</v>
      </c>
      <c r="V1445" s="8">
        <v>1.38E-2</v>
      </c>
      <c r="W1445" s="13">
        <v>2.0727894099999999E-3</v>
      </c>
      <c r="X1445" s="13">
        <v>-2.3251798E-3</v>
      </c>
      <c r="Y1445" s="26">
        <v>2.2680000000000001E-3</v>
      </c>
      <c r="Z1445" s="26">
        <v>2.14E-4</v>
      </c>
      <c r="AA1445" s="26">
        <f t="shared" si="150"/>
        <v>-2.4403333333333334E-3</v>
      </c>
    </row>
    <row r="1446" spans="1:27" x14ac:dyDescent="0.3">
      <c r="A1446" s="1">
        <v>199105</v>
      </c>
      <c r="B1446" s="29">
        <v>389.83</v>
      </c>
      <c r="C1446" s="2">
        <v>12.136666666666667</v>
      </c>
      <c r="D1446" s="2">
        <f t="shared" si="141"/>
        <v>3.4204020629657461</v>
      </c>
      <c r="E1446" s="2">
        <f t="shared" si="144"/>
        <v>387.38392103286213</v>
      </c>
      <c r="F1446" s="36">
        <f t="shared" si="145"/>
        <v>119</v>
      </c>
      <c r="G1446" s="2">
        <f t="shared" si="146"/>
        <v>3.255327067503043</v>
      </c>
      <c r="H1446" s="13">
        <f t="shared" si="147"/>
        <v>0.23499956269795824</v>
      </c>
      <c r="I1446" s="2">
        <f t="shared" si="142"/>
        <v>1.0998075336818847E-3</v>
      </c>
      <c r="J1446" s="36">
        <f t="shared" si="148"/>
        <v>119</v>
      </c>
      <c r="K1446" s="31">
        <f t="shared" si="149"/>
        <v>5.4489761040807062E-3</v>
      </c>
      <c r="L1446" s="3">
        <v>19.920000000000002</v>
      </c>
      <c r="M1446" s="13">
        <v>0.43996696944673824</v>
      </c>
      <c r="N1446" s="2">
        <v>5.4600000000000003E-2</v>
      </c>
      <c r="O1446" s="2">
        <v>8.8599999999999998E-2</v>
      </c>
      <c r="P1446" s="2">
        <v>9.8599999999999993E-2</v>
      </c>
      <c r="Q1446" s="2">
        <v>8.4500000000000006E-2</v>
      </c>
      <c r="R1446" s="15">
        <v>6.7878440748592936E-3</v>
      </c>
      <c r="S1446" s="17">
        <f t="shared" si="143"/>
        <v>4.5500000000000002E-3</v>
      </c>
      <c r="T1446" s="18">
        <v>2.9542118974316043E-3</v>
      </c>
      <c r="U1446" s="8">
        <v>0</v>
      </c>
      <c r="V1446" s="8">
        <v>3.8999999999999998E-3</v>
      </c>
      <c r="W1446" s="13">
        <v>1.5852059729999997E-3</v>
      </c>
      <c r="X1446" s="13">
        <v>-2.6470032999999999E-3</v>
      </c>
      <c r="Y1446" s="26">
        <v>4.2930000000000003E-2</v>
      </c>
      <c r="Z1446" s="26">
        <v>3.8759000000000002E-2</v>
      </c>
      <c r="AA1446" s="26">
        <f t="shared" si="150"/>
        <v>3.8380000000000004E-2</v>
      </c>
    </row>
    <row r="1447" spans="1:27" x14ac:dyDescent="0.3">
      <c r="A1447" s="1">
        <v>199106</v>
      </c>
      <c r="B1447" s="29">
        <v>371.16</v>
      </c>
      <c r="C1447" s="2">
        <v>12.15</v>
      </c>
      <c r="D1447" s="2">
        <f t="shared" si="141"/>
        <v>3.4631863591774086</v>
      </c>
      <c r="E1447" s="2">
        <f t="shared" si="144"/>
        <v>387.7844709145844</v>
      </c>
      <c r="F1447" s="36">
        <f t="shared" si="145"/>
        <v>119</v>
      </c>
      <c r="G1447" s="2">
        <f t="shared" si="146"/>
        <v>3.2586930328956671</v>
      </c>
      <c r="H1447" s="13">
        <f t="shared" si="147"/>
        <v>0.23481382486965896</v>
      </c>
      <c r="I1447" s="2">
        <f t="shared" si="142"/>
        <v>1.0985992859104954E-3</v>
      </c>
      <c r="J1447" s="36">
        <f t="shared" si="148"/>
        <v>119</v>
      </c>
      <c r="K1447" s="31">
        <f t="shared" si="149"/>
        <v>5.4097158617121633E-3</v>
      </c>
      <c r="L1447" s="3">
        <v>19.41</v>
      </c>
      <c r="M1447" s="13">
        <v>0.45824374301195492</v>
      </c>
      <c r="N1447" s="2">
        <v>5.57E-2</v>
      </c>
      <c r="O1447" s="2">
        <v>9.01E-2</v>
      </c>
      <c r="P1447" s="2">
        <v>9.9600000000000008E-2</v>
      </c>
      <c r="Q1447" s="2">
        <v>8.5999999999999993E-2</v>
      </c>
      <c r="R1447" s="15">
        <v>1.4070799247023834E-2</v>
      </c>
      <c r="S1447" s="17">
        <f t="shared" si="143"/>
        <v>4.6416666666666663E-3</v>
      </c>
      <c r="T1447" s="18">
        <v>2.9455102297569658E-3</v>
      </c>
      <c r="U1447" s="8">
        <v>-6.3E-3</v>
      </c>
      <c r="V1447" s="8">
        <v>-1.8E-3</v>
      </c>
      <c r="W1447" s="13">
        <v>1.1798793950000002E-3</v>
      </c>
      <c r="X1447" s="13">
        <v>-2.3828566999999998E-3</v>
      </c>
      <c r="Y1447" s="26">
        <v>-4.5357000000000001E-2</v>
      </c>
      <c r="Z1447" s="26">
        <v>-4.7497999999999999E-2</v>
      </c>
      <c r="AA1447" s="26">
        <f t="shared" si="150"/>
        <v>-4.999866666666667E-2</v>
      </c>
    </row>
    <row r="1448" spans="1:27" x14ac:dyDescent="0.3">
      <c r="A1448" s="1">
        <v>199107</v>
      </c>
      <c r="B1448" s="29">
        <v>387.81</v>
      </c>
      <c r="C1448" s="2">
        <v>12.193333333333332</v>
      </c>
      <c r="D1448" s="2">
        <f t="shared" si="141"/>
        <v>3.4790844260978742</v>
      </c>
      <c r="E1448" s="2">
        <f t="shared" si="144"/>
        <v>388.29867398369726</v>
      </c>
      <c r="F1448" s="36">
        <f t="shared" si="145"/>
        <v>119</v>
      </c>
      <c r="G1448" s="2">
        <f t="shared" si="146"/>
        <v>3.2630140670898928</v>
      </c>
      <c r="H1448" s="13">
        <f t="shared" si="147"/>
        <v>0.234575815200779</v>
      </c>
      <c r="I1448" s="2">
        <f t="shared" si="142"/>
        <v>3.5665294924551727E-3</v>
      </c>
      <c r="J1448" s="36">
        <f t="shared" si="148"/>
        <v>119</v>
      </c>
      <c r="K1448" s="31">
        <f t="shared" si="149"/>
        <v>5.3619653711044222E-3</v>
      </c>
      <c r="L1448" s="3">
        <v>18.88</v>
      </c>
      <c r="M1448" s="13">
        <v>0.44035678156055563</v>
      </c>
      <c r="N1448" s="2">
        <v>5.5800000000000002E-2</v>
      </c>
      <c r="O1448" s="2">
        <v>0.09</v>
      </c>
      <c r="P1448" s="2">
        <v>9.8900000000000002E-2</v>
      </c>
      <c r="Q1448" s="2">
        <v>8.5000000000000006E-2</v>
      </c>
      <c r="R1448" s="15">
        <v>1.4665966011719855E-2</v>
      </c>
      <c r="S1448" s="17">
        <f t="shared" si="143"/>
        <v>4.6500000000000005E-3</v>
      </c>
      <c r="T1448" s="18">
        <v>1.469507979359978E-3</v>
      </c>
      <c r="U1448" s="8">
        <v>1.5699999999999999E-2</v>
      </c>
      <c r="V1448" s="8">
        <v>1.67E-2</v>
      </c>
      <c r="W1448" s="13">
        <v>1.1053405220000001E-3</v>
      </c>
      <c r="X1448" s="13">
        <v>-2.1621899E-3</v>
      </c>
      <c r="Y1448" s="26">
        <v>4.6525999999999998E-2</v>
      </c>
      <c r="Z1448" s="26">
        <v>4.4798999999999999E-2</v>
      </c>
      <c r="AA1448" s="26">
        <f t="shared" si="150"/>
        <v>4.1875999999999997E-2</v>
      </c>
    </row>
    <row r="1449" spans="1:27" x14ac:dyDescent="0.3">
      <c r="A1449" s="1">
        <v>199108</v>
      </c>
      <c r="B1449" s="29">
        <v>395.43</v>
      </c>
      <c r="C1449" s="2">
        <v>12.236666666666665</v>
      </c>
      <c r="D1449" s="2">
        <f t="shared" si="141"/>
        <v>3.4562075409274615</v>
      </c>
      <c r="E1449" s="2">
        <f t="shared" si="144"/>
        <v>388.89082418661991</v>
      </c>
      <c r="F1449" s="36">
        <f t="shared" si="145"/>
        <v>119</v>
      </c>
      <c r="G1449" s="2">
        <f t="shared" si="146"/>
        <v>3.2679901192152934</v>
      </c>
      <c r="H1449" s="13">
        <f t="shared" si="147"/>
        <v>0.2343023231234328</v>
      </c>
      <c r="I1449" s="2">
        <f t="shared" si="142"/>
        <v>3.5538545653361897E-3</v>
      </c>
      <c r="J1449" s="36">
        <f t="shared" si="148"/>
        <v>119</v>
      </c>
      <c r="K1449" s="31">
        <f t="shared" si="149"/>
        <v>5.3353245176348671E-3</v>
      </c>
      <c r="L1449" s="3">
        <v>18.350000000000001</v>
      </c>
      <c r="M1449" s="13">
        <v>0.437639637271652</v>
      </c>
      <c r="N1449" s="2">
        <v>5.33E-2</v>
      </c>
      <c r="O1449" s="2">
        <v>8.7499999999999994E-2</v>
      </c>
      <c r="P1449" s="2">
        <v>9.6500000000000002E-2</v>
      </c>
      <c r="Q1449" s="2">
        <v>8.1799999999999998E-2</v>
      </c>
      <c r="R1449" s="15">
        <v>1.7176132888121025E-2</v>
      </c>
      <c r="S1449" s="17">
        <f t="shared" si="143"/>
        <v>4.4416666666666667E-3</v>
      </c>
      <c r="T1449" s="18">
        <v>2.9325534212777198E-3</v>
      </c>
      <c r="U1449" s="8">
        <v>3.4000000000000002E-2</v>
      </c>
      <c r="V1449" s="8">
        <v>2.75E-2</v>
      </c>
      <c r="W1449" s="13">
        <v>2.0376666919999999E-3</v>
      </c>
      <c r="X1449" s="13">
        <v>-2.0694528000000001E-3</v>
      </c>
      <c r="Y1449" s="26">
        <v>2.3885E-2</v>
      </c>
      <c r="Z1449" s="26">
        <v>1.9911999999999999E-2</v>
      </c>
      <c r="AA1449" s="26">
        <f t="shared" si="150"/>
        <v>1.9443333333333333E-2</v>
      </c>
    </row>
    <row r="1450" spans="1:27" x14ac:dyDescent="0.3">
      <c r="A1450" s="1">
        <v>199109</v>
      </c>
      <c r="B1450" s="29">
        <v>387.86</v>
      </c>
      <c r="C1450" s="2">
        <v>12.28</v>
      </c>
      <c r="D1450" s="2">
        <f t="shared" si="141"/>
        <v>3.4644626984821802</v>
      </c>
      <c r="E1450" s="2">
        <f t="shared" si="144"/>
        <v>389.41878710481808</v>
      </c>
      <c r="F1450" s="36">
        <f t="shared" si="145"/>
        <v>119</v>
      </c>
      <c r="G1450" s="2">
        <f t="shared" si="146"/>
        <v>3.2724267823934294</v>
      </c>
      <c r="H1450" s="13">
        <f t="shared" si="147"/>
        <v>0.23405901398263312</v>
      </c>
      <c r="I1450" s="2">
        <f t="shared" si="142"/>
        <v>3.5412694088805541E-3</v>
      </c>
      <c r="J1450" s="36">
        <f t="shared" si="148"/>
        <v>119</v>
      </c>
      <c r="K1450" s="31">
        <f t="shared" si="149"/>
        <v>5.3089689560222465E-3</v>
      </c>
      <c r="L1450" s="3">
        <v>17.82</v>
      </c>
      <c r="M1450" s="13">
        <v>0.44153183703099674</v>
      </c>
      <c r="N1450" s="2">
        <v>5.2199999999999996E-2</v>
      </c>
      <c r="O1450" s="2">
        <v>8.6099999999999996E-2</v>
      </c>
      <c r="P1450" s="2">
        <v>9.5100000000000004E-2</v>
      </c>
      <c r="Q1450" s="2">
        <v>7.9000000000000001E-2</v>
      </c>
      <c r="R1450" s="15">
        <v>2.2991535909392704E-2</v>
      </c>
      <c r="S1450" s="17">
        <f t="shared" si="143"/>
        <v>4.3499999999999997E-3</v>
      </c>
      <c r="T1450" s="18">
        <v>4.3827681550951342E-3</v>
      </c>
      <c r="U1450" s="8">
        <v>3.0300000000000001E-2</v>
      </c>
      <c r="V1450" s="8">
        <v>2.7099999999999999E-2</v>
      </c>
      <c r="W1450" s="13">
        <v>4.7468995900000005E-4</v>
      </c>
      <c r="X1450" s="13">
        <v>-1.7709068000000001E-3</v>
      </c>
      <c r="Y1450" s="26">
        <v>-1.6861000000000001E-2</v>
      </c>
      <c r="Z1450" s="26">
        <v>-1.9061000000000002E-2</v>
      </c>
      <c r="AA1450" s="26">
        <f t="shared" si="150"/>
        <v>-2.1211000000000001E-2</v>
      </c>
    </row>
    <row r="1451" spans="1:27" x14ac:dyDescent="0.3">
      <c r="A1451" s="1">
        <v>199110</v>
      </c>
      <c r="B1451" s="29">
        <v>392.46</v>
      </c>
      <c r="C1451" s="2">
        <v>12.253333333333332</v>
      </c>
      <c r="D1451" s="2">
        <f t="shared" si="141"/>
        <v>3.4217145117960883</v>
      </c>
      <c r="E1451" s="2">
        <f t="shared" si="144"/>
        <v>389.92467682158718</v>
      </c>
      <c r="F1451" s="36">
        <f t="shared" si="145"/>
        <v>119</v>
      </c>
      <c r="G1451" s="2">
        <f t="shared" si="146"/>
        <v>3.2766779564839261</v>
      </c>
      <c r="H1451" s="13">
        <f t="shared" si="147"/>
        <v>0.23382635077394295</v>
      </c>
      <c r="I1451" s="2">
        <f t="shared" si="142"/>
        <v>-2.1715526601520097E-3</v>
      </c>
      <c r="J1451" s="36">
        <f t="shared" si="148"/>
        <v>119</v>
      </c>
      <c r="K1451" s="31">
        <f t="shared" si="149"/>
        <v>5.2914650592159104E-3</v>
      </c>
      <c r="L1451" s="3">
        <v>17.203333333333333</v>
      </c>
      <c r="M1451" s="13">
        <v>0.43400345378123883</v>
      </c>
      <c r="N1451" s="2">
        <v>4.99E-2</v>
      </c>
      <c r="O1451" s="2">
        <v>8.5500000000000007E-2</v>
      </c>
      <c r="P1451" s="2">
        <v>9.4899999999999998E-2</v>
      </c>
      <c r="Q1451" s="2">
        <v>7.9100000000000004E-2</v>
      </c>
      <c r="R1451" s="15">
        <v>2.5248023563281628E-2</v>
      </c>
      <c r="S1451" s="17">
        <f t="shared" si="143"/>
        <v>4.1583333333333333E-3</v>
      </c>
      <c r="T1451" s="18">
        <v>1.4566644964641641E-3</v>
      </c>
      <c r="U1451" s="8">
        <v>5.4000000000000003E-3</v>
      </c>
      <c r="V1451" s="8">
        <v>4.3E-3</v>
      </c>
      <c r="W1451" s="13">
        <v>1.125638326E-3</v>
      </c>
      <c r="X1451" s="13">
        <v>-2.1871421E-3</v>
      </c>
      <c r="Y1451" s="26">
        <v>1.3457999999999999E-2</v>
      </c>
      <c r="Z1451" s="26">
        <v>1.1899E-2</v>
      </c>
      <c r="AA1451" s="26">
        <f t="shared" si="150"/>
        <v>9.2996666666666662E-3</v>
      </c>
    </row>
    <row r="1452" spans="1:27" x14ac:dyDescent="0.3">
      <c r="A1452" s="1">
        <v>199111</v>
      </c>
      <c r="B1452" s="29">
        <v>375.22</v>
      </c>
      <c r="C1452" s="2">
        <v>12.226666666666667</v>
      </c>
      <c r="D1452" s="2">
        <f t="shared" si="141"/>
        <v>3.529682667129407</v>
      </c>
      <c r="E1452" s="2">
        <f t="shared" si="144"/>
        <v>390.42393075537439</v>
      </c>
      <c r="F1452" s="36">
        <f t="shared" si="145"/>
        <v>119</v>
      </c>
      <c r="G1452" s="2">
        <f t="shared" si="146"/>
        <v>3.2808733676922217</v>
      </c>
      <c r="H1452" s="13">
        <f t="shared" si="147"/>
        <v>0.23359719246708077</v>
      </c>
      <c r="I1452" s="2">
        <f t="shared" si="142"/>
        <v>-2.1762785636560977E-3</v>
      </c>
      <c r="J1452" s="36">
        <f t="shared" si="148"/>
        <v>119</v>
      </c>
      <c r="K1452" s="31">
        <f t="shared" si="149"/>
        <v>5.2262313992411762E-3</v>
      </c>
      <c r="L1452" s="3">
        <v>16.586666666666666</v>
      </c>
      <c r="M1452" s="13">
        <v>0.46015449030635514</v>
      </c>
      <c r="N1452" s="2">
        <v>4.5599999999999995E-2</v>
      </c>
      <c r="O1452" s="2">
        <v>8.48E-2</v>
      </c>
      <c r="P1452" s="2">
        <v>9.4499999999999987E-2</v>
      </c>
      <c r="Q1452" s="2">
        <v>7.8899999999999998E-2</v>
      </c>
      <c r="R1452" s="15">
        <v>3.0414212140117022E-2</v>
      </c>
      <c r="S1452" s="17">
        <f t="shared" si="143"/>
        <v>3.7999999999999996E-3</v>
      </c>
      <c r="T1452" s="18">
        <v>2.9069787913093108E-3</v>
      </c>
      <c r="U1452" s="8">
        <v>8.2000000000000007E-3</v>
      </c>
      <c r="V1452" s="8">
        <v>1.06E-2</v>
      </c>
      <c r="W1452" s="13">
        <v>2.0490255839999997E-3</v>
      </c>
      <c r="X1452" s="13">
        <v>-1.4274750000000001E-3</v>
      </c>
      <c r="Y1452" s="26">
        <v>-4.0214E-2</v>
      </c>
      <c r="Z1452" s="26">
        <v>-4.3972999999999998E-2</v>
      </c>
      <c r="AA1452" s="26">
        <f t="shared" si="150"/>
        <v>-4.4013999999999998E-2</v>
      </c>
    </row>
    <row r="1453" spans="1:27" x14ac:dyDescent="0.3">
      <c r="A1453" s="1">
        <v>199112</v>
      </c>
      <c r="B1453" s="29">
        <v>417.09</v>
      </c>
      <c r="C1453" s="2">
        <v>12.2</v>
      </c>
      <c r="D1453" s="2">
        <f t="shared" si="141"/>
        <v>3.5117656250115581</v>
      </c>
      <c r="E1453" s="2">
        <f t="shared" si="144"/>
        <v>391.05439869382684</v>
      </c>
      <c r="F1453" s="36">
        <f t="shared" si="145"/>
        <v>119</v>
      </c>
      <c r="G1453" s="2">
        <f t="shared" si="146"/>
        <v>3.2861714175951837</v>
      </c>
      <c r="H1453" s="13">
        <f t="shared" si="147"/>
        <v>0.23330844769644421</v>
      </c>
      <c r="I1453" s="2">
        <f t="shared" si="142"/>
        <v>-2.1810250817885235E-3</v>
      </c>
      <c r="J1453" s="36">
        <f t="shared" si="148"/>
        <v>119</v>
      </c>
      <c r="K1453" s="31">
        <f t="shared" si="149"/>
        <v>5.1612065266485683E-3</v>
      </c>
      <c r="L1453" s="3">
        <v>15.97</v>
      </c>
      <c r="M1453" s="13">
        <v>0.42034441734015393</v>
      </c>
      <c r="N1453" s="2">
        <v>4.07E-2</v>
      </c>
      <c r="O1453" s="2">
        <v>8.3100000000000007E-2</v>
      </c>
      <c r="P1453" s="2">
        <v>9.2600000000000002E-2</v>
      </c>
      <c r="Q1453" s="2">
        <v>7.2999999999999995E-2</v>
      </c>
      <c r="R1453" s="15">
        <v>3.1565401483410693E-2</v>
      </c>
      <c r="S1453" s="17">
        <f t="shared" si="143"/>
        <v>3.3916666666666665E-3</v>
      </c>
      <c r="T1453" s="18">
        <v>7.2542621969780405E-4</v>
      </c>
      <c r="U1453" s="8">
        <v>5.8099999999999999E-2</v>
      </c>
      <c r="V1453" s="8">
        <v>4.36E-2</v>
      </c>
      <c r="W1453" s="13">
        <v>2.0495218669999999E-3</v>
      </c>
      <c r="X1453" s="13">
        <v>-1.2532164000000001E-3</v>
      </c>
      <c r="Y1453" s="26">
        <v>0.114089</v>
      </c>
      <c r="Z1453" s="26">
        <v>0.11147600000000001</v>
      </c>
      <c r="AA1453" s="26">
        <f t="shared" si="150"/>
        <v>0.11069733333333333</v>
      </c>
    </row>
    <row r="1454" spans="1:27" x14ac:dyDescent="0.3">
      <c r="A1454" s="1">
        <v>199201</v>
      </c>
      <c r="B1454" s="29">
        <v>408.79</v>
      </c>
      <c r="C1454" s="2">
        <v>12.239999999999998</v>
      </c>
      <c r="D1454" s="2">
        <f t="shared" si="141"/>
        <v>3.5180116596743565</v>
      </c>
      <c r="E1454" s="2">
        <f t="shared" si="144"/>
        <v>391.73392300684742</v>
      </c>
      <c r="F1454" s="36">
        <f t="shared" si="145"/>
        <v>119</v>
      </c>
      <c r="G1454" s="2">
        <f t="shared" si="146"/>
        <v>3.2918817059398942</v>
      </c>
      <c r="H1454" s="13">
        <f t="shared" si="147"/>
        <v>0.23299803408281647</v>
      </c>
      <c r="I1454" s="2">
        <f t="shared" si="142"/>
        <v>3.2786885245901232E-3</v>
      </c>
      <c r="J1454" s="36">
        <f t="shared" si="148"/>
        <v>119</v>
      </c>
      <c r="K1454" s="31">
        <f t="shared" si="149"/>
        <v>5.1048543253072523E-3</v>
      </c>
      <c r="L1454" s="3">
        <v>16.043333333333333</v>
      </c>
      <c r="M1454" s="13">
        <v>0.4132296784533297</v>
      </c>
      <c r="N1454" s="2">
        <v>3.7999999999999999E-2</v>
      </c>
      <c r="O1454" s="2">
        <v>8.199999999999999E-2</v>
      </c>
      <c r="P1454" s="2">
        <v>9.1300000000000006E-2</v>
      </c>
      <c r="Q1454" s="2">
        <v>7.7600000000000002E-2</v>
      </c>
      <c r="R1454" s="15">
        <v>3.169300818394296E-2</v>
      </c>
      <c r="S1454" s="17">
        <f t="shared" si="143"/>
        <v>3.1666666666666666E-3</v>
      </c>
      <c r="T1454" s="18">
        <v>1.4492756159902157E-3</v>
      </c>
      <c r="U1454" s="8">
        <v>-3.2399999999999998E-2</v>
      </c>
      <c r="V1454" s="8">
        <v>-1.7299999999999999E-2</v>
      </c>
      <c r="W1454" s="13">
        <v>8.7245492400000004E-4</v>
      </c>
      <c r="X1454" s="13">
        <v>-1.2723764999999999E-3</v>
      </c>
      <c r="Y1454" s="26">
        <v>-1.8348E-2</v>
      </c>
      <c r="Z1454" s="26">
        <v>-1.9654000000000001E-2</v>
      </c>
      <c r="AA1454" s="26">
        <f t="shared" si="150"/>
        <v>-2.1514666666666668E-2</v>
      </c>
    </row>
    <row r="1455" spans="1:27" x14ac:dyDescent="0.3">
      <c r="A1455" s="1">
        <v>199202</v>
      </c>
      <c r="B1455" s="29">
        <v>412.7</v>
      </c>
      <c r="C1455" s="2">
        <v>12.28</v>
      </c>
      <c r="D1455" s="2">
        <f t="shared" si="141"/>
        <v>3.4926753339636383</v>
      </c>
      <c r="E1455" s="2">
        <f t="shared" si="144"/>
        <v>392.43440687601463</v>
      </c>
      <c r="F1455" s="36">
        <f t="shared" si="145"/>
        <v>119</v>
      </c>
      <c r="G1455" s="2">
        <f t="shared" si="146"/>
        <v>3.2977681250085262</v>
      </c>
      <c r="H1455" s="13">
        <f t="shared" si="147"/>
        <v>0.23267890935786961</v>
      </c>
      <c r="I1455" s="2">
        <f t="shared" si="142"/>
        <v>3.2679738562091387E-3</v>
      </c>
      <c r="J1455" s="36">
        <f t="shared" si="148"/>
        <v>119</v>
      </c>
      <c r="K1455" s="31">
        <f t="shared" si="149"/>
        <v>5.0945533506861233E-3</v>
      </c>
      <c r="L1455" s="3">
        <v>16.116666666666667</v>
      </c>
      <c r="M1455" s="13">
        <v>0.40763052516093295</v>
      </c>
      <c r="N1455" s="2">
        <v>3.8399999999999997E-2</v>
      </c>
      <c r="O1455" s="2">
        <v>8.2899999999999988E-2</v>
      </c>
      <c r="P1455" s="2">
        <v>9.2300000000000007E-2</v>
      </c>
      <c r="Q1455" s="2">
        <v>7.7700000000000005E-2</v>
      </c>
      <c r="R1455" s="15">
        <v>3.3311992563746659E-2</v>
      </c>
      <c r="S1455" s="17">
        <f t="shared" si="143"/>
        <v>3.1999999999999997E-3</v>
      </c>
      <c r="T1455" s="18">
        <v>3.6140263405563741E-3</v>
      </c>
      <c r="U1455" s="8">
        <v>5.1000000000000004E-3</v>
      </c>
      <c r="V1455" s="8">
        <v>9.5999999999999992E-3</v>
      </c>
      <c r="W1455" s="13">
        <v>9.132361400000003E-4</v>
      </c>
      <c r="X1455" s="13">
        <v>-1.3307521E-3</v>
      </c>
      <c r="Y1455" s="26">
        <v>1.2865E-2</v>
      </c>
      <c r="Z1455" s="26">
        <v>9.4420000000000007E-3</v>
      </c>
      <c r="AA1455" s="26">
        <f t="shared" si="150"/>
        <v>9.665E-3</v>
      </c>
    </row>
    <row r="1456" spans="1:27" x14ac:dyDescent="0.3">
      <c r="A1456" s="1">
        <v>199203</v>
      </c>
      <c r="B1456" s="29">
        <v>403.69</v>
      </c>
      <c r="C1456" s="2">
        <v>12.32</v>
      </c>
      <c r="D1456" s="2">
        <f t="shared" si="141"/>
        <v>3.5169340729390832</v>
      </c>
      <c r="E1456" s="2">
        <f t="shared" si="144"/>
        <v>393.07479424563593</v>
      </c>
      <c r="F1456" s="36">
        <f t="shared" si="145"/>
        <v>119</v>
      </c>
      <c r="G1456" s="2">
        <f t="shared" si="146"/>
        <v>3.303149531475932</v>
      </c>
      <c r="H1456" s="13">
        <f t="shared" si="147"/>
        <v>0.2323879271880685</v>
      </c>
      <c r="I1456" s="2">
        <f t="shared" si="142"/>
        <v>3.2573289902280145E-3</v>
      </c>
      <c r="J1456" s="36">
        <f t="shared" si="148"/>
        <v>119</v>
      </c>
      <c r="K1456" s="31">
        <f t="shared" si="149"/>
        <v>5.0843320811354824E-3</v>
      </c>
      <c r="L1456" s="3">
        <v>16.190000000000001</v>
      </c>
      <c r="M1456" s="13">
        <v>0.40210603421764723</v>
      </c>
      <c r="N1456" s="2">
        <v>4.0399999999999998E-2</v>
      </c>
      <c r="O1456" s="2">
        <v>8.3499999999999991E-2</v>
      </c>
      <c r="P1456" s="2">
        <v>9.2499999999999999E-2</v>
      </c>
      <c r="Q1456" s="2">
        <v>7.9699999999999993E-2</v>
      </c>
      <c r="R1456" s="15">
        <v>4.1656304506415345E-2</v>
      </c>
      <c r="S1456" s="17">
        <f t="shared" si="143"/>
        <v>3.3666666666666667E-3</v>
      </c>
      <c r="T1456" s="18">
        <v>5.0377940299573022E-3</v>
      </c>
      <c r="U1456" s="8">
        <v>-9.4000000000000004E-3</v>
      </c>
      <c r="V1456" s="8">
        <v>-7.3000000000000001E-3</v>
      </c>
      <c r="W1456" s="13">
        <v>4.6976007500000003E-4</v>
      </c>
      <c r="X1456" s="13">
        <v>-1.2508720999999999E-3</v>
      </c>
      <c r="Y1456" s="26">
        <v>-1.9470000000000001E-2</v>
      </c>
      <c r="Z1456" s="26">
        <v>-2.1873E-2</v>
      </c>
      <c r="AA1456" s="26">
        <f t="shared" si="150"/>
        <v>-2.2836666666666668E-2</v>
      </c>
    </row>
    <row r="1457" spans="1:27" x14ac:dyDescent="0.3">
      <c r="A1457" s="1">
        <v>199204</v>
      </c>
      <c r="B1457" s="29">
        <v>414.95</v>
      </c>
      <c r="C1457" s="2">
        <v>12.32</v>
      </c>
      <c r="D1457" s="2">
        <f t="shared" si="141"/>
        <v>3.517897580179707</v>
      </c>
      <c r="E1457" s="2">
        <f t="shared" si="144"/>
        <v>393.78384395512563</v>
      </c>
      <c r="F1457" s="36">
        <f t="shared" si="145"/>
        <v>119</v>
      </c>
      <c r="G1457" s="2">
        <f t="shared" si="146"/>
        <v>3.3091079323960138</v>
      </c>
      <c r="H1457" s="13">
        <f t="shared" si="147"/>
        <v>0.23206659375644026</v>
      </c>
      <c r="I1457" s="2">
        <f t="shared" si="142"/>
        <v>0</v>
      </c>
      <c r="J1457" s="36">
        <f t="shared" si="148"/>
        <v>119</v>
      </c>
      <c r="K1457" s="31">
        <f t="shared" si="149"/>
        <v>5.0741895876560052E-3</v>
      </c>
      <c r="L1457" s="3">
        <v>16.476666666666667</v>
      </c>
      <c r="M1457" s="13">
        <v>0.38730347176926833</v>
      </c>
      <c r="N1457" s="2">
        <v>3.7499999999999999E-2</v>
      </c>
      <c r="O1457" s="2">
        <v>8.3299999999999999E-2</v>
      </c>
      <c r="P1457" s="2">
        <v>9.2100000000000015E-2</v>
      </c>
      <c r="Q1457" s="2">
        <v>8.0299999999999996E-2</v>
      </c>
      <c r="R1457" s="15">
        <v>3.8421361862469992E-2</v>
      </c>
      <c r="S1457" s="17">
        <f t="shared" si="143"/>
        <v>3.1249999999999997E-3</v>
      </c>
      <c r="T1457" s="18">
        <v>1.4347204756601506E-3</v>
      </c>
      <c r="U1457" s="8">
        <v>1.6000000000000001E-3</v>
      </c>
      <c r="V1457" s="8">
        <v>1.6000000000000001E-3</v>
      </c>
      <c r="W1457" s="13">
        <v>1.6610518059999998E-3</v>
      </c>
      <c r="X1457" s="13">
        <v>-1.5031952E-3</v>
      </c>
      <c r="Y1457" s="26">
        <v>2.8614000000000001E-2</v>
      </c>
      <c r="Z1457" s="26">
        <v>2.7157000000000001E-2</v>
      </c>
      <c r="AA1457" s="26">
        <f t="shared" si="150"/>
        <v>2.5489000000000001E-2</v>
      </c>
    </row>
    <row r="1458" spans="1:27" x14ac:dyDescent="0.3">
      <c r="A1458" s="1">
        <v>199205</v>
      </c>
      <c r="B1458" s="29">
        <v>415.35</v>
      </c>
      <c r="C1458" s="2">
        <v>12.32</v>
      </c>
      <c r="D1458" s="2">
        <f t="shared" si="141"/>
        <v>3.5003862946955659</v>
      </c>
      <c r="E1458" s="2">
        <f t="shared" si="144"/>
        <v>394.51879002603005</v>
      </c>
      <c r="F1458" s="36">
        <f t="shared" si="145"/>
        <v>119</v>
      </c>
      <c r="G1458" s="2">
        <f t="shared" si="146"/>
        <v>3.3152839497985718</v>
      </c>
      <c r="H1458" s="13">
        <f t="shared" si="147"/>
        <v>0.23173446096094741</v>
      </c>
      <c r="I1458" s="2">
        <f t="shared" si="142"/>
        <v>0</v>
      </c>
      <c r="J1458" s="36">
        <f t="shared" si="148"/>
        <v>119</v>
      </c>
      <c r="K1458" s="31">
        <f t="shared" si="149"/>
        <v>5.0368413150136144E-3</v>
      </c>
      <c r="L1458" s="3">
        <v>16.763333333333335</v>
      </c>
      <c r="M1458" s="13">
        <v>0.38299851628553261</v>
      </c>
      <c r="N1458" s="2">
        <v>3.6299999999999999E-2</v>
      </c>
      <c r="O1458" s="2">
        <v>8.2799999999999999E-2</v>
      </c>
      <c r="P1458" s="2">
        <v>9.1300000000000006E-2</v>
      </c>
      <c r="Q1458" s="2">
        <v>7.8100000000000003E-2</v>
      </c>
      <c r="R1458" s="15">
        <v>3.7108727482158377E-2</v>
      </c>
      <c r="S1458" s="17">
        <f t="shared" si="143"/>
        <v>3.0249999999999999E-3</v>
      </c>
      <c r="T1458" s="18">
        <v>1.4326650014956943E-3</v>
      </c>
      <c r="U1458" s="8">
        <v>2.4299999999999999E-2</v>
      </c>
      <c r="V1458" s="8">
        <v>2.5399999999999999E-2</v>
      </c>
      <c r="W1458" s="13">
        <v>6.9003290900000009E-4</v>
      </c>
      <c r="X1458" s="13">
        <v>-1.5877929000000001E-3</v>
      </c>
      <c r="Y1458" s="26">
        <v>4.8500000000000001E-3</v>
      </c>
      <c r="Z1458" s="26">
        <v>1.0870000000000001E-3</v>
      </c>
      <c r="AA1458" s="26">
        <f t="shared" si="150"/>
        <v>1.8250000000000002E-3</v>
      </c>
    </row>
    <row r="1459" spans="1:27" x14ac:dyDescent="0.3">
      <c r="A1459" s="1">
        <v>199206</v>
      </c>
      <c r="B1459" s="29">
        <v>408.14</v>
      </c>
      <c r="C1459" s="2">
        <v>12.32</v>
      </c>
      <c r="D1459" s="2">
        <f t="shared" si="141"/>
        <v>3.539004657533301</v>
      </c>
      <c r="E1459" s="2">
        <f t="shared" si="144"/>
        <v>395.26389883847423</v>
      </c>
      <c r="F1459" s="36">
        <f t="shared" si="145"/>
        <v>119</v>
      </c>
      <c r="G1459" s="2">
        <f t="shared" si="146"/>
        <v>3.3215453683905398</v>
      </c>
      <c r="H1459" s="13">
        <f t="shared" si="147"/>
        <v>0.231398704573227</v>
      </c>
      <c r="I1459" s="2">
        <f t="shared" si="142"/>
        <v>0</v>
      </c>
      <c r="J1459" s="36">
        <f t="shared" si="148"/>
        <v>119</v>
      </c>
      <c r="K1459" s="31">
        <f t="shared" si="149"/>
        <v>4.9996583002147755E-3</v>
      </c>
      <c r="L1459" s="3">
        <v>17.05</v>
      </c>
      <c r="M1459" s="13">
        <v>0.39204235383314068</v>
      </c>
      <c r="N1459" s="2">
        <v>3.6600000000000001E-2</v>
      </c>
      <c r="O1459" s="2">
        <v>8.2200000000000009E-2</v>
      </c>
      <c r="P1459" s="2">
        <v>9.0500000000000011E-2</v>
      </c>
      <c r="Q1459" s="2">
        <v>7.6499999999999999E-2</v>
      </c>
      <c r="R1459" s="15">
        <v>4.2985354136325045E-2</v>
      </c>
      <c r="S1459" s="17">
        <f t="shared" si="143"/>
        <v>3.0500000000000002E-3</v>
      </c>
      <c r="T1459" s="18">
        <v>3.572708337573496E-3</v>
      </c>
      <c r="U1459" s="8">
        <v>0.02</v>
      </c>
      <c r="V1459" s="8">
        <v>1.5599999999999999E-2</v>
      </c>
      <c r="W1459" s="13">
        <v>7.5291922999999995E-4</v>
      </c>
      <c r="X1459" s="13">
        <v>-1.2735064999999999E-3</v>
      </c>
      <c r="Y1459" s="26">
        <v>-1.503E-2</v>
      </c>
      <c r="Z1459" s="26">
        <v>-1.7545000000000002E-2</v>
      </c>
      <c r="AA1459" s="26">
        <f t="shared" si="150"/>
        <v>-1.8079999999999999E-2</v>
      </c>
    </row>
    <row r="1460" spans="1:27" x14ac:dyDescent="0.3">
      <c r="A1460" s="1">
        <v>199207</v>
      </c>
      <c r="B1460" s="29">
        <v>424.21</v>
      </c>
      <c r="C1460" s="2">
        <v>12.343333333333334</v>
      </c>
      <c r="D1460" s="2">
        <f t="shared" si="141"/>
        <v>3.5128223287106466</v>
      </c>
      <c r="E1460" s="2">
        <f t="shared" si="144"/>
        <v>395.93985106861396</v>
      </c>
      <c r="F1460" s="36">
        <f t="shared" si="145"/>
        <v>119</v>
      </c>
      <c r="G1460" s="2">
        <f t="shared" si="146"/>
        <v>3.3272256392320503</v>
      </c>
      <c r="H1460" s="13">
        <f t="shared" si="147"/>
        <v>0.23109495167843136</v>
      </c>
      <c r="I1460" s="2">
        <f t="shared" si="142"/>
        <v>1.8939393939394478E-3</v>
      </c>
      <c r="J1460" s="36">
        <f t="shared" si="148"/>
        <v>119</v>
      </c>
      <c r="K1460" s="31">
        <f t="shared" si="149"/>
        <v>4.9832094299177574E-3</v>
      </c>
      <c r="L1460" s="3">
        <v>17.38</v>
      </c>
      <c r="M1460" s="13">
        <v>0.3833486996935862</v>
      </c>
      <c r="N1460" s="2">
        <v>3.2099999999999997E-2</v>
      </c>
      <c r="O1460" s="2">
        <v>8.0700000000000008E-2</v>
      </c>
      <c r="P1460" s="2">
        <v>8.8399999999999992E-2</v>
      </c>
      <c r="Q1460" s="2">
        <v>7.2599999999999998E-2</v>
      </c>
      <c r="R1460" s="15">
        <v>4.1407818228615889E-2</v>
      </c>
      <c r="S1460" s="17">
        <f t="shared" si="143"/>
        <v>2.6749999999999999E-3</v>
      </c>
      <c r="T1460" s="18">
        <v>2.137514173310838E-3</v>
      </c>
      <c r="U1460" s="8">
        <v>3.9800000000000002E-2</v>
      </c>
      <c r="V1460" s="8">
        <v>3.0800000000000001E-2</v>
      </c>
      <c r="W1460" s="13">
        <v>8.9748047800000002E-4</v>
      </c>
      <c r="X1460" s="13">
        <v>-1.3636614999999999E-3</v>
      </c>
      <c r="Y1460" s="26">
        <v>4.0924000000000002E-2</v>
      </c>
      <c r="Z1460" s="26">
        <v>3.9465E-2</v>
      </c>
      <c r="AA1460" s="26">
        <f t="shared" si="150"/>
        <v>3.8249000000000005E-2</v>
      </c>
    </row>
    <row r="1461" spans="1:27" x14ac:dyDescent="0.3">
      <c r="A1461" s="1">
        <v>199208</v>
      </c>
      <c r="B1461" s="29">
        <v>414.03</v>
      </c>
      <c r="C1461" s="2">
        <v>12.366666666666667</v>
      </c>
      <c r="D1461" s="2">
        <f t="shared" si="141"/>
        <v>3.5199981681771857</v>
      </c>
      <c r="E1461" s="2">
        <f t="shared" si="144"/>
        <v>396.58398853627136</v>
      </c>
      <c r="F1461" s="36">
        <f t="shared" si="145"/>
        <v>119</v>
      </c>
      <c r="G1461" s="2">
        <f t="shared" si="146"/>
        <v>3.332638559128331</v>
      </c>
      <c r="H1461" s="13">
        <f t="shared" si="147"/>
        <v>0.23080623651218826</v>
      </c>
      <c r="I1461" s="2">
        <f t="shared" si="142"/>
        <v>1.890359168241984E-3</v>
      </c>
      <c r="J1461" s="36">
        <f t="shared" si="148"/>
        <v>119</v>
      </c>
      <c r="K1461" s="31">
        <f t="shared" si="149"/>
        <v>4.9826958354562464E-3</v>
      </c>
      <c r="L1461" s="3">
        <v>17.71</v>
      </c>
      <c r="M1461" s="13">
        <v>0.39940503692424356</v>
      </c>
      <c r="N1461" s="2">
        <v>3.1300000000000001E-2</v>
      </c>
      <c r="O1461" s="2">
        <v>7.9500000000000001E-2</v>
      </c>
      <c r="P1461" s="2">
        <v>8.6500000000000007E-2</v>
      </c>
      <c r="Q1461" s="2">
        <v>7.2499999999999995E-2</v>
      </c>
      <c r="R1461" s="15">
        <v>4.2875302480744323E-2</v>
      </c>
      <c r="S1461" s="17">
        <f t="shared" si="143"/>
        <v>2.6083333333333336E-3</v>
      </c>
      <c r="T1461" s="18">
        <v>2.8429301308340238E-3</v>
      </c>
      <c r="U1461" s="8">
        <v>6.7000000000000002E-3</v>
      </c>
      <c r="V1461" s="8">
        <v>8.9999999999999993E-3</v>
      </c>
      <c r="W1461" s="13">
        <v>3.6955877700000007E-4</v>
      </c>
      <c r="X1461" s="13">
        <v>-1.4314693E-3</v>
      </c>
      <c r="Y1461" s="26">
        <v>-2.0615000000000001E-2</v>
      </c>
      <c r="Z1461" s="26">
        <v>-2.4213999999999999E-2</v>
      </c>
      <c r="AA1461" s="26">
        <f t="shared" si="150"/>
        <v>-2.3223333333333335E-2</v>
      </c>
    </row>
    <row r="1462" spans="1:27" x14ac:dyDescent="0.3">
      <c r="A1462" s="1">
        <v>199209</v>
      </c>
      <c r="B1462" s="29">
        <v>417.8</v>
      </c>
      <c r="C1462" s="2">
        <v>12.39</v>
      </c>
      <c r="D1462" s="2">
        <f t="shared" si="141"/>
        <v>3.5202172093456321</v>
      </c>
      <c r="E1462" s="2">
        <f t="shared" si="144"/>
        <v>397.13256208109618</v>
      </c>
      <c r="F1462" s="36">
        <f t="shared" si="145"/>
        <v>119</v>
      </c>
      <c r="G1462" s="2">
        <f t="shared" si="146"/>
        <v>3.3372484208495479</v>
      </c>
      <c r="H1462" s="13">
        <f t="shared" si="147"/>
        <v>0.23056092318643981</v>
      </c>
      <c r="I1462" s="2">
        <f t="shared" si="142"/>
        <v>1.8867924528302993E-3</v>
      </c>
      <c r="J1462" s="36">
        <f t="shared" si="148"/>
        <v>119</v>
      </c>
      <c r="K1462" s="31">
        <f t="shared" si="149"/>
        <v>4.9821965037256458E-3</v>
      </c>
      <c r="L1462" s="3">
        <v>18.04</v>
      </c>
      <c r="M1462" s="13">
        <v>0.39765697210960538</v>
      </c>
      <c r="N1462" s="2">
        <v>2.9100000000000001E-2</v>
      </c>
      <c r="O1462" s="2">
        <v>7.9199999999999993E-2</v>
      </c>
      <c r="P1462" s="2">
        <v>8.6199999999999999E-2</v>
      </c>
      <c r="Q1462" s="2">
        <v>7.0999999999999994E-2</v>
      </c>
      <c r="R1462" s="15">
        <v>4.118230189870159E-2</v>
      </c>
      <c r="S1462" s="17">
        <f t="shared" si="143"/>
        <v>2.4250000000000001E-3</v>
      </c>
      <c r="T1462" s="18">
        <v>2.8348707858473483E-3</v>
      </c>
      <c r="U1462" s="8">
        <v>1.8499999999999999E-2</v>
      </c>
      <c r="V1462" s="8">
        <v>9.9000000000000008E-3</v>
      </c>
      <c r="W1462" s="13">
        <v>8.7221176799999998E-4</v>
      </c>
      <c r="X1462" s="13">
        <v>-1.0761545999999999E-3</v>
      </c>
      <c r="Y1462" s="26">
        <v>1.1339999999999999E-2</v>
      </c>
      <c r="Z1462" s="26">
        <v>8.9160000000000003E-3</v>
      </c>
      <c r="AA1462" s="26">
        <f t="shared" si="150"/>
        <v>8.9149999999999993E-3</v>
      </c>
    </row>
    <row r="1463" spans="1:27" x14ac:dyDescent="0.3">
      <c r="A1463" s="1">
        <v>199210</v>
      </c>
      <c r="B1463" s="29">
        <v>418.68</v>
      </c>
      <c r="C1463" s="2">
        <v>12.386666666666667</v>
      </c>
      <c r="D1463" s="2">
        <f t="shared" si="141"/>
        <v>3.55029920024506</v>
      </c>
      <c r="E1463" s="2">
        <f t="shared" si="144"/>
        <v>397.64684209898883</v>
      </c>
      <c r="F1463" s="36">
        <f t="shared" si="145"/>
        <v>119</v>
      </c>
      <c r="G1463" s="2">
        <f t="shared" si="146"/>
        <v>3.3415701016721751</v>
      </c>
      <c r="H1463" s="13">
        <f t="shared" si="147"/>
        <v>0.23033141849185976</v>
      </c>
      <c r="I1463" s="2">
        <f t="shared" si="142"/>
        <v>-2.6903416733925489E-4</v>
      </c>
      <c r="J1463" s="36">
        <f t="shared" si="148"/>
        <v>119</v>
      </c>
      <c r="K1463" s="31">
        <f t="shared" si="149"/>
        <v>4.9898693593986966E-3</v>
      </c>
      <c r="L1463" s="3">
        <v>18.39</v>
      </c>
      <c r="M1463" s="13">
        <v>0.40325117775070152</v>
      </c>
      <c r="N1463" s="2">
        <v>2.86E-2</v>
      </c>
      <c r="O1463" s="2">
        <v>7.9899999999999999E-2</v>
      </c>
      <c r="P1463" s="2">
        <v>8.8399999999999992E-2</v>
      </c>
      <c r="Q1463" s="2">
        <v>7.4099999999999999E-2</v>
      </c>
      <c r="R1463" s="15">
        <v>4.0993432397016388E-2</v>
      </c>
      <c r="S1463" s="17">
        <f t="shared" si="143"/>
        <v>2.3833333333333332E-3</v>
      </c>
      <c r="T1463" s="18">
        <v>3.5323244075452938E-3</v>
      </c>
      <c r="U1463" s="8">
        <v>-1.9800000000000002E-2</v>
      </c>
      <c r="V1463" s="8">
        <v>-1.5599999999999999E-2</v>
      </c>
      <c r="W1463" s="13">
        <v>9.44148791E-4</v>
      </c>
      <c r="X1463" s="13">
        <v>-9.0211185999999996E-4</v>
      </c>
      <c r="Y1463" s="26">
        <v>4.7959999999999999E-3</v>
      </c>
      <c r="Z1463" s="26">
        <v>3.4550000000000002E-3</v>
      </c>
      <c r="AA1463" s="26">
        <f t="shared" si="150"/>
        <v>2.4126666666666667E-3</v>
      </c>
    </row>
    <row r="1464" spans="1:27" x14ac:dyDescent="0.3">
      <c r="A1464" s="1">
        <v>199211</v>
      </c>
      <c r="B1464" s="29">
        <v>431.35</v>
      </c>
      <c r="C1464" s="2">
        <v>12.383333333333333</v>
      </c>
      <c r="D1464" s="2">
        <f t="shared" si="141"/>
        <v>3.5606254019365373</v>
      </c>
      <c r="E1464" s="2">
        <f t="shared" si="144"/>
        <v>398.17713061199584</v>
      </c>
      <c r="F1464" s="36">
        <f t="shared" si="145"/>
        <v>119</v>
      </c>
      <c r="G1464" s="2">
        <f t="shared" si="146"/>
        <v>3.3460263076638306</v>
      </c>
      <c r="H1464" s="13">
        <f t="shared" si="147"/>
        <v>0.23009524775231779</v>
      </c>
      <c r="I1464" s="2">
        <f t="shared" si="142"/>
        <v>-2.6910656620027229E-4</v>
      </c>
      <c r="J1464" s="36">
        <f t="shared" si="148"/>
        <v>119</v>
      </c>
      <c r="K1464" s="31">
        <f t="shared" si="149"/>
        <v>4.9794462405101294E-3</v>
      </c>
      <c r="L1464" s="3">
        <v>18.739999999999998</v>
      </c>
      <c r="M1464" s="13">
        <v>0.39362645847528288</v>
      </c>
      <c r="N1464" s="2">
        <v>3.1300000000000001E-2</v>
      </c>
      <c r="O1464" s="2">
        <v>8.1000000000000003E-2</v>
      </c>
      <c r="P1464" s="2">
        <v>8.9600000000000013E-2</v>
      </c>
      <c r="Q1464" s="2">
        <v>7.4800000000000005E-2</v>
      </c>
      <c r="R1464" s="15">
        <v>3.7890481428482461E-2</v>
      </c>
      <c r="S1464" s="17">
        <f t="shared" si="143"/>
        <v>2.6083333333333336E-3</v>
      </c>
      <c r="T1464" s="18">
        <v>1.4094435032336039E-3</v>
      </c>
      <c r="U1464" s="8">
        <v>1E-3</v>
      </c>
      <c r="V1464" s="8">
        <v>6.8999999999999999E-3</v>
      </c>
      <c r="W1464" s="13">
        <v>5.0809960500000011E-4</v>
      </c>
      <c r="X1464" s="13">
        <v>-8.3605818999999998E-4</v>
      </c>
      <c r="Y1464" s="26">
        <v>3.3793999999999998E-2</v>
      </c>
      <c r="Z1464" s="26">
        <v>3.0068999999999999E-2</v>
      </c>
      <c r="AA1464" s="26">
        <f t="shared" si="150"/>
        <v>3.1185666666666664E-2</v>
      </c>
    </row>
    <row r="1465" spans="1:27" x14ac:dyDescent="0.3">
      <c r="A1465" s="1">
        <v>199212</v>
      </c>
      <c r="B1465" s="29">
        <v>435.71</v>
      </c>
      <c r="C1465" s="2">
        <v>12.38</v>
      </c>
      <c r="D1465" s="2">
        <f t="shared" si="141"/>
        <v>3.5679158812544647</v>
      </c>
      <c r="E1465" s="2">
        <f t="shared" si="144"/>
        <v>398.68611954959044</v>
      </c>
      <c r="F1465" s="36">
        <f t="shared" si="145"/>
        <v>119</v>
      </c>
      <c r="G1465" s="2">
        <f t="shared" si="146"/>
        <v>3.3503035256268103</v>
      </c>
      <c r="H1465" s="13">
        <f t="shared" si="147"/>
        <v>0.22986901812923866</v>
      </c>
      <c r="I1465" s="2">
        <f t="shared" si="142"/>
        <v>-2.6917900403755635E-4</v>
      </c>
      <c r="J1465" s="36">
        <f t="shared" si="148"/>
        <v>119</v>
      </c>
      <c r="K1465" s="31">
        <f t="shared" si="149"/>
        <v>4.9690181898873753E-3</v>
      </c>
      <c r="L1465" s="3">
        <v>19.09</v>
      </c>
      <c r="M1465" s="13">
        <v>0.39410961419895257</v>
      </c>
      <c r="N1465" s="2">
        <v>3.2199999999999999E-2</v>
      </c>
      <c r="O1465" s="2">
        <v>7.980000000000001E-2</v>
      </c>
      <c r="P1465" s="2">
        <v>8.8100000000000012E-2</v>
      </c>
      <c r="Q1465" s="2">
        <v>7.2599999999999998E-2</v>
      </c>
      <c r="R1465" s="15">
        <v>3.8733123750422246E-2</v>
      </c>
      <c r="S1465" s="17">
        <f t="shared" si="143"/>
        <v>2.6833333333333331E-3</v>
      </c>
      <c r="T1465" s="18">
        <v>-7.0447343526375489E-4</v>
      </c>
      <c r="U1465" s="8">
        <v>2.46E-2</v>
      </c>
      <c r="V1465" s="8">
        <v>2.2800000000000001E-2</v>
      </c>
      <c r="W1465" s="13">
        <v>4.7153999800000001E-4</v>
      </c>
      <c r="X1465" s="13">
        <v>-1.1115236000000001E-3</v>
      </c>
      <c r="Y1465" s="26">
        <v>1.338E-2</v>
      </c>
      <c r="Z1465" s="26">
        <v>1.1197E-2</v>
      </c>
      <c r="AA1465" s="26">
        <f t="shared" si="150"/>
        <v>1.0696666666666667E-2</v>
      </c>
    </row>
    <row r="1466" spans="1:27" x14ac:dyDescent="0.3">
      <c r="A1466" s="1">
        <v>199301</v>
      </c>
      <c r="B1466" s="29">
        <v>438.78</v>
      </c>
      <c r="C1466" s="2">
        <v>12.413333333333334</v>
      </c>
      <c r="D1466" s="2">
        <f t="shared" si="141"/>
        <v>3.5756560264250505</v>
      </c>
      <c r="E1466" s="2">
        <f t="shared" si="144"/>
        <v>399.1855203803072</v>
      </c>
      <c r="F1466" s="36">
        <f t="shared" si="145"/>
        <v>119</v>
      </c>
      <c r="G1466" s="2">
        <f t="shared" si="146"/>
        <v>3.3545001712630858</v>
      </c>
      <c r="H1466" s="13">
        <f t="shared" si="147"/>
        <v>0.22964748206909258</v>
      </c>
      <c r="I1466" s="2">
        <f t="shared" si="142"/>
        <v>2.692514808831481E-3</v>
      </c>
      <c r="J1466" s="36">
        <f t="shared" si="148"/>
        <v>119</v>
      </c>
      <c r="K1466" s="31">
        <f t="shared" si="149"/>
        <v>4.9504509694089363E-3</v>
      </c>
      <c r="L1466" s="3">
        <v>19.34</v>
      </c>
      <c r="M1466" s="13">
        <v>0.39304810446083399</v>
      </c>
      <c r="N1466" s="2">
        <v>0.03</v>
      </c>
      <c r="O1466" s="2">
        <v>7.9100000000000004E-2</v>
      </c>
      <c r="P1466" s="2">
        <v>8.6699999999999999E-2</v>
      </c>
      <c r="Q1466" s="2">
        <v>7.2499999999999995E-2</v>
      </c>
      <c r="R1466" s="15">
        <v>4.165842698664355E-2</v>
      </c>
      <c r="S1466" s="17">
        <f t="shared" si="143"/>
        <v>2.5000000000000001E-3</v>
      </c>
      <c r="T1466" s="18">
        <v>4.9209238141984957E-3</v>
      </c>
      <c r="U1466" s="8">
        <v>2.8000000000000001E-2</v>
      </c>
      <c r="V1466" s="8">
        <v>2.5000000000000001E-2</v>
      </c>
      <c r="W1466" s="13">
        <v>3.4884569199999992E-4</v>
      </c>
      <c r="X1466" s="13">
        <v>-1.5522385E-3</v>
      </c>
      <c r="Y1466" s="26">
        <v>7.2820000000000003E-3</v>
      </c>
      <c r="Z1466" s="26">
        <v>5.9639999999999997E-3</v>
      </c>
      <c r="AA1466" s="26">
        <f t="shared" si="150"/>
        <v>4.7819999999999998E-3</v>
      </c>
    </row>
    <row r="1467" spans="1:27" x14ac:dyDescent="0.3">
      <c r="A1467" s="1">
        <v>199302</v>
      </c>
      <c r="B1467" s="29">
        <v>443.38</v>
      </c>
      <c r="C1467" s="2">
        <v>12.446666666666667</v>
      </c>
      <c r="D1467" s="2">
        <f t="shared" si="141"/>
        <v>3.5914989752467927</v>
      </c>
      <c r="E1467" s="2">
        <f t="shared" si="144"/>
        <v>399.66203864384374</v>
      </c>
      <c r="F1467" s="36">
        <f t="shared" si="145"/>
        <v>119</v>
      </c>
      <c r="G1467" s="2">
        <f t="shared" si="146"/>
        <v>3.3585045264188551</v>
      </c>
      <c r="H1467" s="13">
        <f t="shared" si="147"/>
        <v>0.22943649454498682</v>
      </c>
      <c r="I1467" s="2">
        <f t="shared" si="142"/>
        <v>2.6852846401719255E-3</v>
      </c>
      <c r="J1467" s="36">
        <f t="shared" si="148"/>
        <v>119</v>
      </c>
      <c r="K1467" s="31">
        <f t="shared" si="149"/>
        <v>4.9567913000180134E-3</v>
      </c>
      <c r="L1467" s="3">
        <v>19.59</v>
      </c>
      <c r="M1467" s="13">
        <v>0.3859601968908335</v>
      </c>
      <c r="N1467" s="2">
        <v>2.9300000000000003E-2</v>
      </c>
      <c r="O1467" s="2">
        <v>7.7100000000000002E-2</v>
      </c>
      <c r="P1467" s="2">
        <v>8.3900000000000002E-2</v>
      </c>
      <c r="Q1467" s="2">
        <v>6.9800000000000001E-2</v>
      </c>
      <c r="R1467" s="15">
        <v>4.0634540281655175E-2</v>
      </c>
      <c r="S1467" s="17">
        <f t="shared" si="143"/>
        <v>2.4416666666666671E-3</v>
      </c>
      <c r="T1467" s="18">
        <v>3.5001785822096204E-3</v>
      </c>
      <c r="U1467" s="8">
        <v>3.5400000000000001E-2</v>
      </c>
      <c r="V1467" s="8">
        <v>2.5600000000000001E-2</v>
      </c>
      <c r="W1467" s="13">
        <v>1.146872153E-3</v>
      </c>
      <c r="X1467" s="13">
        <v>-1.4793404999999999E-3</v>
      </c>
      <c r="Y1467" s="26">
        <v>1.3526E-2</v>
      </c>
      <c r="Z1467" s="26">
        <v>1.0361E-2</v>
      </c>
      <c r="AA1467" s="26">
        <f t="shared" si="150"/>
        <v>1.1084333333333333E-2</v>
      </c>
    </row>
    <row r="1468" spans="1:27" x14ac:dyDescent="0.3">
      <c r="A1468" s="1">
        <v>199303</v>
      </c>
      <c r="B1468" s="29">
        <v>451.67</v>
      </c>
      <c r="C1468" s="2">
        <v>12.48</v>
      </c>
      <c r="D1468" s="2">
        <f t="shared" si="141"/>
        <v>3.5630790889462034</v>
      </c>
      <c r="E1468" s="2">
        <f t="shared" si="144"/>
        <v>400.08408312714613</v>
      </c>
      <c r="F1468" s="36">
        <f t="shared" si="145"/>
        <v>119</v>
      </c>
      <c r="G1468" s="2">
        <f t="shared" si="146"/>
        <v>3.3620511187155135</v>
      </c>
      <c r="H1468" s="13">
        <f t="shared" si="147"/>
        <v>0.22924994980216293</v>
      </c>
      <c r="I1468" s="2">
        <f t="shared" si="142"/>
        <v>2.6780931976433386E-3</v>
      </c>
      <c r="J1468" s="36">
        <f t="shared" si="148"/>
        <v>119</v>
      </c>
      <c r="K1468" s="31">
        <f t="shared" si="149"/>
        <v>4.9631145587405419E-3</v>
      </c>
      <c r="L1468" s="3">
        <v>19.84</v>
      </c>
      <c r="M1468" s="13">
        <v>0.33361352638732605</v>
      </c>
      <c r="N1468" s="2">
        <v>2.9500000000000002E-2</v>
      </c>
      <c r="O1468" s="2">
        <v>7.5800000000000006E-2</v>
      </c>
      <c r="P1468" s="2">
        <v>8.1500000000000003E-2</v>
      </c>
      <c r="Q1468" s="2">
        <v>7.0199999999999999E-2</v>
      </c>
      <c r="R1468" s="15">
        <v>3.7013461778627028E-2</v>
      </c>
      <c r="S1468" s="17">
        <f t="shared" si="143"/>
        <v>2.4583333333333336E-3</v>
      </c>
      <c r="T1468" s="18">
        <v>3.4879700517186072E-3</v>
      </c>
      <c r="U1468" s="8">
        <v>2.0999999999999999E-3</v>
      </c>
      <c r="V1468" s="8">
        <v>2.5000000000000001E-3</v>
      </c>
      <c r="W1468" s="13">
        <v>1.0047233329999999E-3</v>
      </c>
      <c r="X1468" s="13">
        <v>-1.6690258E-3</v>
      </c>
      <c r="Y1468" s="26">
        <v>2.1201999999999999E-2</v>
      </c>
      <c r="Z1468" s="26">
        <v>1.8578000000000001E-2</v>
      </c>
      <c r="AA1468" s="26">
        <f t="shared" si="150"/>
        <v>1.8743666666666665E-2</v>
      </c>
    </row>
    <row r="1469" spans="1:27" x14ac:dyDescent="0.3">
      <c r="A1469" s="1">
        <v>199304</v>
      </c>
      <c r="B1469" s="29">
        <v>440.19</v>
      </c>
      <c r="C1469" s="2">
        <v>12.493333333333332</v>
      </c>
      <c r="D1469" s="2">
        <f t="shared" si="141"/>
        <v>3.5844745471737558</v>
      </c>
      <c r="E1469" s="2">
        <f t="shared" si="144"/>
        <v>400.49157713624493</v>
      </c>
      <c r="F1469" s="36">
        <f t="shared" si="145"/>
        <v>119</v>
      </c>
      <c r="G1469" s="2">
        <f t="shared" si="146"/>
        <v>3.3654754381197054</v>
      </c>
      <c r="H1469" s="13">
        <f t="shared" si="147"/>
        <v>0.22907012401625587</v>
      </c>
      <c r="I1469" s="2">
        <f t="shared" si="142"/>
        <v>1.0683760683758425E-3</v>
      </c>
      <c r="J1469" s="36">
        <f t="shared" si="148"/>
        <v>119</v>
      </c>
      <c r="K1469" s="31">
        <f t="shared" si="149"/>
        <v>4.9734583839064995E-3</v>
      </c>
      <c r="L1469" s="3">
        <v>19.669999999999998</v>
      </c>
      <c r="M1469" s="13">
        <v>0.33434980595256286</v>
      </c>
      <c r="N1469" s="2">
        <v>2.87E-2</v>
      </c>
      <c r="O1469" s="2">
        <v>7.46E-2</v>
      </c>
      <c r="P1469" s="2">
        <v>8.14E-2</v>
      </c>
      <c r="Q1469" s="2">
        <v>7.0099999999999996E-2</v>
      </c>
      <c r="R1469" s="15">
        <v>3.9718948372781462E-2</v>
      </c>
      <c r="S1469" s="17">
        <f t="shared" si="143"/>
        <v>2.3916666666666665E-3</v>
      </c>
      <c r="T1469" s="18">
        <v>2.7816429618767705E-3</v>
      </c>
      <c r="U1469" s="8">
        <v>7.1999999999999998E-3</v>
      </c>
      <c r="V1469" s="8">
        <v>5.1999999999999998E-3</v>
      </c>
      <c r="W1469" s="13">
        <v>1.0047977259999999E-3</v>
      </c>
      <c r="X1469" s="13">
        <v>-1.4462842E-3</v>
      </c>
      <c r="Y1469" s="26">
        <v>-2.4518999999999999E-2</v>
      </c>
      <c r="Z1469" s="26">
        <v>-2.5780000000000001E-2</v>
      </c>
      <c r="AA1469" s="26">
        <f t="shared" si="150"/>
        <v>-2.6910666666666666E-2</v>
      </c>
    </row>
    <row r="1470" spans="1:27" x14ac:dyDescent="0.3">
      <c r="A1470" s="1">
        <v>199305</v>
      </c>
      <c r="B1470" s="29">
        <v>450.19</v>
      </c>
      <c r="C1470" s="2">
        <v>12.506666666666666</v>
      </c>
      <c r="D1470" s="2">
        <f t="shared" si="141"/>
        <v>3.5841628320360903</v>
      </c>
      <c r="E1470" s="2">
        <f t="shared" si="144"/>
        <v>400.88729296957558</v>
      </c>
      <c r="F1470" s="36">
        <f t="shared" si="145"/>
        <v>119</v>
      </c>
      <c r="G1470" s="2">
        <f t="shared" si="146"/>
        <v>3.3688007812569376</v>
      </c>
      <c r="H1470" s="13">
        <f t="shared" si="147"/>
        <v>0.22889576569620834</v>
      </c>
      <c r="I1470" s="2">
        <f t="shared" si="142"/>
        <v>1.0672358591248265E-3</v>
      </c>
      <c r="J1470" s="36">
        <f t="shared" si="148"/>
        <v>119</v>
      </c>
      <c r="K1470" s="31">
        <f t="shared" si="149"/>
        <v>4.9702927483029156E-3</v>
      </c>
      <c r="L1470" s="3">
        <v>19.5</v>
      </c>
      <c r="M1470" s="13">
        <v>0.32488242147966084</v>
      </c>
      <c r="N1470" s="2">
        <v>2.9600000000000001E-2</v>
      </c>
      <c r="O1470" s="2">
        <v>7.4299999999999991E-2</v>
      </c>
      <c r="P1470" s="2">
        <v>8.2100000000000006E-2</v>
      </c>
      <c r="Q1470" s="2">
        <v>7.0099999999999996E-2</v>
      </c>
      <c r="R1470" s="15">
        <v>4.0162727293380752E-2</v>
      </c>
      <c r="S1470" s="17">
        <f t="shared" si="143"/>
        <v>2.4666666666666669E-3</v>
      </c>
      <c r="T1470" s="18">
        <v>1.3879252748480759E-3</v>
      </c>
      <c r="U1470" s="8">
        <v>4.7000000000000002E-3</v>
      </c>
      <c r="V1470" s="8">
        <v>2E-3</v>
      </c>
      <c r="W1470" s="13">
        <v>8.1730378200000015E-4</v>
      </c>
      <c r="X1470" s="13">
        <v>-1.6500073999999999E-3</v>
      </c>
      <c r="Y1470" s="26">
        <v>2.6259000000000001E-2</v>
      </c>
      <c r="Z1470" s="26">
        <v>2.2549E-2</v>
      </c>
      <c r="AA1470" s="26">
        <f t="shared" si="150"/>
        <v>2.3792333333333335E-2</v>
      </c>
    </row>
    <row r="1471" spans="1:27" x14ac:dyDescent="0.3">
      <c r="A1471" s="1">
        <v>199306</v>
      </c>
      <c r="B1471" s="29">
        <v>450.53</v>
      </c>
      <c r="C1471" s="2">
        <v>12.52</v>
      </c>
      <c r="D1471" s="2">
        <f t="shared" si="141"/>
        <v>3.5777560032208027</v>
      </c>
      <c r="E1471" s="2">
        <f t="shared" si="144"/>
        <v>401.31771041174022</v>
      </c>
      <c r="F1471" s="36">
        <f t="shared" si="145"/>
        <v>119</v>
      </c>
      <c r="G1471" s="2">
        <f t="shared" si="146"/>
        <v>3.3724177345524389</v>
      </c>
      <c r="H1471" s="13">
        <f t="shared" si="147"/>
        <v>0.22870641844159478</v>
      </c>
      <c r="I1471" s="2">
        <f t="shared" si="142"/>
        <v>1.0660980810235365E-3</v>
      </c>
      <c r="J1471" s="36">
        <f t="shared" si="148"/>
        <v>119</v>
      </c>
      <c r="K1471" s="31">
        <f t="shared" si="149"/>
        <v>4.9671350543207581E-3</v>
      </c>
      <c r="L1471" s="3">
        <v>19.329999999999998</v>
      </c>
      <c r="M1471" s="13">
        <v>0.32593124756094427</v>
      </c>
      <c r="N1471" s="2">
        <v>3.0699999999999998E-2</v>
      </c>
      <c r="O1471" s="2">
        <v>7.3300000000000004E-2</v>
      </c>
      <c r="P1471" s="2">
        <v>8.0700000000000008E-2</v>
      </c>
      <c r="Q1471" s="2">
        <v>6.6799999999999998E-2</v>
      </c>
      <c r="R1471" s="15">
        <v>4.1047892646667229E-2</v>
      </c>
      <c r="S1471" s="17">
        <f t="shared" si="143"/>
        <v>2.558333333333333E-3</v>
      </c>
      <c r="T1471" s="18">
        <v>1.3860016078773747E-3</v>
      </c>
      <c r="U1471" s="8">
        <v>4.4900000000000002E-2</v>
      </c>
      <c r="V1471" s="8">
        <v>2.93E-2</v>
      </c>
      <c r="W1471" s="13">
        <v>5.7381668400000008E-4</v>
      </c>
      <c r="X1471" s="13">
        <v>-1.7479702E-3</v>
      </c>
      <c r="Y1471" s="26">
        <v>3.4659999999999999E-3</v>
      </c>
      <c r="Z1471" s="26">
        <v>1.0950000000000001E-3</v>
      </c>
      <c r="AA1471" s="26">
        <f t="shared" si="150"/>
        <v>9.0766666666666686E-4</v>
      </c>
    </row>
    <row r="1472" spans="1:27" x14ac:dyDescent="0.3">
      <c r="A1472" s="1">
        <v>199307</v>
      </c>
      <c r="B1472" s="29">
        <v>448.13</v>
      </c>
      <c r="C1472" s="2">
        <v>12.52</v>
      </c>
      <c r="D1472" s="2">
        <f t="shared" si="141"/>
        <v>3.6116084607942378</v>
      </c>
      <c r="E1472" s="2">
        <f t="shared" si="144"/>
        <v>401.73334340668532</v>
      </c>
      <c r="F1472" s="36">
        <f t="shared" si="145"/>
        <v>119</v>
      </c>
      <c r="G1472" s="2">
        <f t="shared" si="146"/>
        <v>3.375910448795675</v>
      </c>
      <c r="H1472" s="13">
        <f t="shared" si="147"/>
        <v>0.2285238721636127</v>
      </c>
      <c r="I1472" s="2">
        <f t="shared" si="142"/>
        <v>0</v>
      </c>
      <c r="J1472" s="36">
        <f t="shared" si="148"/>
        <v>119</v>
      </c>
      <c r="K1472" s="31">
        <f t="shared" si="149"/>
        <v>4.9518766820570628E-3</v>
      </c>
      <c r="L1472" s="3">
        <v>19.689999999999998</v>
      </c>
      <c r="M1472" s="13">
        <v>0.32377703081889381</v>
      </c>
      <c r="N1472" s="2">
        <v>3.04E-2</v>
      </c>
      <c r="O1472" s="2">
        <v>7.17E-2</v>
      </c>
      <c r="P1472" s="2">
        <v>7.9299999999999995E-2</v>
      </c>
      <c r="Q1472" s="2">
        <v>6.5600000000000006E-2</v>
      </c>
      <c r="R1472" s="15">
        <v>4.0900205241279373E-2</v>
      </c>
      <c r="S1472" s="17">
        <f t="shared" si="143"/>
        <v>2.5333333333333332E-3</v>
      </c>
      <c r="T1472" s="18">
        <v>0</v>
      </c>
      <c r="U1472" s="8">
        <v>1.9099999999999999E-2</v>
      </c>
      <c r="V1472" s="8">
        <v>0.01</v>
      </c>
      <c r="W1472" s="13">
        <v>6.0896176699999996E-4</v>
      </c>
      <c r="X1472" s="13">
        <v>-1.3904709999999999E-3</v>
      </c>
      <c r="Y1472" s="26">
        <v>-4.5929999999999999E-3</v>
      </c>
      <c r="Z1472" s="26">
        <v>-5.9090000000000002E-3</v>
      </c>
      <c r="AA1472" s="26">
        <f t="shared" si="150"/>
        <v>-7.1263333333333335E-3</v>
      </c>
    </row>
    <row r="1473" spans="1:27" x14ac:dyDescent="0.3">
      <c r="A1473" s="1">
        <v>199308</v>
      </c>
      <c r="B1473" s="29">
        <v>463.56</v>
      </c>
      <c r="C1473" s="2">
        <v>12.52</v>
      </c>
      <c r="D1473" s="2">
        <f t="shared" si="141"/>
        <v>3.6015703273118316</v>
      </c>
      <c r="E1473" s="2">
        <f t="shared" si="144"/>
        <v>402.17559139803518</v>
      </c>
      <c r="F1473" s="36">
        <f t="shared" si="145"/>
        <v>119</v>
      </c>
      <c r="G1473" s="2">
        <f t="shared" si="146"/>
        <v>3.379626818470884</v>
      </c>
      <c r="H1473" s="13">
        <f t="shared" si="147"/>
        <v>0.22832995628361391</v>
      </c>
      <c r="I1473" s="2">
        <f t="shared" si="142"/>
        <v>0</v>
      </c>
      <c r="J1473" s="36">
        <f t="shared" si="148"/>
        <v>119</v>
      </c>
      <c r="K1473" s="31">
        <f t="shared" si="149"/>
        <v>4.9277290919865508E-3</v>
      </c>
      <c r="L1473" s="3">
        <v>20.05</v>
      </c>
      <c r="M1473" s="13">
        <v>0.31386498333839247</v>
      </c>
      <c r="N1473" s="2">
        <v>3.0200000000000001E-2</v>
      </c>
      <c r="O1473" s="2">
        <v>6.8499999999999991E-2</v>
      </c>
      <c r="P1473" s="2">
        <v>7.5999999999999998E-2</v>
      </c>
      <c r="Q1473" s="2">
        <v>6.2300000000000001E-2</v>
      </c>
      <c r="R1473" s="15">
        <v>4.0165971069383251E-2</v>
      </c>
      <c r="S1473" s="17">
        <f t="shared" si="143"/>
        <v>2.5166666666666666E-3</v>
      </c>
      <c r="T1473" s="18">
        <v>2.76625349289011E-3</v>
      </c>
      <c r="U1473" s="8">
        <v>4.3400000000000001E-2</v>
      </c>
      <c r="V1473" s="8">
        <v>2.87E-2</v>
      </c>
      <c r="W1473" s="13">
        <v>2.8157747100000005E-4</v>
      </c>
      <c r="X1473" s="13">
        <v>-1.2521642999999999E-3</v>
      </c>
      <c r="Y1473" s="26">
        <v>3.7430999999999999E-2</v>
      </c>
      <c r="Z1473" s="26">
        <v>3.3957000000000001E-2</v>
      </c>
      <c r="AA1473" s="26">
        <f t="shared" si="150"/>
        <v>3.4914333333333332E-2</v>
      </c>
    </row>
    <row r="1474" spans="1:27" x14ac:dyDescent="0.3">
      <c r="A1474" s="1">
        <v>199309</v>
      </c>
      <c r="B1474" s="29">
        <v>458.93</v>
      </c>
      <c r="C1474" s="2">
        <v>12.52</v>
      </c>
      <c r="D1474" s="2">
        <f t="shared" si="141"/>
        <v>3.6207776163919605</v>
      </c>
      <c r="E1474" s="2">
        <f t="shared" si="144"/>
        <v>402.62595312041793</v>
      </c>
      <c r="F1474" s="36">
        <f t="shared" si="145"/>
        <v>119</v>
      </c>
      <c r="G1474" s="2">
        <f t="shared" si="146"/>
        <v>3.3834113707598146</v>
      </c>
      <c r="H1474" s="13">
        <f t="shared" si="147"/>
        <v>0.22813282063158524</v>
      </c>
      <c r="I1474" s="2">
        <f t="shared" si="142"/>
        <v>0</v>
      </c>
      <c r="J1474" s="36">
        <f t="shared" si="148"/>
        <v>119</v>
      </c>
      <c r="K1474" s="31">
        <f t="shared" si="149"/>
        <v>4.9036506927185343E-3</v>
      </c>
      <c r="L1474" s="3">
        <v>20.41</v>
      </c>
      <c r="M1474" s="13">
        <v>0.32235182146238445</v>
      </c>
      <c r="N1474" s="2">
        <v>2.9500000000000002E-2</v>
      </c>
      <c r="O1474" s="2">
        <v>6.6600000000000006E-2</v>
      </c>
      <c r="P1474" s="2">
        <v>7.3399999999999993E-2</v>
      </c>
      <c r="Q1474" s="2">
        <v>6.2700000000000006E-2</v>
      </c>
      <c r="R1474" s="15">
        <v>4.1747369889482328E-2</v>
      </c>
      <c r="S1474" s="17">
        <f t="shared" si="143"/>
        <v>2.4583333333333336E-3</v>
      </c>
      <c r="T1474" s="18">
        <v>2.0696799385259584E-3</v>
      </c>
      <c r="U1474" s="8">
        <v>5.0000000000000001E-4</v>
      </c>
      <c r="V1474" s="8">
        <v>4.3E-3</v>
      </c>
      <c r="W1474" s="13">
        <v>4.7066457800000011E-4</v>
      </c>
      <c r="X1474" s="13">
        <v>-1.1537304999999999E-3</v>
      </c>
      <c r="Y1474" s="26">
        <v>-7.5820000000000002E-3</v>
      </c>
      <c r="Z1474" s="26">
        <v>-9.8420000000000001E-3</v>
      </c>
      <c r="AA1474" s="26">
        <f t="shared" si="150"/>
        <v>-1.0040333333333333E-2</v>
      </c>
    </row>
    <row r="1475" spans="1:27" x14ac:dyDescent="0.3">
      <c r="A1475" s="1">
        <v>199310</v>
      </c>
      <c r="B1475" s="29">
        <v>467.83</v>
      </c>
      <c r="C1475" s="2">
        <v>12.54</v>
      </c>
      <c r="D1475" s="2">
        <f t="shared" ref="D1475:D1538" si="151">-LN(C1475/B1476)</f>
        <v>3.6061867070853184</v>
      </c>
      <c r="E1475" s="2">
        <f t="shared" si="144"/>
        <v>403.08252291424532</v>
      </c>
      <c r="F1475" s="36">
        <f t="shared" si="145"/>
        <v>119</v>
      </c>
      <c r="G1475" s="2">
        <f t="shared" si="146"/>
        <v>3.387248091716347</v>
      </c>
      <c r="H1475" s="13">
        <f t="shared" si="147"/>
        <v>0.22793331470999337</v>
      </c>
      <c r="I1475" s="2">
        <f t="shared" si="142"/>
        <v>1.5974440894568342E-3</v>
      </c>
      <c r="J1475" s="36">
        <f t="shared" si="148"/>
        <v>119</v>
      </c>
      <c r="K1475" s="31">
        <f t="shared" si="149"/>
        <v>4.8676362869562294E-3</v>
      </c>
      <c r="L1475" s="3">
        <v>20.903333333333336</v>
      </c>
      <c r="M1475" s="13">
        <v>0.3113628329216831</v>
      </c>
      <c r="N1475" s="2">
        <v>3.0200000000000001E-2</v>
      </c>
      <c r="O1475" s="2">
        <v>6.6699999999999995E-2</v>
      </c>
      <c r="P1475" s="2">
        <v>7.3099999999999998E-2</v>
      </c>
      <c r="Q1475" s="2">
        <v>6.2300000000000001E-2</v>
      </c>
      <c r="R1475" s="15">
        <v>4.0380917281492727E-2</v>
      </c>
      <c r="S1475" s="17">
        <f t="shared" si="143"/>
        <v>2.5166666666666666E-3</v>
      </c>
      <c r="T1475" s="18">
        <v>4.1265533110170435E-3</v>
      </c>
      <c r="U1475" s="8">
        <v>9.5999999999999992E-3</v>
      </c>
      <c r="V1475" s="8">
        <v>5.1000000000000004E-3</v>
      </c>
      <c r="W1475" s="13">
        <v>3.1420480300000005E-4</v>
      </c>
      <c r="X1475" s="13">
        <v>-1.0548299000000001E-3</v>
      </c>
      <c r="Y1475" s="26">
        <v>1.9883999999999999E-2</v>
      </c>
      <c r="Z1475" s="26">
        <v>1.8589999999999999E-2</v>
      </c>
      <c r="AA1475" s="26">
        <f t="shared" si="150"/>
        <v>1.7367333333333332E-2</v>
      </c>
    </row>
    <row r="1476" spans="1:27" x14ac:dyDescent="0.3">
      <c r="A1476" s="1">
        <v>199311</v>
      </c>
      <c r="B1476" s="29">
        <v>461.79</v>
      </c>
      <c r="C1476" s="2">
        <v>12.559999999999999</v>
      </c>
      <c r="D1476" s="2">
        <f t="shared" si="151"/>
        <v>3.6146336723669177</v>
      </c>
      <c r="E1476" s="2">
        <f t="shared" si="144"/>
        <v>403.53763353137583</v>
      </c>
      <c r="F1476" s="36">
        <f t="shared" si="145"/>
        <v>119</v>
      </c>
      <c r="G1476" s="2">
        <f t="shared" si="146"/>
        <v>3.3910725506838304</v>
      </c>
      <c r="H1476" s="13">
        <f t="shared" si="147"/>
        <v>0.22773479336939401</v>
      </c>
      <c r="I1476" s="2">
        <f t="shared" ref="I1476:I1539" si="152">C1476/C1475-1</f>
        <v>1.5948963317384823E-3</v>
      </c>
      <c r="J1476" s="36">
        <f t="shared" si="148"/>
        <v>119</v>
      </c>
      <c r="K1476" s="31">
        <f t="shared" si="149"/>
        <v>4.8451994698923652E-3</v>
      </c>
      <c r="L1476" s="3">
        <v>21.396666666666668</v>
      </c>
      <c r="M1476" s="13">
        <v>0.31107941081016693</v>
      </c>
      <c r="N1476" s="2">
        <v>3.1E-2</v>
      </c>
      <c r="O1476" s="2">
        <v>6.93E-2</v>
      </c>
      <c r="P1476" s="2">
        <v>7.6600000000000001E-2</v>
      </c>
      <c r="Q1476" s="2">
        <v>6.5100000000000005E-2</v>
      </c>
      <c r="R1476" s="15">
        <v>4.3853595062104067E-2</v>
      </c>
      <c r="S1476" s="17">
        <f t="shared" si="143"/>
        <v>2.5833333333333333E-3</v>
      </c>
      <c r="T1476" s="18">
        <v>6.8610637339880853E-4</v>
      </c>
      <c r="U1476" s="8">
        <v>-2.5899999999999999E-2</v>
      </c>
      <c r="V1476" s="8">
        <v>-1.8800000000000001E-2</v>
      </c>
      <c r="W1476" s="13">
        <v>5.7632802E-4</v>
      </c>
      <c r="X1476" s="13">
        <v>-1.0516947E-3</v>
      </c>
      <c r="Y1476" s="26">
        <v>-8.6549999999999995E-3</v>
      </c>
      <c r="Z1476" s="26">
        <v>-1.2083999999999999E-2</v>
      </c>
      <c r="AA1476" s="26">
        <f t="shared" si="150"/>
        <v>-1.1238333333333333E-2</v>
      </c>
    </row>
    <row r="1477" spans="1:27" x14ac:dyDescent="0.3">
      <c r="A1477" s="1">
        <v>199312</v>
      </c>
      <c r="B1477" s="29">
        <v>466.45</v>
      </c>
      <c r="C1477" s="2">
        <v>12.58</v>
      </c>
      <c r="D1477" s="2">
        <f t="shared" si="151"/>
        <v>3.6450264066263469</v>
      </c>
      <c r="E1477" s="2">
        <f t="shared" si="144"/>
        <v>404.01469016422305</v>
      </c>
      <c r="F1477" s="36">
        <f t="shared" si="145"/>
        <v>119</v>
      </c>
      <c r="G1477" s="2">
        <f t="shared" si="146"/>
        <v>3.3950814299514542</v>
      </c>
      <c r="H1477" s="13">
        <f t="shared" si="147"/>
        <v>0.22752706996171523</v>
      </c>
      <c r="I1477" s="2">
        <f t="shared" si="152"/>
        <v>1.5923566878981443E-3</v>
      </c>
      <c r="J1477" s="36">
        <f t="shared" si="148"/>
        <v>119</v>
      </c>
      <c r="K1477" s="31">
        <f t="shared" si="149"/>
        <v>4.8228936257498096E-3</v>
      </c>
      <c r="L1477" s="3">
        <v>21.89</v>
      </c>
      <c r="M1477" s="13">
        <v>0.30526722290900837</v>
      </c>
      <c r="N1477" s="2">
        <v>3.0600000000000002E-2</v>
      </c>
      <c r="O1477" s="2">
        <v>6.93E-2</v>
      </c>
      <c r="P1477" s="2">
        <v>7.690000000000001E-2</v>
      </c>
      <c r="Q1477" s="2">
        <v>6.54E-2</v>
      </c>
      <c r="R1477" s="15">
        <v>4.574875775870222E-2</v>
      </c>
      <c r="S1477" s="17">
        <f t="shared" si="143"/>
        <v>2.5500000000000002E-3</v>
      </c>
      <c r="T1477" s="18">
        <v>0</v>
      </c>
      <c r="U1477" s="8">
        <v>2E-3</v>
      </c>
      <c r="V1477" s="8">
        <v>6.7000000000000002E-3</v>
      </c>
      <c r="W1477" s="13">
        <v>2.6968626699999996E-4</v>
      </c>
      <c r="X1477" s="13">
        <v>-1.012497E-3</v>
      </c>
      <c r="Y1477" s="26">
        <v>1.2643E-2</v>
      </c>
      <c r="Z1477" s="26">
        <v>1.0614E-2</v>
      </c>
      <c r="AA1477" s="26">
        <f t="shared" si="150"/>
        <v>1.0093E-2</v>
      </c>
    </row>
    <row r="1478" spans="1:27" x14ac:dyDescent="0.3">
      <c r="A1478" s="1">
        <v>199401</v>
      </c>
      <c r="B1478" s="29">
        <v>481.61</v>
      </c>
      <c r="C1478" s="2">
        <v>12.623333333333335</v>
      </c>
      <c r="D1478" s="2">
        <f t="shared" si="151"/>
        <v>3.6110820453637369</v>
      </c>
      <c r="E1478" s="2">
        <f t="shared" si="144"/>
        <v>404.5659963983266</v>
      </c>
      <c r="F1478" s="36">
        <f t="shared" si="145"/>
        <v>119</v>
      </c>
      <c r="G1478" s="2">
        <f t="shared" si="146"/>
        <v>3.3997142554481226</v>
      </c>
      <c r="H1478" s="13">
        <f t="shared" si="147"/>
        <v>0.22728748776394056</v>
      </c>
      <c r="I1478" s="2">
        <f t="shared" si="152"/>
        <v>3.444621091680089E-3</v>
      </c>
      <c r="J1478" s="36">
        <f t="shared" si="148"/>
        <v>119</v>
      </c>
      <c r="K1478" s="31">
        <f t="shared" si="149"/>
        <v>4.8007175331554325E-3</v>
      </c>
      <c r="L1478" s="3">
        <v>22.163333333333334</v>
      </c>
      <c r="M1478" s="13">
        <v>0.28805856716297956</v>
      </c>
      <c r="N1478" s="2">
        <v>2.98E-2</v>
      </c>
      <c r="O1478" s="2">
        <v>6.9199999999999998E-2</v>
      </c>
      <c r="P1478" s="2">
        <v>7.6499999999999999E-2</v>
      </c>
      <c r="Q1478" s="2">
        <v>6.3700000000000007E-2</v>
      </c>
      <c r="R1478" s="15">
        <v>4.3690716143628808E-2</v>
      </c>
      <c r="S1478" s="17">
        <f t="shared" si="143"/>
        <v>2.4833333333333335E-3</v>
      </c>
      <c r="T1478" s="18">
        <v>2.7397277411202693E-3</v>
      </c>
      <c r="U1478" s="8">
        <v>2.5700000000000001E-2</v>
      </c>
      <c r="V1478" s="8">
        <v>2.0199999999999999E-2</v>
      </c>
      <c r="W1478" s="13">
        <v>4.2348580400000001E-4</v>
      </c>
      <c r="X1478" s="13">
        <v>-9.7607727E-4</v>
      </c>
      <c r="Y1478" s="26">
        <v>3.3429E-2</v>
      </c>
      <c r="Z1478" s="26">
        <v>3.1954000000000003E-2</v>
      </c>
      <c r="AA1478" s="26">
        <f t="shared" si="150"/>
        <v>3.0945666666666666E-2</v>
      </c>
    </row>
    <row r="1479" spans="1:27" x14ac:dyDescent="0.3">
      <c r="A1479" s="1">
        <v>199402</v>
      </c>
      <c r="B1479" s="29">
        <v>467.14</v>
      </c>
      <c r="C1479" s="2">
        <v>12.666666666666668</v>
      </c>
      <c r="D1479" s="2">
        <f t="shared" si="151"/>
        <v>3.5608292528780896</v>
      </c>
      <c r="E1479" s="2">
        <f t="shared" si="144"/>
        <v>405.07415516301853</v>
      </c>
      <c r="F1479" s="36">
        <f t="shared" si="145"/>
        <v>119</v>
      </c>
      <c r="G1479" s="2">
        <f t="shared" si="146"/>
        <v>3.4039844971682229</v>
      </c>
      <c r="H1479" s="13">
        <f t="shared" si="147"/>
        <v>0.22706710267554381</v>
      </c>
      <c r="I1479" s="2">
        <f t="shared" si="152"/>
        <v>3.4327964087668139E-3</v>
      </c>
      <c r="J1479" s="36">
        <f t="shared" si="148"/>
        <v>119</v>
      </c>
      <c r="K1479" s="31">
        <f t="shared" si="149"/>
        <v>4.794256507488312E-3</v>
      </c>
      <c r="L1479" s="3">
        <v>22.436666666666667</v>
      </c>
      <c r="M1479" s="13">
        <v>0.29905882086800012</v>
      </c>
      <c r="N1479" s="2">
        <v>3.2500000000000001E-2</v>
      </c>
      <c r="O1479" s="2">
        <v>7.0800000000000002E-2</v>
      </c>
      <c r="P1479" s="2">
        <v>7.7600000000000002E-2</v>
      </c>
      <c r="Q1479" s="2">
        <v>6.8199999999999997E-2</v>
      </c>
      <c r="R1479" s="15">
        <v>4.5061940717150438E-2</v>
      </c>
      <c r="S1479" s="17">
        <f t="shared" si="143"/>
        <v>2.7083333333333334E-3</v>
      </c>
      <c r="T1479" s="18">
        <v>3.4141170305459641E-3</v>
      </c>
      <c r="U1479" s="8">
        <v>-4.4999999999999998E-2</v>
      </c>
      <c r="V1479" s="8">
        <v>-2.86E-2</v>
      </c>
      <c r="W1479" s="13">
        <v>1.0260882710000001E-3</v>
      </c>
      <c r="X1479" s="13">
        <v>-1.1355039E-3</v>
      </c>
      <c r="Y1479" s="26">
        <v>-2.7161000000000001E-2</v>
      </c>
      <c r="Z1479" s="26">
        <v>-3.0120999999999998E-2</v>
      </c>
      <c r="AA1479" s="26">
        <f t="shared" si="150"/>
        <v>-2.9869333333333335E-2</v>
      </c>
    </row>
    <row r="1480" spans="1:27" x14ac:dyDescent="0.3">
      <c r="A1480" s="1">
        <v>199403</v>
      </c>
      <c r="B1480" s="29">
        <v>445.77</v>
      </c>
      <c r="C1480" s="2">
        <v>12.71</v>
      </c>
      <c r="D1480" s="2">
        <f t="shared" si="151"/>
        <v>3.5688786778462398</v>
      </c>
      <c r="E1480" s="2">
        <f t="shared" si="144"/>
        <v>405.53079753254082</v>
      </c>
      <c r="F1480" s="36">
        <f t="shared" si="145"/>
        <v>119</v>
      </c>
      <c r="G1480" s="2">
        <f t="shared" si="146"/>
        <v>3.4078218280045447</v>
      </c>
      <c r="H1480" s="13">
        <f t="shared" si="147"/>
        <v>0.22686942417831524</v>
      </c>
      <c r="I1480" s="2">
        <f t="shared" si="152"/>
        <v>3.4210526315789913E-3</v>
      </c>
      <c r="J1480" s="36">
        <f t="shared" si="148"/>
        <v>119</v>
      </c>
      <c r="K1480" s="31">
        <f t="shared" si="149"/>
        <v>4.7878446773451412E-3</v>
      </c>
      <c r="L1480" s="3">
        <v>22.71</v>
      </c>
      <c r="M1480" s="13">
        <v>0.30748380506932604</v>
      </c>
      <c r="N1480" s="2">
        <v>3.5000000000000003E-2</v>
      </c>
      <c r="O1480" s="2">
        <v>7.4800000000000005E-2</v>
      </c>
      <c r="P1480" s="2">
        <v>8.1300000000000011E-2</v>
      </c>
      <c r="Q1480" s="2">
        <v>7.2499999999999995E-2</v>
      </c>
      <c r="R1480" s="15">
        <v>4.1917455387995559E-2</v>
      </c>
      <c r="S1480" s="17">
        <f t="shared" si="143"/>
        <v>2.9166666666666668E-3</v>
      </c>
      <c r="T1480" s="18">
        <v>3.4025212165012704E-3</v>
      </c>
      <c r="U1480" s="8">
        <v>-3.95E-2</v>
      </c>
      <c r="V1480" s="8">
        <v>-3.8300000000000001E-2</v>
      </c>
      <c r="W1480" s="13">
        <v>8.9213088500000003E-4</v>
      </c>
      <c r="X1480" s="13">
        <v>-1.099839E-3</v>
      </c>
      <c r="Y1480" s="26">
        <v>-4.3456000000000002E-2</v>
      </c>
      <c r="Z1480" s="26">
        <v>-4.5727999999999998E-2</v>
      </c>
      <c r="AA1480" s="26">
        <f t="shared" si="150"/>
        <v>-4.6372666666666666E-2</v>
      </c>
    </row>
    <row r="1481" spans="1:27" x14ac:dyDescent="0.3">
      <c r="A1481" s="1">
        <v>199404</v>
      </c>
      <c r="B1481" s="29">
        <v>450.91</v>
      </c>
      <c r="C1481" s="2">
        <v>12.753333333333334</v>
      </c>
      <c r="D1481" s="2">
        <f t="shared" si="151"/>
        <v>3.5778179302561357</v>
      </c>
      <c r="E1481" s="2">
        <f t="shared" si="144"/>
        <v>406.06269702087189</v>
      </c>
      <c r="F1481" s="36">
        <f t="shared" si="145"/>
        <v>119</v>
      </c>
      <c r="G1481" s="2">
        <f t="shared" si="146"/>
        <v>3.4122915716039657</v>
      </c>
      <c r="H1481" s="13">
        <f t="shared" si="147"/>
        <v>0.226639600708998</v>
      </c>
      <c r="I1481" s="2">
        <f t="shared" si="152"/>
        <v>3.4093889325990112E-3</v>
      </c>
      <c r="J1481" s="36">
        <f t="shared" si="148"/>
        <v>119</v>
      </c>
      <c r="K1481" s="31">
        <f t="shared" si="149"/>
        <v>4.7658802545726599E-3</v>
      </c>
      <c r="L1481" s="3">
        <v>23.54</v>
      </c>
      <c r="M1481" s="13">
        <v>0.30366478621342424</v>
      </c>
      <c r="N1481" s="2">
        <v>3.6799999999999999E-2</v>
      </c>
      <c r="O1481" s="2">
        <v>7.8799999999999995E-2</v>
      </c>
      <c r="P1481" s="2">
        <v>8.5199999999999998E-2</v>
      </c>
      <c r="Q1481" s="2">
        <v>7.4499999999999997E-2</v>
      </c>
      <c r="R1481" s="15">
        <v>3.9864537698162575E-2</v>
      </c>
      <c r="S1481" s="17">
        <f t="shared" si="143"/>
        <v>3.0666666666666668E-3</v>
      </c>
      <c r="T1481" s="18">
        <v>1.3577527846700167E-3</v>
      </c>
      <c r="U1481" s="8">
        <v>-1.4999999999999999E-2</v>
      </c>
      <c r="V1481" s="8">
        <v>-9.7000000000000003E-3</v>
      </c>
      <c r="W1481" s="13">
        <v>1.3736767199999998E-3</v>
      </c>
      <c r="X1481" s="13">
        <v>-9.5162781000000004E-4</v>
      </c>
      <c r="Y1481" s="26">
        <v>1.2817E-2</v>
      </c>
      <c r="Z1481" s="26">
        <v>1.1476999999999999E-2</v>
      </c>
      <c r="AA1481" s="26">
        <f t="shared" si="150"/>
        <v>9.7503333333333331E-3</v>
      </c>
    </row>
    <row r="1482" spans="1:27" x14ac:dyDescent="0.3">
      <c r="A1482" s="1">
        <v>199405</v>
      </c>
      <c r="B1482" s="29">
        <v>456.51</v>
      </c>
      <c r="C1482" s="2">
        <v>12.796666666666667</v>
      </c>
      <c r="D1482" s="2">
        <f t="shared" si="151"/>
        <v>3.5472477653729251</v>
      </c>
      <c r="E1482" s="2">
        <f t="shared" si="144"/>
        <v>406.59219939048899</v>
      </c>
      <c r="F1482" s="36">
        <f t="shared" si="145"/>
        <v>119</v>
      </c>
      <c r="G1482" s="2">
        <f t="shared" si="146"/>
        <v>3.4167411713486469</v>
      </c>
      <c r="H1482" s="13">
        <f t="shared" si="147"/>
        <v>0.22641127501131134</v>
      </c>
      <c r="I1482" s="2">
        <f t="shared" si="152"/>
        <v>3.397804495556711E-3</v>
      </c>
      <c r="J1482" s="36">
        <f t="shared" si="148"/>
        <v>119</v>
      </c>
      <c r="K1482" s="31">
        <f t="shared" si="149"/>
        <v>4.7441103904028526E-3</v>
      </c>
      <c r="L1482" s="3">
        <v>24.37</v>
      </c>
      <c r="M1482" s="13">
        <v>0.29746947570189658</v>
      </c>
      <c r="N1482" s="2">
        <v>4.1399999999999999E-2</v>
      </c>
      <c r="O1482" s="2">
        <v>7.9899999999999999E-2</v>
      </c>
      <c r="P1482" s="2">
        <v>8.6199999999999999E-2</v>
      </c>
      <c r="Q1482" s="2">
        <v>7.5899999999999995E-2</v>
      </c>
      <c r="R1482" s="15">
        <v>3.965931258571781E-2</v>
      </c>
      <c r="S1482" s="17">
        <f t="shared" si="143"/>
        <v>3.4499999999999999E-3</v>
      </c>
      <c r="T1482" s="18">
        <v>6.7823743247911854E-4</v>
      </c>
      <c r="U1482" s="8">
        <v>-8.2000000000000007E-3</v>
      </c>
      <c r="V1482" s="8">
        <v>-6.1999999999999998E-3</v>
      </c>
      <c r="W1482" s="13">
        <v>7.5049823599999997E-4</v>
      </c>
      <c r="X1482" s="13">
        <v>-1.0085096999999999E-3</v>
      </c>
      <c r="Y1482" s="26">
        <v>1.6309000000000001E-2</v>
      </c>
      <c r="Z1482" s="26">
        <v>1.2559000000000001E-2</v>
      </c>
      <c r="AA1482" s="26">
        <f t="shared" si="150"/>
        <v>1.2859000000000001E-2</v>
      </c>
    </row>
    <row r="1483" spans="1:27" x14ac:dyDescent="0.3">
      <c r="A1483" s="1">
        <v>199406</v>
      </c>
      <c r="B1483" s="29">
        <v>444.27</v>
      </c>
      <c r="C1483" s="2">
        <v>12.84</v>
      </c>
      <c r="D1483" s="2">
        <f t="shared" si="151"/>
        <v>3.5748495884579992</v>
      </c>
      <c r="E1483" s="2">
        <f t="shared" si="144"/>
        <v>407.11366478722601</v>
      </c>
      <c r="F1483" s="36">
        <f t="shared" si="145"/>
        <v>119</v>
      </c>
      <c r="G1483" s="2">
        <f t="shared" si="146"/>
        <v>3.4211232335061008</v>
      </c>
      <c r="H1483" s="13">
        <f t="shared" si="147"/>
        <v>0.22618686410307681</v>
      </c>
      <c r="I1483" s="2">
        <f t="shared" si="152"/>
        <v>3.3862985152384173E-3</v>
      </c>
      <c r="J1483" s="36">
        <f t="shared" si="148"/>
        <v>119</v>
      </c>
      <c r="K1483" s="31">
        <f t="shared" si="149"/>
        <v>4.7225554592609026E-3</v>
      </c>
      <c r="L1483" s="3">
        <v>25.2</v>
      </c>
      <c r="M1483" s="13">
        <v>0.30841707670307816</v>
      </c>
      <c r="N1483" s="2">
        <v>4.1399999999999999E-2</v>
      </c>
      <c r="O1483" s="2">
        <v>7.9699999999999993E-2</v>
      </c>
      <c r="P1483" s="2">
        <v>8.6500000000000007E-2</v>
      </c>
      <c r="Q1483" s="2">
        <v>7.7399999999999997E-2</v>
      </c>
      <c r="R1483" s="15">
        <v>3.4012388739383559E-2</v>
      </c>
      <c r="S1483" s="17">
        <f t="shared" si="143"/>
        <v>3.4499999999999999E-3</v>
      </c>
      <c r="T1483" s="18">
        <v>3.3840979842404942E-3</v>
      </c>
      <c r="U1483" s="8">
        <v>-0.01</v>
      </c>
      <c r="V1483" s="8">
        <v>-8.0999999999999996E-3</v>
      </c>
      <c r="W1483" s="13">
        <v>7.97103586E-4</v>
      </c>
      <c r="X1483" s="13">
        <v>-9.6572186000000004E-4</v>
      </c>
      <c r="Y1483" s="26">
        <v>-2.4761999999999999E-2</v>
      </c>
      <c r="Z1483" s="26">
        <v>-2.7113000000000002E-2</v>
      </c>
      <c r="AA1483" s="26">
        <f t="shared" si="150"/>
        <v>-2.8212000000000001E-2</v>
      </c>
    </row>
    <row r="1484" spans="1:27" x14ac:dyDescent="0.3">
      <c r="A1484" s="1">
        <v>199407</v>
      </c>
      <c r="B1484" s="29">
        <v>458.25</v>
      </c>
      <c r="C1484" s="2">
        <v>12.870000000000001</v>
      </c>
      <c r="D1484" s="2">
        <f t="shared" si="151"/>
        <v>3.6094678603774097</v>
      </c>
      <c r="E1484" s="2">
        <f t="shared" si="144"/>
        <v>407.56486827927438</v>
      </c>
      <c r="F1484" s="36">
        <f t="shared" si="145"/>
        <v>119</v>
      </c>
      <c r="G1484" s="2">
        <f t="shared" si="146"/>
        <v>3.4249148594897005</v>
      </c>
      <c r="H1484" s="13">
        <f t="shared" si="147"/>
        <v>0.22599304885050925</v>
      </c>
      <c r="I1484" s="2">
        <f t="shared" si="152"/>
        <v>2.3364485981309802E-3</v>
      </c>
      <c r="J1484" s="36">
        <f t="shared" si="148"/>
        <v>119</v>
      </c>
      <c r="K1484" s="31">
        <f t="shared" si="149"/>
        <v>4.7241922663817937E-3</v>
      </c>
      <c r="L1484" s="3">
        <v>25.91</v>
      </c>
      <c r="M1484" s="13">
        <v>0.29698538077296838</v>
      </c>
      <c r="N1484" s="2">
        <v>4.3299999999999998E-2</v>
      </c>
      <c r="O1484" s="2">
        <v>8.1099999999999992E-2</v>
      </c>
      <c r="P1484" s="2">
        <v>8.8000000000000009E-2</v>
      </c>
      <c r="Q1484" s="2">
        <v>7.46E-2</v>
      </c>
      <c r="R1484" s="15">
        <v>3.1222202502259946E-2</v>
      </c>
      <c r="S1484" s="17">
        <f t="shared" si="143"/>
        <v>3.6083333333333332E-3</v>
      </c>
      <c r="T1484" s="18">
        <v>2.6990158403527595E-3</v>
      </c>
      <c r="U1484" s="8">
        <v>3.6299999999999999E-2</v>
      </c>
      <c r="V1484" s="8">
        <v>3.09E-2</v>
      </c>
      <c r="W1484" s="13">
        <v>3.2727011200000004E-4</v>
      </c>
      <c r="X1484" s="13">
        <v>-6.4309391000000001E-4</v>
      </c>
      <c r="Y1484" s="26">
        <v>3.2714E-2</v>
      </c>
      <c r="Z1484" s="26">
        <v>3.1380999999999999E-2</v>
      </c>
      <c r="AA1484" s="26">
        <f t="shared" si="150"/>
        <v>2.9105666666666669E-2</v>
      </c>
    </row>
    <row r="1485" spans="1:27" x14ac:dyDescent="0.3">
      <c r="A1485" s="1">
        <v>199408</v>
      </c>
      <c r="B1485" s="29">
        <v>475.5</v>
      </c>
      <c r="C1485" s="2">
        <v>12.899999999999999</v>
      </c>
      <c r="D1485" s="2">
        <f t="shared" si="151"/>
        <v>3.5798731965875583</v>
      </c>
      <c r="E1485" s="2">
        <f t="shared" si="144"/>
        <v>408.05735350773676</v>
      </c>
      <c r="F1485" s="36">
        <f t="shared" si="145"/>
        <v>119</v>
      </c>
      <c r="G1485" s="2">
        <f t="shared" si="146"/>
        <v>3.4290533908213172</v>
      </c>
      <c r="H1485" s="13">
        <f t="shared" si="147"/>
        <v>0.22578187972905908</v>
      </c>
      <c r="I1485" s="2">
        <f t="shared" si="152"/>
        <v>2.331002331002141E-3</v>
      </c>
      <c r="J1485" s="36">
        <f t="shared" si="148"/>
        <v>119</v>
      </c>
      <c r="K1485" s="31">
        <f t="shared" si="149"/>
        <v>4.7170806687238847E-3</v>
      </c>
      <c r="L1485" s="3">
        <v>26.619999999999997</v>
      </c>
      <c r="M1485" s="13">
        <v>0.28568381932002279</v>
      </c>
      <c r="N1485" s="2">
        <v>4.4800000000000006E-2</v>
      </c>
      <c r="O1485" s="2">
        <v>8.0700000000000008E-2</v>
      </c>
      <c r="P1485" s="2">
        <v>8.7400000000000005E-2</v>
      </c>
      <c r="Q1485" s="2">
        <v>7.6100000000000001E-2</v>
      </c>
      <c r="R1485" s="15">
        <v>2.871694145602488E-2</v>
      </c>
      <c r="S1485" s="17">
        <f t="shared" si="143"/>
        <v>3.7333333333333337E-3</v>
      </c>
      <c r="T1485" s="18">
        <v>4.0350163409914605E-3</v>
      </c>
      <c r="U1485" s="8">
        <v>-8.6E-3</v>
      </c>
      <c r="V1485" s="8">
        <v>-3.0999999999999999E-3</v>
      </c>
      <c r="W1485" s="13">
        <v>5.6037869299999988E-4</v>
      </c>
      <c r="X1485" s="13">
        <v>-9.7495811000000005E-4</v>
      </c>
      <c r="Y1485" s="26">
        <v>4.1341000000000003E-2</v>
      </c>
      <c r="Z1485" s="26">
        <v>3.7990000000000003E-2</v>
      </c>
      <c r="AA1485" s="26">
        <f t="shared" si="150"/>
        <v>3.7607666666666671E-2</v>
      </c>
    </row>
    <row r="1486" spans="1:27" x14ac:dyDescent="0.3">
      <c r="A1486" s="1">
        <v>199409</v>
      </c>
      <c r="B1486" s="29">
        <v>462.71</v>
      </c>
      <c r="C1486" s="2">
        <v>12.93</v>
      </c>
      <c r="D1486" s="2">
        <f t="shared" si="151"/>
        <v>3.5981700434313773</v>
      </c>
      <c r="E1486" s="2">
        <f t="shared" si="144"/>
        <v>408.52347053282585</v>
      </c>
      <c r="F1486" s="36">
        <f t="shared" si="145"/>
        <v>119</v>
      </c>
      <c r="G1486" s="2">
        <f t="shared" si="146"/>
        <v>3.4329703406119818</v>
      </c>
      <c r="H1486" s="13">
        <f t="shared" si="147"/>
        <v>0.22558238002150666</v>
      </c>
      <c r="I1486" s="2">
        <f t="shared" si="152"/>
        <v>2.3255813953488857E-3</v>
      </c>
      <c r="J1486" s="36">
        <f t="shared" si="148"/>
        <v>119</v>
      </c>
      <c r="K1486" s="31">
        <f t="shared" si="149"/>
        <v>4.7100195808780828E-3</v>
      </c>
      <c r="L1486" s="3">
        <v>27.33</v>
      </c>
      <c r="M1486" s="13">
        <v>0.29090465859885267</v>
      </c>
      <c r="N1486" s="2">
        <v>4.6199999999999998E-2</v>
      </c>
      <c r="O1486" s="2">
        <v>8.3400000000000002E-2</v>
      </c>
      <c r="P1486" s="2">
        <v>8.9800000000000005E-2</v>
      </c>
      <c r="Q1486" s="2">
        <v>0.08</v>
      </c>
      <c r="R1486" s="15">
        <v>2.9014304301823023E-2</v>
      </c>
      <c r="S1486" s="17">
        <f t="shared" si="143"/>
        <v>3.8499999999999997E-3</v>
      </c>
      <c r="T1486" s="18">
        <v>2.6809258997386111E-3</v>
      </c>
      <c r="U1486" s="8">
        <v>-3.3099999999999997E-2</v>
      </c>
      <c r="V1486" s="8">
        <v>-2.6499999999999999E-2</v>
      </c>
      <c r="W1486" s="13">
        <v>8.0187546900000004E-4</v>
      </c>
      <c r="X1486" s="13">
        <v>-8.3929779000000001E-4</v>
      </c>
      <c r="Y1486" s="26">
        <v>-2.3939999999999999E-2</v>
      </c>
      <c r="Z1486" s="26">
        <v>-2.6238000000000001E-2</v>
      </c>
      <c r="AA1486" s="26">
        <f t="shared" si="150"/>
        <v>-2.7789999999999999E-2</v>
      </c>
    </row>
    <row r="1487" spans="1:27" x14ac:dyDescent="0.3">
      <c r="A1487" s="1">
        <v>199410</v>
      </c>
      <c r="B1487" s="29">
        <v>472.35</v>
      </c>
      <c r="C1487" s="2">
        <v>13.013333333333332</v>
      </c>
      <c r="D1487" s="2">
        <f t="shared" si="151"/>
        <v>3.5514396725539767</v>
      </c>
      <c r="E1487" s="2">
        <f t="shared" si="144"/>
        <v>409.02986426768007</v>
      </c>
      <c r="F1487" s="36">
        <f t="shared" si="145"/>
        <v>119</v>
      </c>
      <c r="G1487" s="2">
        <f t="shared" si="146"/>
        <v>3.4372257501485719</v>
      </c>
      <c r="H1487" s="13">
        <f t="shared" si="147"/>
        <v>0.22536604092467391</v>
      </c>
      <c r="I1487" s="2">
        <f t="shared" si="152"/>
        <v>6.444960041247727E-3</v>
      </c>
      <c r="J1487" s="36">
        <f t="shared" si="148"/>
        <v>119</v>
      </c>
      <c r="K1487" s="31">
        <f t="shared" si="149"/>
        <v>4.6726289392366657E-3</v>
      </c>
      <c r="L1487" s="3">
        <v>28.42</v>
      </c>
      <c r="M1487" s="13">
        <v>0.28607127371314517</v>
      </c>
      <c r="N1487" s="2">
        <v>4.9500000000000002E-2</v>
      </c>
      <c r="O1487" s="2">
        <v>8.5699999999999998E-2</v>
      </c>
      <c r="P1487" s="2">
        <v>9.1999999999999998E-2</v>
      </c>
      <c r="Q1487" s="2">
        <v>8.09E-2</v>
      </c>
      <c r="R1487" s="15">
        <v>2.6010585238930361E-2</v>
      </c>
      <c r="S1487" s="17">
        <f t="shared" si="143"/>
        <v>4.1250000000000002E-3</v>
      </c>
      <c r="T1487" s="18">
        <v>6.6916098554321499E-4</v>
      </c>
      <c r="U1487" s="8">
        <v>-2.5000000000000001E-3</v>
      </c>
      <c r="V1487" s="8">
        <v>-5.0000000000000001E-3</v>
      </c>
      <c r="W1487" s="13">
        <v>1.1584214689999998E-3</v>
      </c>
      <c r="X1487" s="13">
        <v>-7.7172888999999998E-4</v>
      </c>
      <c r="Y1487" s="26">
        <v>2.2619E-2</v>
      </c>
      <c r="Z1487" s="26">
        <v>2.1042999999999999E-2</v>
      </c>
      <c r="AA1487" s="26">
        <f t="shared" si="150"/>
        <v>1.8494E-2</v>
      </c>
    </row>
    <row r="1488" spans="1:27" x14ac:dyDescent="0.3">
      <c r="A1488" s="1">
        <v>199411</v>
      </c>
      <c r="B1488" s="29">
        <v>453.69</v>
      </c>
      <c r="C1488" s="2">
        <v>13.096666666666668</v>
      </c>
      <c r="D1488" s="2">
        <f t="shared" si="151"/>
        <v>3.5572805275098407</v>
      </c>
      <c r="E1488" s="2">
        <f t="shared" si="144"/>
        <v>409.47410682573201</v>
      </c>
      <c r="F1488" s="36">
        <f t="shared" si="145"/>
        <v>119</v>
      </c>
      <c r="G1488" s="2">
        <f t="shared" si="146"/>
        <v>3.4409588808885041</v>
      </c>
      <c r="H1488" s="13">
        <f t="shared" si="147"/>
        <v>0.22517659515008384</v>
      </c>
      <c r="I1488" s="2">
        <f t="shared" si="152"/>
        <v>6.4036885245903896E-3</v>
      </c>
      <c r="J1488" s="36">
        <f t="shared" si="148"/>
        <v>119</v>
      </c>
      <c r="K1488" s="31">
        <f t="shared" si="149"/>
        <v>4.670238056382091E-3</v>
      </c>
      <c r="L1488" s="3">
        <v>29.51</v>
      </c>
      <c r="M1488" s="13">
        <v>0.29899261426705909</v>
      </c>
      <c r="N1488" s="2">
        <v>5.2900000000000003E-2</v>
      </c>
      <c r="O1488" s="2">
        <v>8.6800000000000002E-2</v>
      </c>
      <c r="P1488" s="2">
        <v>9.3200000000000005E-2</v>
      </c>
      <c r="Q1488" s="2">
        <v>8.0799999999999997E-2</v>
      </c>
      <c r="R1488" s="15">
        <v>2.2925572112205611E-2</v>
      </c>
      <c r="S1488" s="17">
        <f t="shared" ref="S1488:S1551" si="153">N1488/12</f>
        <v>4.4083333333333335E-3</v>
      </c>
      <c r="T1488" s="18">
        <v>1.3368782090175159E-3</v>
      </c>
      <c r="U1488" s="8">
        <v>6.6E-3</v>
      </c>
      <c r="V1488" s="8">
        <v>1.8E-3</v>
      </c>
      <c r="W1488" s="13">
        <v>8.3638282900000004E-4</v>
      </c>
      <c r="X1488" s="13">
        <v>-5.5881569999999996E-4</v>
      </c>
      <c r="Y1488" s="26">
        <v>-3.6248000000000002E-2</v>
      </c>
      <c r="Z1488" s="26">
        <v>-3.9423E-2</v>
      </c>
      <c r="AA1488" s="26">
        <f t="shared" si="150"/>
        <v>-4.0656333333333336E-2</v>
      </c>
    </row>
    <row r="1489" spans="1:27" x14ac:dyDescent="0.3">
      <c r="A1489" s="1">
        <v>199412</v>
      </c>
      <c r="B1489" s="29">
        <v>459.27</v>
      </c>
      <c r="C1489" s="2">
        <v>13.18</v>
      </c>
      <c r="D1489" s="2">
        <f t="shared" si="151"/>
        <v>3.5749253836130364</v>
      </c>
      <c r="E1489" s="2">
        <f t="shared" si="144"/>
        <v>409.85938321527294</v>
      </c>
      <c r="F1489" s="36">
        <f t="shared" si="145"/>
        <v>119</v>
      </c>
      <c r="G1489" s="2">
        <f t="shared" si="146"/>
        <v>3.4441964976073356</v>
      </c>
      <c r="H1489" s="13">
        <f t="shared" si="147"/>
        <v>0.22501255300893638</v>
      </c>
      <c r="I1489" s="2">
        <f t="shared" si="152"/>
        <v>6.3629422244844136E-3</v>
      </c>
      <c r="J1489" s="36">
        <f t="shared" si="148"/>
        <v>119</v>
      </c>
      <c r="K1489" s="31">
        <f t="shared" si="149"/>
        <v>4.6678783634911741E-3</v>
      </c>
      <c r="L1489" s="3">
        <v>30.6</v>
      </c>
      <c r="M1489" s="13">
        <v>0.29156830000676021</v>
      </c>
      <c r="N1489" s="2">
        <v>5.5999999999999994E-2</v>
      </c>
      <c r="O1489" s="2">
        <v>8.4600000000000009E-2</v>
      </c>
      <c r="P1489" s="2">
        <v>9.0999999999999998E-2</v>
      </c>
      <c r="Q1489" s="2">
        <v>7.9899999999999999E-2</v>
      </c>
      <c r="R1489" s="15">
        <v>1.659475687382804E-2</v>
      </c>
      <c r="S1489" s="17">
        <f t="shared" si="153"/>
        <v>4.6666666666666662E-3</v>
      </c>
      <c r="T1489" s="18">
        <v>0</v>
      </c>
      <c r="U1489" s="8">
        <v>1.61E-2</v>
      </c>
      <c r="V1489" s="8">
        <v>1.5699999999999999E-2</v>
      </c>
      <c r="W1489" s="13">
        <v>7.0492668100000013E-4</v>
      </c>
      <c r="X1489" s="13">
        <v>-5.7600687999999995E-4</v>
      </c>
      <c r="Y1489" s="26">
        <v>1.4955E-2</v>
      </c>
      <c r="Z1489" s="26">
        <v>1.2418999999999999E-2</v>
      </c>
      <c r="AA1489" s="26">
        <f t="shared" si="150"/>
        <v>1.0288333333333333E-2</v>
      </c>
    </row>
    <row r="1490" spans="1:27" x14ac:dyDescent="0.3">
      <c r="A1490" s="1">
        <v>199501</v>
      </c>
      <c r="B1490" s="29">
        <v>470.42</v>
      </c>
      <c r="C1490" s="2">
        <v>13.18</v>
      </c>
      <c r="D1490" s="2">
        <f t="shared" si="151"/>
        <v>3.6103640948771334</v>
      </c>
      <c r="E1490" s="2">
        <f t="shared" si="144"/>
        <v>410.25939525948183</v>
      </c>
      <c r="F1490" s="36">
        <f t="shared" si="145"/>
        <v>119</v>
      </c>
      <c r="G1490" s="2">
        <f t="shared" si="146"/>
        <v>3.4475579433569901</v>
      </c>
      <c r="H1490" s="13">
        <f t="shared" si="147"/>
        <v>0.22484248945955404</v>
      </c>
      <c r="I1490" s="2">
        <f t="shared" si="152"/>
        <v>0</v>
      </c>
      <c r="J1490" s="36">
        <f t="shared" si="148"/>
        <v>119</v>
      </c>
      <c r="K1490" s="31">
        <f t="shared" si="149"/>
        <v>4.6729928689989656E-3</v>
      </c>
      <c r="L1490" s="3">
        <v>31.25</v>
      </c>
      <c r="M1490" s="13">
        <v>0.29085373438140161</v>
      </c>
      <c r="N1490" s="2">
        <v>5.7099999999999998E-2</v>
      </c>
      <c r="O1490" s="2">
        <v>8.4600000000000009E-2</v>
      </c>
      <c r="P1490" s="2">
        <v>9.0800000000000006E-2</v>
      </c>
      <c r="Q1490" s="2">
        <v>7.8E-2</v>
      </c>
      <c r="R1490" s="15">
        <v>1.5093063910361382E-2</v>
      </c>
      <c r="S1490" s="17">
        <f t="shared" si="153"/>
        <v>4.7583333333333332E-3</v>
      </c>
      <c r="T1490" s="18">
        <v>4.0000053333463584E-3</v>
      </c>
      <c r="U1490" s="8">
        <v>2.7300000000000001E-2</v>
      </c>
      <c r="V1490" s="8">
        <v>2.5600000000000001E-2</v>
      </c>
      <c r="W1490" s="13">
        <v>2.8938887799999998E-4</v>
      </c>
      <c r="X1490" s="13">
        <v>-7.7978727999999996E-4</v>
      </c>
      <c r="Y1490" s="26">
        <v>2.5999999999999999E-2</v>
      </c>
      <c r="Z1490" s="26">
        <v>2.4348000000000002E-2</v>
      </c>
      <c r="AA1490" s="26">
        <f t="shared" si="150"/>
        <v>2.1241666666666666E-2</v>
      </c>
    </row>
    <row r="1491" spans="1:27" x14ac:dyDescent="0.3">
      <c r="A1491" s="1">
        <v>199502</v>
      </c>
      <c r="B1491" s="29">
        <v>487.39</v>
      </c>
      <c r="C1491" s="2">
        <v>13.18</v>
      </c>
      <c r="D1491" s="2">
        <f t="shared" si="151"/>
        <v>3.6373265621012445</v>
      </c>
      <c r="E1491" s="2">
        <f t="shared" si="144"/>
        <v>410.70348180894598</v>
      </c>
      <c r="F1491" s="36">
        <f t="shared" si="145"/>
        <v>119</v>
      </c>
      <c r="G1491" s="2">
        <f t="shared" si="146"/>
        <v>3.4512897631003865</v>
      </c>
      <c r="H1491" s="13">
        <f t="shared" si="147"/>
        <v>0.22465398866855296</v>
      </c>
      <c r="I1491" s="2">
        <f t="shared" si="152"/>
        <v>0</v>
      </c>
      <c r="J1491" s="36">
        <f t="shared" si="148"/>
        <v>119</v>
      </c>
      <c r="K1491" s="31">
        <f t="shared" si="149"/>
        <v>4.6249028371804302E-3</v>
      </c>
      <c r="L1491" s="3">
        <v>31.9</v>
      </c>
      <c r="M1491" s="13">
        <v>0.27873003559221998</v>
      </c>
      <c r="N1491" s="2">
        <v>5.7699999999999994E-2</v>
      </c>
      <c r="O1491" s="2">
        <v>8.2599999999999993E-2</v>
      </c>
      <c r="P1491" s="2">
        <v>8.8499999999999995E-2</v>
      </c>
      <c r="Q1491" s="2">
        <v>7.5800000000000006E-2</v>
      </c>
      <c r="R1491" s="15">
        <v>1.4532273414593155E-2</v>
      </c>
      <c r="S1491" s="17">
        <f t="shared" si="153"/>
        <v>4.8083333333333329E-3</v>
      </c>
      <c r="T1491" s="18">
        <v>3.9840690148742917E-3</v>
      </c>
      <c r="U1491" s="8">
        <v>2.87E-2</v>
      </c>
      <c r="V1491" s="8">
        <v>2.8899999999999999E-2</v>
      </c>
      <c r="W1491" s="13">
        <v>4.7243215300000005E-4</v>
      </c>
      <c r="X1491" s="13">
        <v>-7.1551559000000004E-4</v>
      </c>
      <c r="Y1491" s="26">
        <v>3.9227999999999999E-2</v>
      </c>
      <c r="Z1491" s="26">
        <v>3.6327999999999999E-2</v>
      </c>
      <c r="AA1491" s="26">
        <f t="shared" si="150"/>
        <v>3.4419666666666668E-2</v>
      </c>
    </row>
    <row r="1492" spans="1:27" x14ac:dyDescent="0.3">
      <c r="A1492" s="1">
        <v>199503</v>
      </c>
      <c r="B1492" s="29">
        <v>500.71</v>
      </c>
      <c r="C1492" s="2">
        <v>13.18</v>
      </c>
      <c r="D1492" s="2">
        <f t="shared" si="151"/>
        <v>3.6649031061890831</v>
      </c>
      <c r="E1492" s="2">
        <f t="shared" si="144"/>
        <v>411.18480839462262</v>
      </c>
      <c r="F1492" s="36">
        <f t="shared" si="145"/>
        <v>119</v>
      </c>
      <c r="G1492" s="2">
        <f t="shared" si="146"/>
        <v>3.4553345243245599</v>
      </c>
      <c r="H1492" s="13">
        <f t="shared" si="147"/>
        <v>0.2244500372621521</v>
      </c>
      <c r="I1492" s="2">
        <f t="shared" si="152"/>
        <v>0</v>
      </c>
      <c r="J1492" s="36">
        <f t="shared" si="148"/>
        <v>119</v>
      </c>
      <c r="K1492" s="31">
        <f t="shared" si="149"/>
        <v>4.5770974777439794E-3</v>
      </c>
      <c r="L1492" s="3">
        <v>32.549999999999997</v>
      </c>
      <c r="M1492" s="13">
        <v>0.3138765418776539</v>
      </c>
      <c r="N1492" s="2">
        <v>5.7300000000000004E-2</v>
      </c>
      <c r="O1492" s="2">
        <v>8.1199999999999994E-2</v>
      </c>
      <c r="P1492" s="2">
        <v>8.6999999999999994E-2</v>
      </c>
      <c r="Q1492" s="2">
        <v>7.5499999999999998E-2</v>
      </c>
      <c r="R1492" s="15">
        <v>1.4396862950973238E-2</v>
      </c>
      <c r="S1492" s="17">
        <f t="shared" si="153"/>
        <v>4.7750000000000006E-3</v>
      </c>
      <c r="T1492" s="18">
        <v>3.3079752295451193E-3</v>
      </c>
      <c r="U1492" s="8">
        <v>9.1000000000000004E-3</v>
      </c>
      <c r="V1492" s="8">
        <v>9.4999999999999998E-3</v>
      </c>
      <c r="W1492" s="13">
        <v>4.8431874200000009E-4</v>
      </c>
      <c r="X1492" s="13">
        <v>-5.6677048999999996E-4</v>
      </c>
      <c r="Y1492" s="26">
        <v>2.9333999999999999E-2</v>
      </c>
      <c r="Z1492" s="26">
        <v>2.7178999999999998E-2</v>
      </c>
      <c r="AA1492" s="26">
        <f t="shared" si="150"/>
        <v>2.4558999999999997E-2</v>
      </c>
    </row>
    <row r="1493" spans="1:27" x14ac:dyDescent="0.3">
      <c r="A1493" s="1">
        <v>199504</v>
      </c>
      <c r="B1493" s="29">
        <v>514.71</v>
      </c>
      <c r="C1493" s="2">
        <v>13.243333333333332</v>
      </c>
      <c r="D1493" s="2">
        <f t="shared" si="151"/>
        <v>3.6957773305895159</v>
      </c>
      <c r="E1493" s="2">
        <f t="shared" si="144"/>
        <v>411.64454631867341</v>
      </c>
      <c r="F1493" s="36">
        <f t="shared" si="145"/>
        <v>119</v>
      </c>
      <c r="G1493" s="2">
        <f t="shared" si="146"/>
        <v>3.4591978682241464</v>
      </c>
      <c r="H1493" s="13">
        <f t="shared" si="147"/>
        <v>0.22425557904167304</v>
      </c>
      <c r="I1493" s="2">
        <f t="shared" si="152"/>
        <v>4.8052604957005141E-3</v>
      </c>
      <c r="J1493" s="36">
        <f t="shared" si="148"/>
        <v>119</v>
      </c>
      <c r="K1493" s="31">
        <f t="shared" si="149"/>
        <v>4.5478392992767706E-3</v>
      </c>
      <c r="L1493" s="3">
        <v>33.176666666666662</v>
      </c>
      <c r="M1493" s="13">
        <v>0.30199470082470092</v>
      </c>
      <c r="N1493" s="2">
        <v>5.6500000000000002E-2</v>
      </c>
      <c r="O1493" s="2">
        <v>8.0299999999999996E-2</v>
      </c>
      <c r="P1493" s="2">
        <v>8.5999999999999993E-2</v>
      </c>
      <c r="Q1493" s="2">
        <v>7.4499999999999997E-2</v>
      </c>
      <c r="R1493" s="15">
        <v>1.3012162285617078E-2</v>
      </c>
      <c r="S1493" s="17">
        <f t="shared" si="153"/>
        <v>4.7083333333333335E-3</v>
      </c>
      <c r="T1493" s="18">
        <v>3.2970685983787196E-3</v>
      </c>
      <c r="U1493" s="8">
        <v>1.6899999999999998E-2</v>
      </c>
      <c r="V1493" s="8">
        <v>1.7500000000000002E-2</v>
      </c>
      <c r="W1493" s="13">
        <v>2.5692764199999998E-4</v>
      </c>
      <c r="X1493" s="13">
        <v>-6.2688225999999998E-4</v>
      </c>
      <c r="Y1493" s="26">
        <v>2.9395000000000001E-2</v>
      </c>
      <c r="Z1493" s="26">
        <v>2.7914000000000001E-2</v>
      </c>
      <c r="AA1493" s="26">
        <f t="shared" si="150"/>
        <v>2.4686666666666669E-2</v>
      </c>
    </row>
    <row r="1494" spans="1:27" x14ac:dyDescent="0.3">
      <c r="A1494" s="1">
        <v>199505</v>
      </c>
      <c r="B1494" s="29">
        <v>533.4</v>
      </c>
      <c r="C1494" s="2">
        <v>13.306666666666665</v>
      </c>
      <c r="D1494" s="2">
        <f t="shared" si="151"/>
        <v>3.7120618110495758</v>
      </c>
      <c r="E1494" s="2">
        <f t="shared" si="144"/>
        <v>412.12655983351522</v>
      </c>
      <c r="F1494" s="36">
        <f t="shared" si="145"/>
        <v>119</v>
      </c>
      <c r="G1494" s="2">
        <f t="shared" si="146"/>
        <v>3.4632484019623129</v>
      </c>
      <c r="H1494" s="13">
        <f t="shared" si="147"/>
        <v>0.22405206027975944</v>
      </c>
      <c r="I1494" s="2">
        <f t="shared" si="152"/>
        <v>4.7822803926502733E-3</v>
      </c>
      <c r="J1494" s="36">
        <f t="shared" si="148"/>
        <v>119</v>
      </c>
      <c r="K1494" s="31">
        <f t="shared" si="149"/>
        <v>4.55907390892288E-3</v>
      </c>
      <c r="L1494" s="3">
        <v>33.803333333333335</v>
      </c>
      <c r="M1494" s="13">
        <v>0.29226425424563679</v>
      </c>
      <c r="N1494" s="2">
        <v>5.67E-2</v>
      </c>
      <c r="O1494" s="2">
        <v>7.6499999999999999E-2</v>
      </c>
      <c r="P1494" s="2">
        <v>8.199999999999999E-2</v>
      </c>
      <c r="Q1494" s="2">
        <v>6.7699999999999996E-2</v>
      </c>
      <c r="R1494" s="15">
        <v>1.0736827336074227E-2</v>
      </c>
      <c r="S1494" s="17">
        <f t="shared" si="153"/>
        <v>4.725E-3</v>
      </c>
      <c r="T1494" s="18">
        <v>1.9730358258581702E-3</v>
      </c>
      <c r="U1494" s="8">
        <v>7.9000000000000001E-2</v>
      </c>
      <c r="V1494" s="8">
        <v>6.3100000000000003E-2</v>
      </c>
      <c r="W1494" s="13">
        <v>1.011447259E-3</v>
      </c>
      <c r="X1494" s="13">
        <v>-3.9768418000000002E-4</v>
      </c>
      <c r="Y1494" s="26">
        <v>3.9808999999999997E-2</v>
      </c>
      <c r="Z1494" s="26">
        <v>3.6454E-2</v>
      </c>
      <c r="AA1494" s="26">
        <f t="shared" si="150"/>
        <v>3.5083999999999997E-2</v>
      </c>
    </row>
    <row r="1495" spans="1:27" x14ac:dyDescent="0.3">
      <c r="A1495" s="1">
        <v>199506</v>
      </c>
      <c r="B1495" s="29">
        <v>544.75</v>
      </c>
      <c r="C1495" s="2">
        <v>13.37</v>
      </c>
      <c r="D1495" s="2">
        <f t="shared" si="151"/>
        <v>3.7385952146470651</v>
      </c>
      <c r="E1495" s="2">
        <f t="shared" ref="E1495:E1558" si="154">SUM(D1376:D1494)</f>
        <v>412.6331688400287</v>
      </c>
      <c r="F1495" s="36">
        <f t="shared" ref="F1495:F1558" si="155">COUNT(D1376:D1494)</f>
        <v>119</v>
      </c>
      <c r="G1495" s="2">
        <f t="shared" ref="G1495:G1558" si="156">E1495/F1495</f>
        <v>3.467505620504443</v>
      </c>
      <c r="H1495" s="13">
        <f t="shared" ref="H1495:H1558" si="157">1/(1+G1495)</f>
        <v>0.22383855442963854</v>
      </c>
      <c r="I1495" s="2">
        <f t="shared" si="152"/>
        <v>4.7595190380762542E-3</v>
      </c>
      <c r="J1495" s="36">
        <f t="shared" ref="J1495:J1558" si="158">COUNT(I1376:I1494)</f>
        <v>119</v>
      </c>
      <c r="K1495" s="31">
        <f t="shared" ref="K1495:K1558" si="159">SUM(I1376:I1494)/J1495</f>
        <v>4.5702052518299275E-3</v>
      </c>
      <c r="L1495" s="3">
        <v>34.43</v>
      </c>
      <c r="M1495" s="13">
        <v>0.28642961789533944</v>
      </c>
      <c r="N1495" s="2">
        <v>5.4699999999999999E-2</v>
      </c>
      <c r="O1495" s="2">
        <v>7.2999999999999995E-2</v>
      </c>
      <c r="P1495" s="2">
        <v>7.9000000000000001E-2</v>
      </c>
      <c r="Q1495" s="2">
        <v>6.7000000000000004E-2</v>
      </c>
      <c r="R1495" s="15">
        <v>8.2660517975434479E-3</v>
      </c>
      <c r="S1495" s="17">
        <f t="shared" si="153"/>
        <v>4.5583333333333335E-3</v>
      </c>
      <c r="T1495" s="18">
        <v>1.969150619880896E-3</v>
      </c>
      <c r="U1495" s="8">
        <v>1.3899999999999999E-2</v>
      </c>
      <c r="V1495" s="8">
        <v>7.9000000000000008E-3</v>
      </c>
      <c r="W1495" s="13">
        <v>6.9679865299999988E-4</v>
      </c>
      <c r="X1495" s="13">
        <v>-2.6772572000000001E-4</v>
      </c>
      <c r="Y1495" s="26">
        <v>2.4154999999999999E-2</v>
      </c>
      <c r="Z1495" s="26">
        <v>2.2197999999999999E-2</v>
      </c>
      <c r="AA1495" s="26">
        <f t="shared" ref="AA1495:AA1558" si="160">Y1495-S1495</f>
        <v>1.9596666666666665E-2</v>
      </c>
    </row>
    <row r="1496" spans="1:27" x14ac:dyDescent="0.3">
      <c r="A1496" s="1">
        <v>199507</v>
      </c>
      <c r="B1496" s="29">
        <v>562.05999999999995</v>
      </c>
      <c r="C1496" s="2">
        <v>13.439999999999998</v>
      </c>
      <c r="D1496" s="2">
        <f t="shared" si="151"/>
        <v>3.7330529688677059</v>
      </c>
      <c r="E1496" s="2">
        <f t="shared" si="154"/>
        <v>413.18267527431578</v>
      </c>
      <c r="F1496" s="36">
        <f t="shared" si="155"/>
        <v>119</v>
      </c>
      <c r="G1496" s="2">
        <f t="shared" si="156"/>
        <v>3.4721233216329059</v>
      </c>
      <c r="H1496" s="13">
        <f t="shared" si="157"/>
        <v>0.22360742942009706</v>
      </c>
      <c r="I1496" s="2">
        <f t="shared" si="152"/>
        <v>5.2356020942407877E-3</v>
      </c>
      <c r="J1496" s="36">
        <f t="shared" si="158"/>
        <v>119</v>
      </c>
      <c r="K1496" s="31">
        <f t="shared" si="159"/>
        <v>4.5740146424827748E-3</v>
      </c>
      <c r="L1496" s="3">
        <v>34.68</v>
      </c>
      <c r="M1496" s="13">
        <v>0.27716036719066023</v>
      </c>
      <c r="N1496" s="2">
        <v>5.4199999999999998E-2</v>
      </c>
      <c r="O1496" s="2">
        <v>7.4099999999999999E-2</v>
      </c>
      <c r="P1496" s="2">
        <v>8.0399999999999985E-2</v>
      </c>
      <c r="Q1496" s="2">
        <v>6.9099999999999995E-2</v>
      </c>
      <c r="R1496" s="15">
        <v>7.057613464142084E-3</v>
      </c>
      <c r="S1496" s="17">
        <f t="shared" si="153"/>
        <v>4.5166666666666662E-3</v>
      </c>
      <c r="T1496" s="18">
        <v>0</v>
      </c>
      <c r="U1496" s="8">
        <v>-1.6799999999999999E-2</v>
      </c>
      <c r="V1496" s="8">
        <v>-1.01E-2</v>
      </c>
      <c r="W1496" s="13">
        <v>7.7322464899999999E-4</v>
      </c>
      <c r="X1496" s="13">
        <v>-2.9109184E-4</v>
      </c>
      <c r="Y1496" s="26">
        <v>3.3404999999999997E-2</v>
      </c>
      <c r="Z1496" s="26">
        <v>3.2023000000000003E-2</v>
      </c>
      <c r="AA1496" s="26">
        <f t="shared" si="160"/>
        <v>2.8888333333333332E-2</v>
      </c>
    </row>
    <row r="1497" spans="1:27" x14ac:dyDescent="0.3">
      <c r="A1497" s="1">
        <v>199508</v>
      </c>
      <c r="B1497" s="29">
        <v>561.88</v>
      </c>
      <c r="C1497" s="2">
        <v>13.509999999999998</v>
      </c>
      <c r="D1497" s="2">
        <f t="shared" si="151"/>
        <v>3.7671726393254552</v>
      </c>
      <c r="E1497" s="2">
        <f t="shared" si="154"/>
        <v>413.76626058873239</v>
      </c>
      <c r="F1497" s="36">
        <f t="shared" si="155"/>
        <v>119</v>
      </c>
      <c r="G1497" s="2">
        <f t="shared" si="156"/>
        <v>3.4770273999053143</v>
      </c>
      <c r="H1497" s="13">
        <f t="shared" si="157"/>
        <v>0.22336249271584743</v>
      </c>
      <c r="I1497" s="2">
        <f t="shared" si="152"/>
        <v>5.2083333333332593E-3</v>
      </c>
      <c r="J1497" s="36">
        <f t="shared" si="158"/>
        <v>119</v>
      </c>
      <c r="K1497" s="31">
        <f t="shared" si="159"/>
        <v>4.5819690790926933E-3</v>
      </c>
      <c r="L1497" s="3">
        <v>34.93</v>
      </c>
      <c r="M1497" s="13">
        <v>0.28304613470217127</v>
      </c>
      <c r="N1497" s="2">
        <v>5.4000000000000006E-2</v>
      </c>
      <c r="O1497" s="2">
        <v>7.5700000000000003E-2</v>
      </c>
      <c r="P1497" s="2">
        <v>8.1900000000000001E-2</v>
      </c>
      <c r="Q1497" s="2">
        <v>6.7400000000000002E-2</v>
      </c>
      <c r="R1497" s="15">
        <v>9.1174129285629662E-3</v>
      </c>
      <c r="S1497" s="17">
        <f t="shared" si="153"/>
        <v>4.5000000000000005E-3</v>
      </c>
      <c r="T1497" s="18">
        <v>2.6195168875504035E-3</v>
      </c>
      <c r="U1497" s="8">
        <v>2.3599999999999999E-2</v>
      </c>
      <c r="V1497" s="8">
        <v>2.1399999999999999E-2</v>
      </c>
      <c r="W1497" s="13">
        <v>2.06740527E-4</v>
      </c>
      <c r="X1497" s="13">
        <v>-1.3797336E-4</v>
      </c>
      <c r="Y1497" s="26">
        <v>3.4949999999999998E-3</v>
      </c>
      <c r="Z1497" s="26">
        <v>6.4199999999999999E-4</v>
      </c>
      <c r="AA1497" s="26">
        <f t="shared" si="160"/>
        <v>-1.0050000000000007E-3</v>
      </c>
    </row>
    <row r="1498" spans="1:27" x14ac:dyDescent="0.3">
      <c r="A1498" s="1">
        <v>199509</v>
      </c>
      <c r="B1498" s="29">
        <v>584.41</v>
      </c>
      <c r="C1498" s="2">
        <v>13.58</v>
      </c>
      <c r="D1498" s="2">
        <f t="shared" si="151"/>
        <v>3.7570128498281692</v>
      </c>
      <c r="E1498" s="2">
        <f t="shared" si="154"/>
        <v>414.34659580771785</v>
      </c>
      <c r="F1498" s="36">
        <f t="shared" si="155"/>
        <v>119</v>
      </c>
      <c r="G1498" s="2">
        <f t="shared" si="156"/>
        <v>3.4819041664514105</v>
      </c>
      <c r="H1498" s="13">
        <f t="shared" si="157"/>
        <v>0.22311945165747693</v>
      </c>
      <c r="I1498" s="2">
        <f t="shared" si="152"/>
        <v>5.1813471502593078E-3</v>
      </c>
      <c r="J1498" s="36">
        <f t="shared" si="158"/>
        <v>119</v>
      </c>
      <c r="K1498" s="31">
        <f t="shared" si="159"/>
        <v>4.5898590565453222E-3</v>
      </c>
      <c r="L1498" s="3">
        <v>35.18</v>
      </c>
      <c r="M1498" s="13">
        <v>0.27249499759269041</v>
      </c>
      <c r="N1498" s="2">
        <v>5.28E-2</v>
      </c>
      <c r="O1498" s="2">
        <v>7.3200000000000001E-2</v>
      </c>
      <c r="P1498" s="2">
        <v>7.9299999999999995E-2</v>
      </c>
      <c r="Q1498" s="2">
        <v>6.6299999999999998E-2</v>
      </c>
      <c r="R1498" s="15">
        <v>6.3755487121527725E-3</v>
      </c>
      <c r="S1498" s="17">
        <f t="shared" si="153"/>
        <v>4.4000000000000003E-3</v>
      </c>
      <c r="T1498" s="18">
        <v>1.9601443714741544E-3</v>
      </c>
      <c r="U1498" s="8">
        <v>1.7500000000000002E-2</v>
      </c>
      <c r="V1498" s="8">
        <v>1.5299999999999999E-2</v>
      </c>
      <c r="W1498" s="13">
        <v>3.8145945099999999E-4</v>
      </c>
      <c r="X1498" s="13">
        <v>-1.4021549999999999E-4</v>
      </c>
      <c r="Y1498" s="26">
        <v>4.2102000000000001E-2</v>
      </c>
      <c r="Z1498" s="26">
        <v>4.0182000000000002E-2</v>
      </c>
      <c r="AA1498" s="26">
        <f t="shared" si="160"/>
        <v>3.7701999999999999E-2</v>
      </c>
    </row>
    <row r="1499" spans="1:27" x14ac:dyDescent="0.3">
      <c r="A1499" s="1">
        <v>199510</v>
      </c>
      <c r="B1499" s="29">
        <v>581.5</v>
      </c>
      <c r="C1499" s="2">
        <v>13.649999999999999</v>
      </c>
      <c r="D1499" s="2">
        <f t="shared" si="151"/>
        <v>3.7921003197149337</v>
      </c>
      <c r="E1499" s="2">
        <f t="shared" si="154"/>
        <v>414.85628633636088</v>
      </c>
      <c r="F1499" s="36">
        <f t="shared" si="155"/>
        <v>119</v>
      </c>
      <c r="G1499" s="2">
        <f t="shared" si="156"/>
        <v>3.4861872801374862</v>
      </c>
      <c r="H1499" s="13">
        <f t="shared" si="157"/>
        <v>0.22290643202246196</v>
      </c>
      <c r="I1499" s="2">
        <f t="shared" si="152"/>
        <v>5.1546391752577136E-3</v>
      </c>
      <c r="J1499" s="36">
        <f t="shared" si="158"/>
        <v>119</v>
      </c>
      <c r="K1499" s="31">
        <f t="shared" si="159"/>
        <v>4.6119626426133556E-3</v>
      </c>
      <c r="L1499" s="3">
        <v>34.773333333333333</v>
      </c>
      <c r="M1499" s="13">
        <v>0.27442024525926073</v>
      </c>
      <c r="N1499" s="2">
        <v>5.28E-2</v>
      </c>
      <c r="O1499" s="2">
        <v>7.1199999999999999E-2</v>
      </c>
      <c r="P1499" s="2">
        <v>7.7499999999999999E-2</v>
      </c>
      <c r="Q1499" s="2">
        <v>6.4100000000000004E-2</v>
      </c>
      <c r="R1499" s="15">
        <v>1.2218928853984987E-2</v>
      </c>
      <c r="S1499" s="17">
        <f t="shared" si="153"/>
        <v>4.4000000000000003E-3</v>
      </c>
      <c r="T1499" s="18">
        <v>3.2583932380592963E-3</v>
      </c>
      <c r="U1499" s="8">
        <v>2.9399999999999999E-2</v>
      </c>
      <c r="V1499" s="8">
        <v>1.8499999999999999E-2</v>
      </c>
      <c r="W1499" s="13">
        <v>4.8782233100000004E-4</v>
      </c>
      <c r="X1499" s="13">
        <v>2.0794291E-5</v>
      </c>
      <c r="Y1499" s="26">
        <v>-3.4420000000000002E-3</v>
      </c>
      <c r="Z1499" s="26">
        <v>-4.8640000000000003E-3</v>
      </c>
      <c r="AA1499" s="26">
        <f t="shared" si="160"/>
        <v>-7.842E-3</v>
      </c>
    </row>
    <row r="1500" spans="1:27" x14ac:dyDescent="0.3">
      <c r="A1500" s="1">
        <v>199511</v>
      </c>
      <c r="B1500" s="29">
        <v>605.37</v>
      </c>
      <c r="C1500" s="2">
        <v>13.719999999999999</v>
      </c>
      <c r="D1500" s="2">
        <f t="shared" si="151"/>
        <v>3.8042786984150436</v>
      </c>
      <c r="E1500" s="2">
        <f t="shared" si="154"/>
        <v>415.35953029195679</v>
      </c>
      <c r="F1500" s="36">
        <f t="shared" si="155"/>
        <v>119</v>
      </c>
      <c r="G1500" s="2">
        <f t="shared" si="156"/>
        <v>3.4904162209408134</v>
      </c>
      <c r="H1500" s="13">
        <f t="shared" si="157"/>
        <v>0.22269650535657562</v>
      </c>
      <c r="I1500" s="2">
        <f t="shared" si="152"/>
        <v>5.12820512820511E-3</v>
      </c>
      <c r="J1500" s="36">
        <f t="shared" si="158"/>
        <v>119</v>
      </c>
      <c r="K1500" s="31">
        <f t="shared" si="159"/>
        <v>4.6338963393626935E-3</v>
      </c>
      <c r="L1500" s="3">
        <v>34.366666666666667</v>
      </c>
      <c r="M1500" s="13">
        <v>0.25716885151700014</v>
      </c>
      <c r="N1500" s="2">
        <v>5.3600000000000002E-2</v>
      </c>
      <c r="O1500" s="2">
        <v>7.0199999999999999E-2</v>
      </c>
      <c r="P1500" s="2">
        <v>7.6799999999999993E-2</v>
      </c>
      <c r="Q1500" s="2">
        <v>6.2300000000000001E-2</v>
      </c>
      <c r="R1500" s="15">
        <v>1.6988812024255506E-2</v>
      </c>
      <c r="S1500" s="17">
        <f t="shared" si="153"/>
        <v>4.4666666666666665E-3</v>
      </c>
      <c r="T1500" s="18">
        <v>-6.5082983097836968E-4</v>
      </c>
      <c r="U1500" s="8">
        <v>2.4899999999999999E-2</v>
      </c>
      <c r="V1500" s="8">
        <v>2.4199999999999999E-2</v>
      </c>
      <c r="W1500" s="13">
        <v>5.4617237700000016E-4</v>
      </c>
      <c r="X1500" s="13">
        <v>-7.7981273000000004E-5</v>
      </c>
      <c r="Y1500" s="26">
        <v>4.4028999999999999E-2</v>
      </c>
      <c r="Z1500" s="26">
        <v>4.1189000000000003E-2</v>
      </c>
      <c r="AA1500" s="26">
        <f t="shared" si="160"/>
        <v>3.9562333333333331E-2</v>
      </c>
    </row>
    <row r="1501" spans="1:27" x14ac:dyDescent="0.3">
      <c r="A1501" s="1">
        <v>199512</v>
      </c>
      <c r="B1501" s="29">
        <v>615.92999999999995</v>
      </c>
      <c r="C1501" s="2">
        <v>13.79</v>
      </c>
      <c r="D1501" s="2">
        <f t="shared" si="151"/>
        <v>3.8312863175813603</v>
      </c>
      <c r="E1501" s="2">
        <f t="shared" si="154"/>
        <v>415.87512374984249</v>
      </c>
      <c r="F1501" s="36">
        <f t="shared" si="155"/>
        <v>119</v>
      </c>
      <c r="G1501" s="2">
        <f t="shared" si="156"/>
        <v>3.4947489390743067</v>
      </c>
      <c r="H1501" s="13">
        <f t="shared" si="157"/>
        <v>0.22248183681777561</v>
      </c>
      <c r="I1501" s="2">
        <f t="shared" si="152"/>
        <v>5.1020408163264808E-3</v>
      </c>
      <c r="J1501" s="36">
        <f t="shared" si="158"/>
        <v>119</v>
      </c>
      <c r="K1501" s="31">
        <f t="shared" si="159"/>
        <v>4.6556621718182832E-3</v>
      </c>
      <c r="L1501" s="3">
        <v>33.96</v>
      </c>
      <c r="M1501" s="13">
        <v>0.25502638293953511</v>
      </c>
      <c r="N1501" s="2">
        <v>5.1399999999999994E-2</v>
      </c>
      <c r="O1501" s="2">
        <v>6.8199999999999997E-2</v>
      </c>
      <c r="P1501" s="2">
        <v>7.4900000000000008E-2</v>
      </c>
      <c r="Q1501" s="2">
        <v>6.0299999999999999E-2</v>
      </c>
      <c r="R1501" s="15">
        <v>1.564102616430452E-2</v>
      </c>
      <c r="S1501" s="17">
        <f t="shared" si="153"/>
        <v>4.2833333333333326E-3</v>
      </c>
      <c r="T1501" s="18">
        <v>-6.5125368631991092E-4</v>
      </c>
      <c r="U1501" s="8">
        <v>2.7199999999999998E-2</v>
      </c>
      <c r="V1501" s="8">
        <v>2.2800000000000001E-2</v>
      </c>
      <c r="W1501" s="13">
        <v>8.20543127E-4</v>
      </c>
      <c r="X1501" s="13">
        <v>-1.4660418999999999E-4</v>
      </c>
      <c r="Y1501" s="26">
        <v>1.7642999999999999E-2</v>
      </c>
      <c r="Z1501" s="26">
        <v>1.5809E-2</v>
      </c>
      <c r="AA1501" s="26">
        <f t="shared" si="160"/>
        <v>1.3359666666666666E-2</v>
      </c>
    </row>
    <row r="1502" spans="1:27" x14ac:dyDescent="0.3">
      <c r="A1502" s="1">
        <v>199601</v>
      </c>
      <c r="B1502" s="29">
        <v>636.02</v>
      </c>
      <c r="C1502" s="2">
        <v>13.893333333333334</v>
      </c>
      <c r="D1502" s="2">
        <f t="shared" si="151"/>
        <v>3.8307307169697551</v>
      </c>
      <c r="E1502" s="2">
        <f t="shared" si="154"/>
        <v>416.35372581022449</v>
      </c>
      <c r="F1502" s="36">
        <f t="shared" si="155"/>
        <v>119</v>
      </c>
      <c r="G1502" s="2">
        <f t="shared" si="156"/>
        <v>3.4987708051279367</v>
      </c>
      <c r="H1502" s="13">
        <f t="shared" si="157"/>
        <v>0.22228293978883015</v>
      </c>
      <c r="I1502" s="2">
        <f t="shared" si="152"/>
        <v>7.4933526710176945E-3</v>
      </c>
      <c r="J1502" s="36">
        <f t="shared" si="158"/>
        <v>119</v>
      </c>
      <c r="K1502" s="31">
        <f t="shared" si="159"/>
        <v>4.6559877993568206E-3</v>
      </c>
      <c r="L1502" s="3">
        <v>33.986666666666665</v>
      </c>
      <c r="M1502" s="13">
        <v>0.24187717210079357</v>
      </c>
      <c r="N1502" s="2">
        <v>0.05</v>
      </c>
      <c r="O1502" s="2">
        <v>6.8099999999999994E-2</v>
      </c>
      <c r="P1502" s="2">
        <v>7.4700000000000003E-2</v>
      </c>
      <c r="Q1502" s="2">
        <v>6.0900000000000003E-2</v>
      </c>
      <c r="R1502" s="15">
        <v>1.6241792866023879E-2</v>
      </c>
      <c r="S1502" s="17">
        <f t="shared" si="153"/>
        <v>4.1666666666666666E-3</v>
      </c>
      <c r="T1502" s="18">
        <v>5.84607056342391E-3</v>
      </c>
      <c r="U1502" s="8">
        <v>-1.1000000000000001E-3</v>
      </c>
      <c r="V1502" s="8">
        <v>1.4E-3</v>
      </c>
      <c r="W1502" s="13">
        <v>1.3839440729999999E-3</v>
      </c>
      <c r="X1502" s="13">
        <v>-5.3141832999999997E-5</v>
      </c>
      <c r="Y1502" s="26">
        <v>3.4861000000000003E-2</v>
      </c>
      <c r="Z1502" s="26">
        <v>3.3415E-2</v>
      </c>
      <c r="AA1502" s="26">
        <f t="shared" si="160"/>
        <v>3.0694333333333337E-2</v>
      </c>
    </row>
    <row r="1503" spans="1:27" x14ac:dyDescent="0.3">
      <c r="A1503" s="1">
        <v>199602</v>
      </c>
      <c r="B1503" s="29">
        <v>640.42999999999995</v>
      </c>
      <c r="C1503" s="2">
        <v>13.996666666666666</v>
      </c>
      <c r="D1503" s="2">
        <f t="shared" si="151"/>
        <v>3.8312060042587048</v>
      </c>
      <c r="E1503" s="2">
        <f t="shared" si="154"/>
        <v>416.78534988432421</v>
      </c>
      <c r="F1503" s="36">
        <f t="shared" si="155"/>
        <v>119</v>
      </c>
      <c r="G1503" s="2">
        <f t="shared" si="156"/>
        <v>3.5023978981875983</v>
      </c>
      <c r="H1503" s="13">
        <f t="shared" si="157"/>
        <v>0.22210387056251546</v>
      </c>
      <c r="I1503" s="2">
        <f t="shared" si="152"/>
        <v>7.4376199616121852E-3</v>
      </c>
      <c r="J1503" s="36">
        <f t="shared" si="158"/>
        <v>119</v>
      </c>
      <c r="K1503" s="31">
        <f t="shared" si="159"/>
        <v>4.6766228354551643E-3</v>
      </c>
      <c r="L1503" s="3">
        <v>34.013333333333335</v>
      </c>
      <c r="M1503" s="13">
        <v>0.23789473710345846</v>
      </c>
      <c r="N1503" s="2">
        <v>4.8300000000000003E-2</v>
      </c>
      <c r="O1503" s="2">
        <v>6.9900000000000004E-2</v>
      </c>
      <c r="P1503" s="2">
        <v>7.6299999999999993E-2</v>
      </c>
      <c r="Q1503" s="2">
        <v>6.59E-2</v>
      </c>
      <c r="R1503" s="15">
        <v>1.6915059107813272E-2</v>
      </c>
      <c r="S1503" s="17">
        <f t="shared" si="153"/>
        <v>4.0249999999999999E-3</v>
      </c>
      <c r="T1503" s="18">
        <v>3.2331098321471624E-3</v>
      </c>
      <c r="U1503" s="8">
        <v>-4.8300000000000003E-2</v>
      </c>
      <c r="V1503" s="8">
        <v>-3.73E-2</v>
      </c>
      <c r="W1503" s="13">
        <v>1.267622315E-3</v>
      </c>
      <c r="X1503" s="13">
        <v>-2.2785486E-4</v>
      </c>
      <c r="Y1503" s="26">
        <v>1.0087E-2</v>
      </c>
      <c r="Z1503" s="26">
        <v>7.6889999999999997E-3</v>
      </c>
      <c r="AA1503" s="26">
        <f t="shared" si="160"/>
        <v>6.0620000000000005E-3</v>
      </c>
    </row>
    <row r="1504" spans="1:27" x14ac:dyDescent="0.3">
      <c r="A1504" s="1">
        <v>199603</v>
      </c>
      <c r="B1504" s="29">
        <v>645.5</v>
      </c>
      <c r="C1504" s="2">
        <v>14.1</v>
      </c>
      <c r="D1504" s="2">
        <f t="shared" si="151"/>
        <v>3.83719245913275</v>
      </c>
      <c r="E1504" s="2">
        <f t="shared" si="154"/>
        <v>417.23669847492084</v>
      </c>
      <c r="F1504" s="36">
        <f t="shared" si="155"/>
        <v>119</v>
      </c>
      <c r="G1504" s="2">
        <f t="shared" si="156"/>
        <v>3.5061907434867297</v>
      </c>
      <c r="H1504" s="13">
        <f t="shared" si="157"/>
        <v>0.22191692649615527</v>
      </c>
      <c r="I1504" s="2">
        <f t="shared" si="152"/>
        <v>7.3827101690879804E-3</v>
      </c>
      <c r="J1504" s="36">
        <f t="shared" si="158"/>
        <v>119</v>
      </c>
      <c r="K1504" s="31">
        <f t="shared" si="159"/>
        <v>4.6970017315332438E-3</v>
      </c>
      <c r="L1504" s="3">
        <v>34.04</v>
      </c>
      <c r="M1504" s="13">
        <v>0.23929961540850445</v>
      </c>
      <c r="N1504" s="2">
        <v>4.9599999999999998E-2</v>
      </c>
      <c r="O1504" s="2">
        <v>7.3499999999999996E-2</v>
      </c>
      <c r="P1504" s="2">
        <v>8.0299999999999996E-2</v>
      </c>
      <c r="Q1504" s="2">
        <v>6.8400000000000002E-2</v>
      </c>
      <c r="R1504" s="15">
        <v>1.7003870042731309E-2</v>
      </c>
      <c r="S1504" s="17">
        <f t="shared" si="153"/>
        <v>4.1333333333333335E-3</v>
      </c>
      <c r="T1504" s="18">
        <v>5.1513314171295344E-3</v>
      </c>
      <c r="U1504" s="8">
        <v>-2.1000000000000001E-2</v>
      </c>
      <c r="V1504" s="8">
        <v>-1.2999999999999999E-2</v>
      </c>
      <c r="W1504" s="13">
        <v>1.7417080379999999E-3</v>
      </c>
      <c r="X1504" s="13">
        <v>3.0555841000000002E-5</v>
      </c>
      <c r="Y1504" s="26">
        <v>9.5849999999999998E-3</v>
      </c>
      <c r="Z1504" s="26">
        <v>7.8600000000000007E-3</v>
      </c>
      <c r="AA1504" s="26">
        <f t="shared" si="160"/>
        <v>5.4516666666666663E-3</v>
      </c>
    </row>
    <row r="1505" spans="1:27" x14ac:dyDescent="0.3">
      <c r="A1505" s="1">
        <v>199604</v>
      </c>
      <c r="B1505" s="29">
        <v>654.16999999999996</v>
      </c>
      <c r="C1505" s="2">
        <v>14.156666666666666</v>
      </c>
      <c r="D1505" s="2">
        <f t="shared" si="151"/>
        <v>3.8557777605831984</v>
      </c>
      <c r="E1505" s="2">
        <f t="shared" si="154"/>
        <v>417.64834493763124</v>
      </c>
      <c r="F1505" s="36">
        <f t="shared" si="155"/>
        <v>119</v>
      </c>
      <c r="G1505" s="2">
        <f t="shared" si="156"/>
        <v>3.5096499574590858</v>
      </c>
      <c r="H1505" s="13">
        <f t="shared" si="157"/>
        <v>0.22174670083782719</v>
      </c>
      <c r="I1505" s="2">
        <f t="shared" si="152"/>
        <v>4.0189125295508887E-3</v>
      </c>
      <c r="J1505" s="36">
        <f t="shared" si="158"/>
        <v>119</v>
      </c>
      <c r="K1505" s="31">
        <f t="shared" si="159"/>
        <v>4.7310964690131631E-3</v>
      </c>
      <c r="L1505" s="3">
        <v>34.33</v>
      </c>
      <c r="M1505" s="13">
        <v>0.24007580620728264</v>
      </c>
      <c r="N1505" s="2">
        <v>4.9500000000000002E-2</v>
      </c>
      <c r="O1505" s="2">
        <v>7.4999999999999997E-2</v>
      </c>
      <c r="P1505" s="2">
        <v>8.1900000000000001E-2</v>
      </c>
      <c r="Q1505" s="2">
        <v>7.0599999999999996E-2</v>
      </c>
      <c r="R1505" s="15">
        <v>2.1236985339414281E-2</v>
      </c>
      <c r="S1505" s="17">
        <f t="shared" si="153"/>
        <v>4.1250000000000002E-3</v>
      </c>
      <c r="T1505" s="18">
        <v>3.846158587478536E-3</v>
      </c>
      <c r="U1505" s="8">
        <v>-1.6500000000000001E-2</v>
      </c>
      <c r="V1505" s="8">
        <v>-1.6E-2</v>
      </c>
      <c r="W1505" s="13">
        <v>9.8183349599999985E-4</v>
      </c>
      <c r="X1505" s="13">
        <v>6.8224882999999998E-5</v>
      </c>
      <c r="Y1505" s="26">
        <v>1.5133000000000001E-2</v>
      </c>
      <c r="Z1505" s="26">
        <v>1.3857E-2</v>
      </c>
      <c r="AA1505" s="26">
        <f t="shared" si="160"/>
        <v>1.1008E-2</v>
      </c>
    </row>
    <row r="1506" spans="1:27" x14ac:dyDescent="0.3">
      <c r="A1506" s="1">
        <v>199605</v>
      </c>
      <c r="B1506" s="29">
        <v>669.12</v>
      </c>
      <c r="C1506" s="2">
        <v>14.213333333333335</v>
      </c>
      <c r="D1506" s="2">
        <f t="shared" si="151"/>
        <v>3.8540370778992834</v>
      </c>
      <c r="E1506" s="2">
        <f t="shared" si="154"/>
        <v>418.06787344911442</v>
      </c>
      <c r="F1506" s="36">
        <f t="shared" si="155"/>
        <v>119</v>
      </c>
      <c r="G1506" s="2">
        <f t="shared" si="156"/>
        <v>3.5131754071354151</v>
      </c>
      <c r="H1506" s="13">
        <f t="shared" si="157"/>
        <v>0.2215734842521257</v>
      </c>
      <c r="I1506" s="2">
        <f t="shared" si="152"/>
        <v>4.0028255238993005E-3</v>
      </c>
      <c r="J1506" s="36">
        <f t="shared" si="158"/>
        <v>119</v>
      </c>
      <c r="K1506" s="31">
        <f t="shared" si="159"/>
        <v>4.7370270635127137E-3</v>
      </c>
      <c r="L1506" s="3">
        <v>34.619999999999997</v>
      </c>
      <c r="M1506" s="13">
        <v>0.23692351549588916</v>
      </c>
      <c r="N1506" s="2">
        <v>5.0199999999999995E-2</v>
      </c>
      <c r="O1506" s="2">
        <v>7.6200000000000004E-2</v>
      </c>
      <c r="P1506" s="2">
        <v>8.3000000000000004E-2</v>
      </c>
      <c r="Q1506" s="2">
        <v>7.17E-2</v>
      </c>
      <c r="R1506" s="15">
        <v>2.6501501554864363E-2</v>
      </c>
      <c r="S1506" s="17">
        <f t="shared" si="153"/>
        <v>4.1833333333333332E-3</v>
      </c>
      <c r="T1506" s="18">
        <v>1.9175461292716329E-3</v>
      </c>
      <c r="U1506" s="8">
        <v>-5.4000000000000003E-3</v>
      </c>
      <c r="V1506" s="8">
        <v>5.0000000000000001E-4</v>
      </c>
      <c r="W1506" s="13">
        <v>1.125309638E-3</v>
      </c>
      <c r="X1506" s="13">
        <v>-2.5452089999999998E-4</v>
      </c>
      <c r="Y1506" s="26">
        <v>2.5257000000000002E-2</v>
      </c>
      <c r="Z1506" s="26">
        <v>2.2530000000000001E-2</v>
      </c>
      <c r="AA1506" s="26">
        <f t="shared" si="160"/>
        <v>2.1073666666666668E-2</v>
      </c>
    </row>
    <row r="1507" spans="1:27" x14ac:dyDescent="0.3">
      <c r="A1507" s="1">
        <v>199606</v>
      </c>
      <c r="B1507" s="29">
        <v>670.63</v>
      </c>
      <c r="C1507" s="2">
        <v>14.27</v>
      </c>
      <c r="D1507" s="2">
        <f t="shared" si="151"/>
        <v>3.8032306168130559</v>
      </c>
      <c r="E1507" s="2">
        <f t="shared" si="154"/>
        <v>418.54943443831962</v>
      </c>
      <c r="F1507" s="36">
        <f t="shared" si="155"/>
        <v>119</v>
      </c>
      <c r="G1507" s="2">
        <f t="shared" si="156"/>
        <v>3.5172221381371398</v>
      </c>
      <c r="H1507" s="13">
        <f t="shared" si="157"/>
        <v>0.22137498874748515</v>
      </c>
      <c r="I1507" s="2">
        <f t="shared" si="152"/>
        <v>3.9868667917446476E-3</v>
      </c>
      <c r="J1507" s="36">
        <f t="shared" si="158"/>
        <v>119</v>
      </c>
      <c r="K1507" s="31">
        <f t="shared" si="159"/>
        <v>4.7429040042846794E-3</v>
      </c>
      <c r="L1507" s="3">
        <v>34.909999999999997</v>
      </c>
      <c r="M1507" s="13">
        <v>0.23644372524397833</v>
      </c>
      <c r="N1507" s="2">
        <v>5.0900000000000001E-2</v>
      </c>
      <c r="O1507" s="2">
        <v>7.7100000000000002E-2</v>
      </c>
      <c r="P1507" s="2">
        <v>8.4000000000000005E-2</v>
      </c>
      <c r="Q1507" s="2">
        <v>7.0300000000000001E-2</v>
      </c>
      <c r="R1507" s="15">
        <v>2.7299789022161739E-2</v>
      </c>
      <c r="S1507" s="17">
        <f t="shared" si="153"/>
        <v>4.241666666666667E-3</v>
      </c>
      <c r="T1507" s="18">
        <v>6.3836580527227465E-4</v>
      </c>
      <c r="U1507" s="8">
        <v>2.0299999999999999E-2</v>
      </c>
      <c r="V1507" s="8">
        <v>1.72E-2</v>
      </c>
      <c r="W1507" s="13">
        <v>3.9479317400000006E-4</v>
      </c>
      <c r="X1507" s="13">
        <v>-8.4789043999999999E-4</v>
      </c>
      <c r="Y1507" s="26">
        <v>4.1279999999999997E-3</v>
      </c>
      <c r="Z1507" s="26">
        <v>2.562E-3</v>
      </c>
      <c r="AA1507" s="26">
        <f t="shared" si="160"/>
        <v>-1.136666666666673E-4</v>
      </c>
    </row>
    <row r="1508" spans="1:27" x14ac:dyDescent="0.3">
      <c r="A1508" s="1">
        <v>199607</v>
      </c>
      <c r="B1508" s="29">
        <v>639.95000000000005</v>
      </c>
      <c r="C1508" s="2">
        <v>14.4</v>
      </c>
      <c r="D1508" s="2">
        <f t="shared" si="151"/>
        <v>3.8128010178037659</v>
      </c>
      <c r="E1508" s="2">
        <f t="shared" si="154"/>
        <v>418.91675147179865</v>
      </c>
      <c r="F1508" s="36">
        <f t="shared" si="155"/>
        <v>119</v>
      </c>
      <c r="G1508" s="2">
        <f t="shared" si="156"/>
        <v>3.5203088358974677</v>
      </c>
      <c r="H1508" s="13">
        <f t="shared" si="157"/>
        <v>0.22122382259783335</v>
      </c>
      <c r="I1508" s="2">
        <f t="shared" si="152"/>
        <v>9.1100210231254142E-3</v>
      </c>
      <c r="J1508" s="36">
        <f t="shared" si="158"/>
        <v>119</v>
      </c>
      <c r="K1508" s="31">
        <f t="shared" si="159"/>
        <v>4.7314542906350589E-3</v>
      </c>
      <c r="L1508" s="3">
        <v>35.273333333333326</v>
      </c>
      <c r="M1508" s="13">
        <v>0.24181989379253627</v>
      </c>
      <c r="N1508" s="2">
        <v>5.1500000000000004E-2</v>
      </c>
      <c r="O1508" s="2">
        <v>7.6499999999999999E-2</v>
      </c>
      <c r="P1508" s="2">
        <v>8.3499999999999991E-2</v>
      </c>
      <c r="Q1508" s="2">
        <v>7.0699999999999999E-2</v>
      </c>
      <c r="R1508" s="15">
        <v>3.1223325221389771E-2</v>
      </c>
      <c r="S1508" s="17">
        <f t="shared" si="153"/>
        <v>4.2916666666666667E-3</v>
      </c>
      <c r="T1508" s="18">
        <v>1.9126559863329874E-3</v>
      </c>
      <c r="U1508" s="8">
        <v>1.8E-3</v>
      </c>
      <c r="V1508" s="8">
        <v>1E-3</v>
      </c>
      <c r="W1508" s="13">
        <v>2.3551524699999991E-3</v>
      </c>
      <c r="X1508" s="13">
        <v>-4.7047487999999998E-4</v>
      </c>
      <c r="Y1508" s="26">
        <v>-4.4441000000000001E-2</v>
      </c>
      <c r="Z1508" s="26">
        <v>-4.6047999999999999E-2</v>
      </c>
      <c r="AA1508" s="26">
        <f t="shared" si="160"/>
        <v>-4.8732666666666667E-2</v>
      </c>
    </row>
    <row r="1509" spans="1:27" x14ac:dyDescent="0.3">
      <c r="A1509" s="1">
        <v>199608</v>
      </c>
      <c r="B1509" s="29">
        <v>651.99</v>
      </c>
      <c r="C1509" s="2">
        <v>14.530000000000001</v>
      </c>
      <c r="D1509" s="2">
        <f t="shared" si="151"/>
        <v>3.8565699501267039</v>
      </c>
      <c r="E1509" s="2">
        <f t="shared" si="154"/>
        <v>419.38825767808936</v>
      </c>
      <c r="F1509" s="36">
        <f t="shared" si="155"/>
        <v>119</v>
      </c>
      <c r="G1509" s="2">
        <f t="shared" si="156"/>
        <v>3.5242710729251208</v>
      </c>
      <c r="H1509" s="13">
        <f t="shared" si="157"/>
        <v>0.22103008062102264</v>
      </c>
      <c r="I1509" s="2">
        <f t="shared" si="152"/>
        <v>9.0277777777778567E-3</v>
      </c>
      <c r="J1509" s="36">
        <f t="shared" si="158"/>
        <v>119</v>
      </c>
      <c r="K1509" s="31">
        <f t="shared" si="159"/>
        <v>4.7632851640870711E-3</v>
      </c>
      <c r="L1509" s="3">
        <v>35.636666666666663</v>
      </c>
      <c r="M1509" s="13">
        <v>0.23806111786702766</v>
      </c>
      <c r="N1509" s="2">
        <v>5.0499999999999996E-2</v>
      </c>
      <c r="O1509" s="2">
        <v>7.46E-2</v>
      </c>
      <c r="P1509" s="2">
        <v>8.1799999999999998E-2</v>
      </c>
      <c r="Q1509" s="2">
        <v>7.2599999999999998E-2</v>
      </c>
      <c r="R1509" s="15">
        <v>3.0972886099968695E-2</v>
      </c>
      <c r="S1509" s="17">
        <f t="shared" si="153"/>
        <v>4.208333333333333E-3</v>
      </c>
      <c r="T1509" s="18">
        <v>1.9090047159241931E-3</v>
      </c>
      <c r="U1509" s="8">
        <v>-1.3899999999999999E-2</v>
      </c>
      <c r="V1509" s="8">
        <v>-7.0000000000000001E-3</v>
      </c>
      <c r="W1509" s="13">
        <v>1.1215050959999999E-3</v>
      </c>
      <c r="X1509" s="13">
        <v>-3.5223577999999998E-4</v>
      </c>
      <c r="Y1509" s="26">
        <v>2.1928E-2</v>
      </c>
      <c r="Z1509" s="26">
        <v>1.9588999999999999E-2</v>
      </c>
      <c r="AA1509" s="26">
        <f t="shared" si="160"/>
        <v>1.7719666666666668E-2</v>
      </c>
    </row>
    <row r="1510" spans="1:27" x14ac:dyDescent="0.3">
      <c r="A1510" s="1">
        <v>199609</v>
      </c>
      <c r="B1510" s="29">
        <v>687.31</v>
      </c>
      <c r="C1510" s="2">
        <v>14.66</v>
      </c>
      <c r="D1510" s="2">
        <f t="shared" si="151"/>
        <v>3.873458011759535</v>
      </c>
      <c r="E1510" s="2">
        <f t="shared" si="154"/>
        <v>419.85552738818444</v>
      </c>
      <c r="F1510" s="36">
        <f t="shared" si="155"/>
        <v>119</v>
      </c>
      <c r="G1510" s="2">
        <f t="shared" si="156"/>
        <v>3.5281977091444072</v>
      </c>
      <c r="H1510" s="13">
        <f t="shared" si="157"/>
        <v>0.2208384139191987</v>
      </c>
      <c r="I1510" s="2">
        <f t="shared" si="152"/>
        <v>8.9470061940810641E-3</v>
      </c>
      <c r="J1510" s="36">
        <f t="shared" si="158"/>
        <v>119</v>
      </c>
      <c r="K1510" s="31">
        <f t="shared" si="159"/>
        <v>4.7946719497157231E-3</v>
      </c>
      <c r="L1510" s="3">
        <v>36</v>
      </c>
      <c r="M1510" s="13">
        <v>0.22729731810082116</v>
      </c>
      <c r="N1510" s="2">
        <v>5.0900000000000001E-2</v>
      </c>
      <c r="O1510" s="2">
        <v>7.6600000000000001E-2</v>
      </c>
      <c r="P1510" s="2">
        <v>8.3499999999999991E-2</v>
      </c>
      <c r="Q1510" s="2">
        <v>7.0400000000000004E-2</v>
      </c>
      <c r="R1510" s="15">
        <v>2.9657729560284979E-2</v>
      </c>
      <c r="S1510" s="17">
        <f t="shared" si="153"/>
        <v>4.241666666666667E-3</v>
      </c>
      <c r="T1510" s="18">
        <v>3.1735983475417512E-3</v>
      </c>
      <c r="U1510" s="8">
        <v>2.9000000000000001E-2</v>
      </c>
      <c r="V1510" s="8">
        <v>2.5899999999999999E-2</v>
      </c>
      <c r="W1510" s="13">
        <v>6.8623543700000009E-4</v>
      </c>
      <c r="X1510" s="13">
        <v>-5.3869363E-4</v>
      </c>
      <c r="Y1510" s="26">
        <v>5.6035000000000001E-2</v>
      </c>
      <c r="Z1510" s="26">
        <v>5.4112E-2</v>
      </c>
      <c r="AA1510" s="26">
        <f t="shared" si="160"/>
        <v>5.1793333333333337E-2</v>
      </c>
    </row>
    <row r="1511" spans="1:27" x14ac:dyDescent="0.3">
      <c r="A1511" s="1">
        <v>199610</v>
      </c>
      <c r="B1511" s="29">
        <v>705.27</v>
      </c>
      <c r="C1511" s="2">
        <v>14.74</v>
      </c>
      <c r="D1511" s="2">
        <f t="shared" si="151"/>
        <v>3.9388247864065145</v>
      </c>
      <c r="E1511" s="2">
        <f t="shared" si="154"/>
        <v>420.32045884192905</v>
      </c>
      <c r="F1511" s="36">
        <f t="shared" si="155"/>
        <v>119</v>
      </c>
      <c r="G1511" s="2">
        <f t="shared" si="156"/>
        <v>3.5321046961506641</v>
      </c>
      <c r="H1511" s="13">
        <f t="shared" si="157"/>
        <v>0.22064803596645688</v>
      </c>
      <c r="I1511" s="2">
        <f t="shared" si="152"/>
        <v>5.4570259208730487E-3</v>
      </c>
      <c r="J1511" s="36">
        <f t="shared" si="158"/>
        <v>119</v>
      </c>
      <c r="K1511" s="31">
        <f t="shared" si="159"/>
        <v>4.8528357294693267E-3</v>
      </c>
      <c r="L1511" s="3">
        <v>36.909999999999997</v>
      </c>
      <c r="M1511" s="13">
        <v>0.22174765584938821</v>
      </c>
      <c r="N1511" s="2">
        <v>4.99E-2</v>
      </c>
      <c r="O1511" s="2">
        <v>7.3899999999999993E-2</v>
      </c>
      <c r="P1511" s="2">
        <v>8.0700000000000008E-2</v>
      </c>
      <c r="Q1511" s="2">
        <v>6.7100000000000007E-2</v>
      </c>
      <c r="R1511" s="15">
        <v>2.5727987424361116E-2</v>
      </c>
      <c r="S1511" s="17">
        <f t="shared" si="153"/>
        <v>4.1583333333333333E-3</v>
      </c>
      <c r="T1511" s="18">
        <v>3.1635584751924942E-3</v>
      </c>
      <c r="U1511" s="8">
        <v>4.0399999999999998E-2</v>
      </c>
      <c r="V1511" s="8">
        <v>3.61E-2</v>
      </c>
      <c r="W1511" s="13">
        <v>6.0662754899999997E-4</v>
      </c>
      <c r="X1511" s="13">
        <v>-5.3145025999999998E-4</v>
      </c>
      <c r="Y1511" s="26">
        <v>2.6797999999999999E-2</v>
      </c>
      <c r="Z1511" s="26">
        <v>2.5347999999999999E-2</v>
      </c>
      <c r="AA1511" s="26">
        <f t="shared" si="160"/>
        <v>2.2639666666666666E-2</v>
      </c>
    </row>
    <row r="1512" spans="1:27" x14ac:dyDescent="0.3">
      <c r="A1512" s="1">
        <v>199611</v>
      </c>
      <c r="B1512" s="29">
        <v>757.02</v>
      </c>
      <c r="C1512" s="2">
        <v>14.82</v>
      </c>
      <c r="D1512" s="2">
        <f t="shared" si="151"/>
        <v>3.9116720666633582</v>
      </c>
      <c r="E1512" s="2">
        <f t="shared" si="154"/>
        <v>420.88147132345364</v>
      </c>
      <c r="F1512" s="36">
        <f t="shared" si="155"/>
        <v>119</v>
      </c>
      <c r="G1512" s="2">
        <f t="shared" si="156"/>
        <v>3.5368190867517111</v>
      </c>
      <c r="H1512" s="13">
        <f t="shared" si="157"/>
        <v>0.22041875174616754</v>
      </c>
      <c r="I1512" s="2">
        <f t="shared" si="152"/>
        <v>5.4274084124830146E-3</v>
      </c>
      <c r="J1512" s="36">
        <f t="shared" si="158"/>
        <v>119</v>
      </c>
      <c r="K1512" s="31">
        <f t="shared" si="159"/>
        <v>4.8817165408266E-3</v>
      </c>
      <c r="L1512" s="3">
        <v>37.819999999999993</v>
      </c>
      <c r="M1512" s="13">
        <v>0.20500791909557914</v>
      </c>
      <c r="N1512" s="2">
        <v>5.0300000000000004E-2</v>
      </c>
      <c r="O1512" s="2">
        <v>7.0999999999999994E-2</v>
      </c>
      <c r="P1512" s="2">
        <v>7.7899999999999997E-2</v>
      </c>
      <c r="Q1512" s="2">
        <v>6.4299999999999996E-2</v>
      </c>
      <c r="R1512" s="15">
        <v>2.2040692927487955E-2</v>
      </c>
      <c r="S1512" s="17">
        <f t="shared" si="153"/>
        <v>4.1916666666666673E-3</v>
      </c>
      <c r="T1512" s="18">
        <v>1.8933423137809581E-3</v>
      </c>
      <c r="U1512" s="8">
        <v>3.5099999999999999E-2</v>
      </c>
      <c r="V1512" s="8">
        <v>2.63E-2</v>
      </c>
      <c r="W1512" s="13">
        <v>7.0372166500000009E-4</v>
      </c>
      <c r="X1512" s="13">
        <v>-6.1392521E-4</v>
      </c>
      <c r="Y1512" s="26">
        <v>7.6454999999999995E-2</v>
      </c>
      <c r="Z1512" s="26">
        <v>7.4218000000000006E-2</v>
      </c>
      <c r="AA1512" s="26">
        <f t="shared" si="160"/>
        <v>7.2263333333333332E-2</v>
      </c>
    </row>
    <row r="1513" spans="1:27" x14ac:dyDescent="0.3">
      <c r="A1513" s="1">
        <v>199612</v>
      </c>
      <c r="B1513" s="29">
        <v>740.74</v>
      </c>
      <c r="C1513" s="2">
        <v>14.9</v>
      </c>
      <c r="D1513" s="2">
        <f t="shared" si="151"/>
        <v>3.9657991211027577</v>
      </c>
      <c r="E1513" s="2">
        <f t="shared" si="154"/>
        <v>421.29356632393831</v>
      </c>
      <c r="F1513" s="36">
        <f t="shared" si="155"/>
        <v>119</v>
      </c>
      <c r="G1513" s="2">
        <f t="shared" si="156"/>
        <v>3.5402820699490616</v>
      </c>
      <c r="H1513" s="13">
        <f t="shared" si="157"/>
        <v>0.22025063302096104</v>
      </c>
      <c r="I1513" s="2">
        <f t="shared" si="152"/>
        <v>5.3981106612686069E-3</v>
      </c>
      <c r="J1513" s="36">
        <f t="shared" si="158"/>
        <v>119</v>
      </c>
      <c r="K1513" s="31">
        <f t="shared" si="159"/>
        <v>4.9103725231358095E-3</v>
      </c>
      <c r="L1513" s="3">
        <v>38.729999999999997</v>
      </c>
      <c r="M1513" s="13">
        <v>0.20734272969549994</v>
      </c>
      <c r="N1513" s="2">
        <v>4.9100000000000005E-2</v>
      </c>
      <c r="O1513" s="2">
        <v>7.2000000000000008E-2</v>
      </c>
      <c r="P1513" s="2">
        <v>7.8899999999999998E-2</v>
      </c>
      <c r="Q1513" s="2">
        <v>6.7299999999999999E-2</v>
      </c>
      <c r="R1513" s="15">
        <v>2.4100872155091272E-2</v>
      </c>
      <c r="S1513" s="17">
        <f t="shared" si="153"/>
        <v>4.0916666666666671E-3</v>
      </c>
      <c r="T1513" s="18">
        <v>0</v>
      </c>
      <c r="U1513" s="8">
        <v>-2.5600000000000001E-2</v>
      </c>
      <c r="V1513" s="8">
        <v>-1.8599999999999998E-2</v>
      </c>
      <c r="W1513" s="13">
        <v>1.7090750390000003E-3</v>
      </c>
      <c r="X1513" s="13">
        <v>-3.9675517999999998E-4</v>
      </c>
      <c r="Y1513" s="26">
        <v>-1.9814999999999999E-2</v>
      </c>
      <c r="Z1513" s="26">
        <v>-2.1517999999999999E-2</v>
      </c>
      <c r="AA1513" s="26">
        <f t="shared" si="160"/>
        <v>-2.3906666666666666E-2</v>
      </c>
    </row>
    <row r="1514" spans="1:27" x14ac:dyDescent="0.3">
      <c r="A1514" s="1">
        <v>199701</v>
      </c>
      <c r="B1514" s="29">
        <v>786.16</v>
      </c>
      <c r="C1514" s="2">
        <v>14.953333333333333</v>
      </c>
      <c r="D1514" s="2">
        <f t="shared" si="151"/>
        <v>3.9681361413974154</v>
      </c>
      <c r="E1514" s="2">
        <f t="shared" si="154"/>
        <v>421.7259427441806</v>
      </c>
      <c r="F1514" s="36">
        <f t="shared" si="155"/>
        <v>119</v>
      </c>
      <c r="G1514" s="2">
        <f t="shared" si="156"/>
        <v>3.5439154852452153</v>
      </c>
      <c r="H1514" s="13">
        <f t="shared" si="157"/>
        <v>0.22007451574465947</v>
      </c>
      <c r="I1514" s="2">
        <f t="shared" si="152"/>
        <v>3.5794183445190253E-3</v>
      </c>
      <c r="J1514" s="36">
        <f t="shared" si="158"/>
        <v>119</v>
      </c>
      <c r="K1514" s="31">
        <f t="shared" si="159"/>
        <v>4.9354368233380805E-3</v>
      </c>
      <c r="L1514" s="3">
        <v>39.233333333333334</v>
      </c>
      <c r="M1514" s="13">
        <v>0.19624010286048429</v>
      </c>
      <c r="N1514" s="2">
        <v>5.0300000000000004E-2</v>
      </c>
      <c r="O1514" s="2">
        <v>7.4200000000000002E-2</v>
      </c>
      <c r="P1514" s="2">
        <v>8.09E-2</v>
      </c>
      <c r="Q1514" s="2">
        <v>6.8900000000000003E-2</v>
      </c>
      <c r="R1514" s="15">
        <v>2.438013388243435E-2</v>
      </c>
      <c r="S1514" s="17">
        <f t="shared" si="153"/>
        <v>4.1916666666666673E-3</v>
      </c>
      <c r="T1514" s="18">
        <v>3.1476261429935516E-3</v>
      </c>
      <c r="U1514" s="8">
        <v>-7.9000000000000008E-3</v>
      </c>
      <c r="V1514" s="8">
        <v>-2.8E-3</v>
      </c>
      <c r="W1514" s="13">
        <v>1.3600872180000001E-3</v>
      </c>
      <c r="X1514" s="13">
        <v>-7.9412929000000001E-4</v>
      </c>
      <c r="Y1514" s="26">
        <v>6.2779000000000001E-2</v>
      </c>
      <c r="Z1514" s="26">
        <v>6.1689000000000001E-2</v>
      </c>
      <c r="AA1514" s="26">
        <f t="shared" si="160"/>
        <v>5.8587333333333332E-2</v>
      </c>
    </row>
    <row r="1515" spans="1:27" x14ac:dyDescent="0.3">
      <c r="A1515" s="1">
        <v>199702</v>
      </c>
      <c r="B1515" s="29">
        <v>790.82</v>
      </c>
      <c r="C1515" s="2">
        <v>15.006666666666668</v>
      </c>
      <c r="D1515" s="2">
        <f t="shared" si="151"/>
        <v>3.9210272145394907</v>
      </c>
      <c r="E1515" s="2">
        <f t="shared" si="154"/>
        <v>422.13701526353736</v>
      </c>
      <c r="F1515" s="36">
        <f t="shared" si="155"/>
        <v>119</v>
      </c>
      <c r="G1515" s="2">
        <f t="shared" si="156"/>
        <v>3.5473698761641796</v>
      </c>
      <c r="H1515" s="13">
        <f t="shared" si="157"/>
        <v>0.21990733703930088</v>
      </c>
      <c r="I1515" s="2">
        <f t="shared" si="152"/>
        <v>3.5666518056176599E-3</v>
      </c>
      <c r="J1515" s="36">
        <f t="shared" si="158"/>
        <v>119</v>
      </c>
      <c r="K1515" s="31">
        <f t="shared" si="159"/>
        <v>4.9452669056095286E-3</v>
      </c>
      <c r="L1515" s="3">
        <v>39.736666666666665</v>
      </c>
      <c r="M1515" s="13">
        <v>0.19439541077479064</v>
      </c>
      <c r="N1515" s="2">
        <v>5.0099999999999999E-2</v>
      </c>
      <c r="O1515" s="2">
        <v>7.3099999999999998E-2</v>
      </c>
      <c r="P1515" s="2">
        <v>7.9399999999999998E-2</v>
      </c>
      <c r="Q1515" s="2">
        <v>6.9400000000000003E-2</v>
      </c>
      <c r="R1515" s="15">
        <v>2.2885145726539258E-2</v>
      </c>
      <c r="S1515" s="17">
        <f t="shared" si="153"/>
        <v>4.1749999999999999E-3</v>
      </c>
      <c r="T1515" s="18">
        <v>3.1377496719671651E-3</v>
      </c>
      <c r="U1515" s="8">
        <v>5.0000000000000001E-4</v>
      </c>
      <c r="V1515" s="8">
        <v>2.8E-3</v>
      </c>
      <c r="W1515" s="13">
        <v>1.4747599569999996E-3</v>
      </c>
      <c r="X1515" s="13">
        <v>-1.3029057000000001E-3</v>
      </c>
      <c r="Y1515" s="26">
        <v>7.7520000000000002E-3</v>
      </c>
      <c r="Z1515" s="26">
        <v>5.7999999999999996E-3</v>
      </c>
      <c r="AA1515" s="26">
        <f t="shared" si="160"/>
        <v>3.5770000000000003E-3</v>
      </c>
    </row>
    <row r="1516" spans="1:27" x14ac:dyDescent="0.3">
      <c r="A1516" s="1">
        <v>199703</v>
      </c>
      <c r="B1516" s="29">
        <v>757.12</v>
      </c>
      <c r="C1516" s="2">
        <v>15.06</v>
      </c>
      <c r="D1516" s="2">
        <f t="shared" si="151"/>
        <v>3.9742431040481887</v>
      </c>
      <c r="E1516" s="2">
        <f t="shared" si="154"/>
        <v>422.51489599491117</v>
      </c>
      <c r="F1516" s="36">
        <f t="shared" si="155"/>
        <v>119</v>
      </c>
      <c r="G1516" s="2">
        <f t="shared" si="156"/>
        <v>3.5505453444950517</v>
      </c>
      <c r="H1516" s="13">
        <f t="shared" si="157"/>
        <v>0.21975388097379003</v>
      </c>
      <c r="I1516" s="2">
        <f t="shared" si="152"/>
        <v>3.5539760106619855E-3</v>
      </c>
      <c r="J1516" s="36">
        <f t="shared" si="158"/>
        <v>119</v>
      </c>
      <c r="K1516" s="31">
        <f t="shared" si="159"/>
        <v>4.955038381674836E-3</v>
      </c>
      <c r="L1516" s="3">
        <v>40.24</v>
      </c>
      <c r="M1516" s="13">
        <v>0.2147802022701851</v>
      </c>
      <c r="N1516" s="2">
        <v>5.1399999999999994E-2</v>
      </c>
      <c r="O1516" s="2">
        <v>7.5499999999999998E-2</v>
      </c>
      <c r="P1516" s="2">
        <v>8.1799999999999998E-2</v>
      </c>
      <c r="Q1516" s="2">
        <v>7.2300000000000003E-2</v>
      </c>
      <c r="R1516" s="15">
        <v>2.1119838561680676E-2</v>
      </c>
      <c r="S1516" s="17">
        <f t="shared" si="153"/>
        <v>4.2833333333333326E-3</v>
      </c>
      <c r="T1516" s="18">
        <v>2.5031302181184748E-3</v>
      </c>
      <c r="U1516" s="8">
        <v>-2.52E-2</v>
      </c>
      <c r="V1516" s="8">
        <v>-2.2100000000000002E-2</v>
      </c>
      <c r="W1516" s="13">
        <v>2.0014839419999998E-3</v>
      </c>
      <c r="X1516" s="13">
        <v>-1.3083062E-3</v>
      </c>
      <c r="Y1516" s="26">
        <v>-4.1653000000000003E-2</v>
      </c>
      <c r="Z1516" s="26">
        <v>-4.3310000000000001E-2</v>
      </c>
      <c r="AA1516" s="26">
        <f t="shared" si="160"/>
        <v>-4.5936333333333336E-2</v>
      </c>
    </row>
    <row r="1517" spans="1:27" x14ac:dyDescent="0.3">
      <c r="A1517" s="1">
        <v>199704</v>
      </c>
      <c r="B1517" s="29">
        <v>801.34</v>
      </c>
      <c r="C1517" s="2">
        <v>15.093333333333334</v>
      </c>
      <c r="D1517" s="2">
        <f t="shared" si="151"/>
        <v>4.0289576247440451</v>
      </c>
      <c r="E1517" s="2">
        <f t="shared" si="154"/>
        <v>422.94714511368124</v>
      </c>
      <c r="F1517" s="36">
        <f t="shared" si="155"/>
        <v>119</v>
      </c>
      <c r="G1517" s="2">
        <f t="shared" si="156"/>
        <v>3.5541776900309348</v>
      </c>
      <c r="H1517" s="13">
        <f t="shared" si="157"/>
        <v>0.21957860849149419</v>
      </c>
      <c r="I1517" s="2">
        <f t="shared" si="152"/>
        <v>2.2133687472332131E-3</v>
      </c>
      <c r="J1517" s="36">
        <f t="shared" si="158"/>
        <v>119</v>
      </c>
      <c r="K1517" s="31">
        <f t="shared" si="159"/>
        <v>4.9244478892911852E-3</v>
      </c>
      <c r="L1517" s="3">
        <v>40.343333333333334</v>
      </c>
      <c r="M1517" s="13">
        <v>0.20174104781366001</v>
      </c>
      <c r="N1517" s="2">
        <v>5.16E-2</v>
      </c>
      <c r="O1517" s="2">
        <v>7.7300000000000008E-2</v>
      </c>
      <c r="P1517" s="2">
        <v>8.3400000000000002E-2</v>
      </c>
      <c r="Q1517" s="2">
        <v>7.0499999999999993E-2</v>
      </c>
      <c r="R1517" s="15">
        <v>1.6916108922179082E-2</v>
      </c>
      <c r="S1517" s="17">
        <f t="shared" si="153"/>
        <v>4.3E-3</v>
      </c>
      <c r="T1517" s="18">
        <v>1.2492194004318981E-3</v>
      </c>
      <c r="U1517" s="8">
        <v>2.5499999999999998E-2</v>
      </c>
      <c r="V1517" s="8">
        <v>1.84E-2</v>
      </c>
      <c r="W1517" s="13">
        <v>3.0050574210000003E-3</v>
      </c>
      <c r="X1517" s="13">
        <v>-8.7192203000000001E-4</v>
      </c>
      <c r="Y1517" s="26">
        <v>6.0274000000000001E-2</v>
      </c>
      <c r="Z1517" s="26">
        <v>5.9015999999999999E-2</v>
      </c>
      <c r="AA1517" s="26">
        <f t="shared" si="160"/>
        <v>5.5974000000000003E-2</v>
      </c>
    </row>
    <row r="1518" spans="1:27" x14ac:dyDescent="0.3">
      <c r="A1518" s="1">
        <v>199705</v>
      </c>
      <c r="B1518" s="29">
        <v>848.28</v>
      </c>
      <c r="C1518" s="2">
        <v>15.126666666666669</v>
      </c>
      <c r="D1518" s="2">
        <f t="shared" si="151"/>
        <v>4.0692866339036895</v>
      </c>
      <c r="E1518" s="2">
        <f t="shared" si="154"/>
        <v>423.39442421063723</v>
      </c>
      <c r="F1518" s="36">
        <f t="shared" si="155"/>
        <v>119</v>
      </c>
      <c r="G1518" s="2">
        <f t="shared" si="156"/>
        <v>3.5579363379045144</v>
      </c>
      <c r="H1518" s="13">
        <f t="shared" si="157"/>
        <v>0.21939753560922798</v>
      </c>
      <c r="I1518" s="2">
        <f t="shared" si="152"/>
        <v>2.2084805653710404E-3</v>
      </c>
      <c r="J1518" s="36">
        <f t="shared" si="158"/>
        <v>119</v>
      </c>
      <c r="K1518" s="31">
        <f t="shared" si="159"/>
        <v>4.8830236170590516E-3</v>
      </c>
      <c r="L1518" s="3">
        <v>40.446666666666665</v>
      </c>
      <c r="M1518" s="13">
        <v>0.19287858787625403</v>
      </c>
      <c r="N1518" s="2">
        <v>5.0499999999999996E-2</v>
      </c>
      <c r="O1518" s="2">
        <v>7.5800000000000006E-2</v>
      </c>
      <c r="P1518" s="2">
        <v>8.199999999999999E-2</v>
      </c>
      <c r="Q1518" s="2">
        <v>7.0099999999999996E-2</v>
      </c>
      <c r="R1518" s="15">
        <v>1.3265384883052921E-2</v>
      </c>
      <c r="S1518" s="17">
        <f t="shared" si="153"/>
        <v>4.208333333333333E-3</v>
      </c>
      <c r="T1518" s="18">
        <v>-6.2441463158984596E-4</v>
      </c>
      <c r="U1518" s="8">
        <v>9.7000000000000003E-3</v>
      </c>
      <c r="V1518" s="8">
        <v>1.2800000000000001E-2</v>
      </c>
      <c r="W1518" s="13">
        <v>2.007420065E-3</v>
      </c>
      <c r="X1518" s="13">
        <v>-8.7840743999999997E-4</v>
      </c>
      <c r="Y1518" s="26">
        <v>6.1400999999999997E-2</v>
      </c>
      <c r="Z1518" s="26">
        <v>5.9271999999999998E-2</v>
      </c>
      <c r="AA1518" s="26">
        <f t="shared" si="160"/>
        <v>5.7192666666666662E-2</v>
      </c>
    </row>
    <row r="1519" spans="1:27" x14ac:dyDescent="0.3">
      <c r="A1519" s="1">
        <v>199706</v>
      </c>
      <c r="B1519" s="29">
        <v>885.14</v>
      </c>
      <c r="C1519" s="2">
        <v>15.16</v>
      </c>
      <c r="D1519" s="2">
        <f t="shared" si="151"/>
        <v>4.1423072282690319</v>
      </c>
      <c r="E1519" s="2">
        <f t="shared" si="154"/>
        <v>423.84200248171976</v>
      </c>
      <c r="F1519" s="36">
        <f t="shared" si="155"/>
        <v>119</v>
      </c>
      <c r="G1519" s="2">
        <f t="shared" si="156"/>
        <v>3.5616974998463844</v>
      </c>
      <c r="H1519" s="13">
        <f t="shared" si="157"/>
        <v>0.21921664030411378</v>
      </c>
      <c r="I1519" s="2">
        <f t="shared" si="152"/>
        <v>2.2036139268399868E-3</v>
      </c>
      <c r="J1519" s="36">
        <f t="shared" si="158"/>
        <v>119</v>
      </c>
      <c r="K1519" s="31">
        <f t="shared" si="159"/>
        <v>4.8419839698641848E-3</v>
      </c>
      <c r="L1519" s="3">
        <v>40.549999999999997</v>
      </c>
      <c r="M1519" s="13">
        <v>0.18428761503037272</v>
      </c>
      <c r="N1519" s="2">
        <v>4.9299999999999997E-2</v>
      </c>
      <c r="O1519" s="2">
        <v>7.4099999999999999E-2</v>
      </c>
      <c r="P1519" s="2">
        <v>8.0199999999999994E-2</v>
      </c>
      <c r="Q1519" s="2">
        <v>6.88E-2</v>
      </c>
      <c r="R1519" s="15">
        <v>1.0847477670236598E-2</v>
      </c>
      <c r="S1519" s="17">
        <f t="shared" si="153"/>
        <v>4.1083333333333328E-3</v>
      </c>
      <c r="T1519" s="18">
        <v>1.2484396128382761E-3</v>
      </c>
      <c r="U1519" s="8">
        <v>1.95E-2</v>
      </c>
      <c r="V1519" s="8">
        <v>1.8700000000000001E-2</v>
      </c>
      <c r="W1519" s="13">
        <v>1.9744425399999999E-3</v>
      </c>
      <c r="X1519" s="13">
        <v>-6.6209766999999998E-4</v>
      </c>
      <c r="Y1519" s="26">
        <v>4.4103000000000003E-2</v>
      </c>
      <c r="Z1519" s="26">
        <v>4.2762000000000001E-2</v>
      </c>
      <c r="AA1519" s="26">
        <f t="shared" si="160"/>
        <v>3.9994666666666671E-2</v>
      </c>
    </row>
    <row r="1520" spans="1:27" x14ac:dyDescent="0.3">
      <c r="A1520" s="1">
        <v>199707</v>
      </c>
      <c r="B1520" s="29">
        <v>954.29</v>
      </c>
      <c r="C1520" s="2">
        <v>15.216666666666669</v>
      </c>
      <c r="D1520" s="2">
        <f t="shared" si="151"/>
        <v>4.0794143825993885</v>
      </c>
      <c r="E1520" s="2">
        <f t="shared" si="154"/>
        <v>424.33370239220136</v>
      </c>
      <c r="F1520" s="36">
        <f t="shared" si="155"/>
        <v>119</v>
      </c>
      <c r="G1520" s="2">
        <f t="shared" si="156"/>
        <v>3.5658294318672383</v>
      </c>
      <c r="H1520" s="13">
        <f t="shared" si="157"/>
        <v>0.21901825613994538</v>
      </c>
      <c r="I1520" s="2">
        <f t="shared" si="152"/>
        <v>3.7379067722076442E-3</v>
      </c>
      <c r="J1520" s="36">
        <f t="shared" si="158"/>
        <v>119</v>
      </c>
      <c r="K1520" s="31">
        <f t="shared" si="159"/>
        <v>4.8144706454635406E-3</v>
      </c>
      <c r="L1520" s="3">
        <v>40.58</v>
      </c>
      <c r="M1520" s="13">
        <v>0.17196494296306417</v>
      </c>
      <c r="N1520" s="2">
        <v>5.0499999999999996E-2</v>
      </c>
      <c r="O1520" s="2">
        <v>7.1399999999999991E-2</v>
      </c>
      <c r="P1520" s="2">
        <v>7.7499999999999999E-2</v>
      </c>
      <c r="Q1520" s="2">
        <v>6.3700000000000007E-2</v>
      </c>
      <c r="R1520" s="15">
        <v>1.1607854297475457E-2</v>
      </c>
      <c r="S1520" s="17">
        <f t="shared" si="153"/>
        <v>4.208333333333333E-3</v>
      </c>
      <c r="T1520" s="18">
        <v>1.2468829545631303E-3</v>
      </c>
      <c r="U1520" s="8">
        <v>6.2600000000000003E-2</v>
      </c>
      <c r="V1520" s="8">
        <v>5.28E-2</v>
      </c>
      <c r="W1520" s="13">
        <v>2.0101663389999998E-3</v>
      </c>
      <c r="X1520" s="13">
        <v>-6.2725705000000001E-4</v>
      </c>
      <c r="Y1520" s="26">
        <v>8.0388000000000001E-2</v>
      </c>
      <c r="Z1520" s="26">
        <v>7.8977000000000006E-2</v>
      </c>
      <c r="AA1520" s="26">
        <f t="shared" si="160"/>
        <v>7.6179666666666673E-2</v>
      </c>
    </row>
    <row r="1521" spans="1:27" x14ac:dyDescent="0.3">
      <c r="A1521" s="1">
        <v>199708</v>
      </c>
      <c r="B1521" s="29">
        <v>899.47</v>
      </c>
      <c r="C1521" s="2">
        <v>15.273333333333333</v>
      </c>
      <c r="D1521" s="2">
        <f t="shared" si="151"/>
        <v>4.1274863316654615</v>
      </c>
      <c r="E1521" s="2">
        <f t="shared" si="154"/>
        <v>424.79240432223105</v>
      </c>
      <c r="F1521" s="36">
        <f t="shared" si="155"/>
        <v>119</v>
      </c>
      <c r="G1521" s="2">
        <f t="shared" si="156"/>
        <v>3.5696840699347145</v>
      </c>
      <c r="H1521" s="13">
        <f t="shared" si="157"/>
        <v>0.21883350899010545</v>
      </c>
      <c r="I1521" s="2">
        <f t="shared" si="152"/>
        <v>3.7239868565168699E-3</v>
      </c>
      <c r="J1521" s="36">
        <f t="shared" si="158"/>
        <v>119</v>
      </c>
      <c r="K1521" s="31">
        <f t="shared" si="159"/>
        <v>4.8001111184428581E-3</v>
      </c>
      <c r="L1521" s="3">
        <v>40.61</v>
      </c>
      <c r="M1521" s="13">
        <v>0.18550540381833042</v>
      </c>
      <c r="N1521" s="2">
        <v>5.1399999999999994E-2</v>
      </c>
      <c r="O1521" s="2">
        <v>7.22E-2</v>
      </c>
      <c r="P1521" s="2">
        <v>7.8200000000000006E-2</v>
      </c>
      <c r="Q1521" s="2">
        <v>6.7199999999999996E-2</v>
      </c>
      <c r="R1521" s="15">
        <v>1.2892189066713531E-2</v>
      </c>
      <c r="S1521" s="17">
        <f t="shared" si="153"/>
        <v>4.2833333333333326E-3</v>
      </c>
      <c r="T1521" s="18">
        <v>1.8674141747954624E-3</v>
      </c>
      <c r="U1521" s="8">
        <v>-3.1699999999999999E-2</v>
      </c>
      <c r="V1521" s="8">
        <v>-2.4E-2</v>
      </c>
      <c r="W1521" s="13">
        <v>2.4647279310000009E-3</v>
      </c>
      <c r="X1521" s="13">
        <v>-4.3092050000000001E-4</v>
      </c>
      <c r="Y1521" s="26">
        <v>-5.4969999999999998E-2</v>
      </c>
      <c r="Z1521" s="26">
        <v>-5.6458000000000001E-2</v>
      </c>
      <c r="AA1521" s="26">
        <f t="shared" si="160"/>
        <v>-5.9253333333333331E-2</v>
      </c>
    </row>
    <row r="1522" spans="1:27" x14ac:dyDescent="0.3">
      <c r="A1522" s="1">
        <v>199709</v>
      </c>
      <c r="B1522" s="29">
        <v>947.28</v>
      </c>
      <c r="C1522" s="2">
        <v>15.33</v>
      </c>
      <c r="D1522" s="2">
        <f t="shared" si="151"/>
        <v>4.0886969855841953</v>
      </c>
      <c r="E1522" s="2">
        <f t="shared" si="154"/>
        <v>425.55000996970807</v>
      </c>
      <c r="F1522" s="36">
        <f t="shared" si="155"/>
        <v>119</v>
      </c>
      <c r="G1522" s="2">
        <f t="shared" si="156"/>
        <v>3.5760505039471266</v>
      </c>
      <c r="H1522" s="13">
        <f t="shared" si="157"/>
        <v>0.21852905669145004</v>
      </c>
      <c r="I1522" s="2">
        <f t="shared" si="152"/>
        <v>3.7101702313400153E-3</v>
      </c>
      <c r="J1522" s="36">
        <f t="shared" si="158"/>
        <v>119</v>
      </c>
      <c r="K1522" s="31">
        <f t="shared" si="159"/>
        <v>4.7858728084124637E-3</v>
      </c>
      <c r="L1522" s="3">
        <v>40.64</v>
      </c>
      <c r="M1522" s="13">
        <v>0.17796785704812584</v>
      </c>
      <c r="N1522" s="2">
        <v>4.9500000000000002E-2</v>
      </c>
      <c r="O1522" s="2">
        <v>7.1500000000000008E-2</v>
      </c>
      <c r="P1522" s="2">
        <v>7.6999999999999999E-2</v>
      </c>
      <c r="Q1522" s="2">
        <v>6.4899999999999999E-2</v>
      </c>
      <c r="R1522" s="15">
        <v>1.4650638711254049E-2</v>
      </c>
      <c r="S1522" s="17">
        <f t="shared" si="153"/>
        <v>4.1250000000000002E-3</v>
      </c>
      <c r="T1522" s="18">
        <v>2.4844733276617442E-3</v>
      </c>
      <c r="U1522" s="8">
        <v>3.1600000000000003E-2</v>
      </c>
      <c r="V1522" s="8">
        <v>2.2599999999999999E-2</v>
      </c>
      <c r="W1522" s="13">
        <v>2.6265123049999993E-3</v>
      </c>
      <c r="X1522" s="13">
        <v>-7.4286008000000003E-4</v>
      </c>
      <c r="Y1522" s="26">
        <v>5.3886000000000003E-2</v>
      </c>
      <c r="Z1522" s="26">
        <v>5.2408000000000003E-2</v>
      </c>
      <c r="AA1522" s="26">
        <f t="shared" si="160"/>
        <v>4.9761E-2</v>
      </c>
    </row>
    <row r="1523" spans="1:27" x14ac:dyDescent="0.3">
      <c r="A1523" s="1">
        <v>199710</v>
      </c>
      <c r="B1523" s="29">
        <v>914.62</v>
      </c>
      <c r="C1523" s="2">
        <v>15.383333333333333</v>
      </c>
      <c r="D1523" s="2">
        <f t="shared" si="151"/>
        <v>4.1288454286751097</v>
      </c>
      <c r="E1523" s="2">
        <f t="shared" si="154"/>
        <v>426.36379593933003</v>
      </c>
      <c r="F1523" s="36">
        <f t="shared" si="155"/>
        <v>119</v>
      </c>
      <c r="G1523" s="2">
        <f t="shared" si="156"/>
        <v>3.582889041506975</v>
      </c>
      <c r="H1523" s="13">
        <f t="shared" si="157"/>
        <v>0.21820296999186642</v>
      </c>
      <c r="I1523" s="2">
        <f t="shared" si="152"/>
        <v>3.4790171776473144E-3</v>
      </c>
      <c r="J1523" s="36">
        <f t="shared" si="158"/>
        <v>119</v>
      </c>
      <c r="K1523" s="31">
        <f t="shared" si="159"/>
        <v>4.7685324569495457E-3</v>
      </c>
      <c r="L1523" s="3">
        <v>40.333333333333336</v>
      </c>
      <c r="M1523" s="13">
        <v>0.19000067732822787</v>
      </c>
      <c r="N1523" s="2">
        <v>4.9699999999999994E-2</v>
      </c>
      <c r="O1523" s="2">
        <v>7.0000000000000007E-2</v>
      </c>
      <c r="P1523" s="2">
        <v>7.5700000000000003E-2</v>
      </c>
      <c r="Q1523" s="2">
        <v>6.2300000000000001E-2</v>
      </c>
      <c r="R1523" s="15">
        <v>1.6280534815399941E-2</v>
      </c>
      <c r="S1523" s="17">
        <f t="shared" si="153"/>
        <v>4.1416666666666659E-3</v>
      </c>
      <c r="T1523" s="18">
        <v>2.4783160144672216E-3</v>
      </c>
      <c r="U1523" s="8">
        <v>3.4099999999999998E-2</v>
      </c>
      <c r="V1523" s="8">
        <v>1.9099999999999999E-2</v>
      </c>
      <c r="W1523" s="13">
        <v>9.3637077430000024E-3</v>
      </c>
      <c r="X1523" s="13">
        <v>-5.9923875000000002E-4</v>
      </c>
      <c r="Y1523" s="26">
        <v>-3.2605000000000002E-2</v>
      </c>
      <c r="Z1523" s="26">
        <v>-3.3730000000000003E-2</v>
      </c>
      <c r="AA1523" s="26">
        <f t="shared" si="160"/>
        <v>-3.6746666666666671E-2</v>
      </c>
    </row>
    <row r="1524" spans="1:27" x14ac:dyDescent="0.3">
      <c r="A1524" s="1">
        <v>199711</v>
      </c>
      <c r="B1524" s="29">
        <v>955.4</v>
      </c>
      <c r="C1524" s="2">
        <v>15.436666666666667</v>
      </c>
      <c r="D1524" s="2">
        <f t="shared" si="151"/>
        <v>4.1409936404139902</v>
      </c>
      <c r="E1524" s="2">
        <f t="shared" si="154"/>
        <v>427.15312510212578</v>
      </c>
      <c r="F1524" s="36">
        <f t="shared" si="155"/>
        <v>119</v>
      </c>
      <c r="G1524" s="2">
        <f t="shared" si="156"/>
        <v>3.5895220596817294</v>
      </c>
      <c r="H1524" s="13">
        <f t="shared" si="157"/>
        <v>0.21788761160663148</v>
      </c>
      <c r="I1524" s="2">
        <f t="shared" si="152"/>
        <v>3.4669555796316143E-3</v>
      </c>
      <c r="J1524" s="36">
        <f t="shared" si="158"/>
        <v>119</v>
      </c>
      <c r="K1524" s="31">
        <f t="shared" si="159"/>
        <v>4.749528163244165E-3</v>
      </c>
      <c r="L1524" s="3">
        <v>40.026666666666671</v>
      </c>
      <c r="M1524" s="13">
        <v>0.18074629876792264</v>
      </c>
      <c r="N1524" s="2">
        <v>5.1399999999999994E-2</v>
      </c>
      <c r="O1524" s="2">
        <v>6.8699999999999997E-2</v>
      </c>
      <c r="P1524" s="2">
        <v>7.4200000000000002E-2</v>
      </c>
      <c r="Q1524" s="2">
        <v>6.1400000000000003E-2</v>
      </c>
      <c r="R1524" s="15">
        <v>1.5686239551873721E-2</v>
      </c>
      <c r="S1524" s="17">
        <f t="shared" si="153"/>
        <v>4.2833333333333326E-3</v>
      </c>
      <c r="T1524" s="18">
        <v>-6.1900342428371875E-4</v>
      </c>
      <c r="U1524" s="8">
        <v>1.4800000000000001E-2</v>
      </c>
      <c r="V1524" s="8">
        <v>1.01E-2</v>
      </c>
      <c r="W1524" s="13">
        <v>2.6621198479999998E-3</v>
      </c>
      <c r="X1524" s="13">
        <v>-7.9184272999999997E-4</v>
      </c>
      <c r="Y1524" s="26">
        <v>4.6321000000000001E-2</v>
      </c>
      <c r="Z1524" s="26">
        <v>4.4624999999999998E-2</v>
      </c>
      <c r="AA1524" s="26">
        <f t="shared" si="160"/>
        <v>4.2037666666666668E-2</v>
      </c>
    </row>
    <row r="1525" spans="1:27" x14ac:dyDescent="0.3">
      <c r="A1525" s="1">
        <v>199712</v>
      </c>
      <c r="B1525" s="29">
        <v>970.43</v>
      </c>
      <c r="C1525" s="2">
        <v>15.49</v>
      </c>
      <c r="D1525" s="2">
        <f t="shared" si="151"/>
        <v>4.1476435907130007</v>
      </c>
      <c r="E1525" s="2">
        <f t="shared" si="154"/>
        <v>427.92065776113867</v>
      </c>
      <c r="F1525" s="36">
        <f t="shared" si="155"/>
        <v>119</v>
      </c>
      <c r="G1525" s="2">
        <f t="shared" si="156"/>
        <v>3.5959719139591484</v>
      </c>
      <c r="H1525" s="13">
        <f t="shared" si="157"/>
        <v>0.21758183442390994</v>
      </c>
      <c r="I1525" s="2">
        <f t="shared" si="152"/>
        <v>3.4549773267111838E-3</v>
      </c>
      <c r="J1525" s="36">
        <f t="shared" si="158"/>
        <v>119</v>
      </c>
      <c r="K1525" s="31">
        <f t="shared" si="159"/>
        <v>4.7306978525093243E-3</v>
      </c>
      <c r="L1525" s="3">
        <v>39.72</v>
      </c>
      <c r="M1525" s="13">
        <v>0.17880088420405879</v>
      </c>
      <c r="N1525" s="2">
        <v>5.16E-2</v>
      </c>
      <c r="O1525" s="2">
        <v>6.7599999999999993E-2</v>
      </c>
      <c r="P1525" s="2">
        <v>7.3200000000000001E-2</v>
      </c>
      <c r="Q1525" s="2">
        <v>6.0199999999999997E-2</v>
      </c>
      <c r="R1525" s="15">
        <v>1.5578727645043342E-2</v>
      </c>
      <c r="S1525" s="17">
        <f t="shared" si="153"/>
        <v>4.3E-3</v>
      </c>
      <c r="T1525" s="18">
        <v>-1.2391575315479787E-3</v>
      </c>
      <c r="U1525" s="8">
        <v>1.84E-2</v>
      </c>
      <c r="V1525" s="8">
        <v>1.6299999999999999E-2</v>
      </c>
      <c r="W1525" s="13">
        <v>2.2493911219999998E-3</v>
      </c>
      <c r="X1525" s="13">
        <v>-8.8877897999999999E-4</v>
      </c>
      <c r="Y1525" s="26">
        <v>1.7146999999999999E-2</v>
      </c>
      <c r="Z1525" s="26">
        <v>1.5699999999999999E-2</v>
      </c>
      <c r="AA1525" s="26">
        <f t="shared" si="160"/>
        <v>1.2846999999999999E-2</v>
      </c>
    </row>
    <row r="1526" spans="1:27" x14ac:dyDescent="0.3">
      <c r="A1526" s="1">
        <v>199801</v>
      </c>
      <c r="B1526" s="29">
        <v>980.28</v>
      </c>
      <c r="C1526" s="2">
        <v>15.54</v>
      </c>
      <c r="D1526" s="2">
        <f t="shared" si="151"/>
        <v>4.2124993291496535</v>
      </c>
      <c r="E1526" s="2">
        <f t="shared" si="154"/>
        <v>428.65915708625215</v>
      </c>
      <c r="F1526" s="36">
        <f t="shared" si="155"/>
        <v>119</v>
      </c>
      <c r="G1526" s="2">
        <f t="shared" si="156"/>
        <v>3.6021777906407744</v>
      </c>
      <c r="H1526" s="13">
        <f t="shared" si="157"/>
        <v>0.21728843288793656</v>
      </c>
      <c r="I1526" s="2">
        <f t="shared" si="152"/>
        <v>3.2278889606196515E-3</v>
      </c>
      <c r="J1526" s="36">
        <f t="shared" si="158"/>
        <v>119</v>
      </c>
      <c r="K1526" s="31">
        <f t="shared" si="159"/>
        <v>4.7152153986976001E-3</v>
      </c>
      <c r="L1526" s="3">
        <v>39.659999999999997</v>
      </c>
      <c r="M1526" s="13">
        <v>0.17884027344671738</v>
      </c>
      <c r="N1526" s="2">
        <v>5.04E-2</v>
      </c>
      <c r="O1526" s="2">
        <v>6.6100000000000006E-2</v>
      </c>
      <c r="P1526" s="2">
        <v>7.1900000000000006E-2</v>
      </c>
      <c r="Q1526" s="2">
        <v>5.8900000000000001E-2</v>
      </c>
      <c r="R1526" s="15">
        <v>1.3758161155027669E-2</v>
      </c>
      <c r="S1526" s="17">
        <f t="shared" si="153"/>
        <v>4.1999999999999997E-3</v>
      </c>
      <c r="T1526" s="18">
        <v>1.8581609558318266E-3</v>
      </c>
      <c r="U1526" s="8">
        <v>0.02</v>
      </c>
      <c r="V1526" s="8">
        <v>1.37E-2</v>
      </c>
      <c r="W1526" s="13">
        <v>2.4688899239999995E-3</v>
      </c>
      <c r="X1526" s="13">
        <v>-7.0045538E-4</v>
      </c>
      <c r="Y1526" s="26">
        <v>1.1993999999999999E-2</v>
      </c>
      <c r="Z1526" s="26">
        <v>1.108E-2</v>
      </c>
      <c r="AA1526" s="26">
        <f t="shared" si="160"/>
        <v>7.7939999999999997E-3</v>
      </c>
    </row>
    <row r="1527" spans="1:27" x14ac:dyDescent="0.3">
      <c r="A1527" s="1">
        <v>199802</v>
      </c>
      <c r="B1527" s="29">
        <v>1049.3399999999999</v>
      </c>
      <c r="C1527" s="2">
        <v>15.59</v>
      </c>
      <c r="D1527" s="2">
        <f t="shared" si="151"/>
        <v>4.2580254206524115</v>
      </c>
      <c r="E1527" s="2">
        <f t="shared" si="154"/>
        <v>429.50167851840411</v>
      </c>
      <c r="F1527" s="36">
        <f t="shared" si="155"/>
        <v>119</v>
      </c>
      <c r="G1527" s="2">
        <f t="shared" si="156"/>
        <v>3.6092578026756645</v>
      </c>
      <c r="H1527" s="13">
        <f t="shared" si="157"/>
        <v>0.21695466880145045</v>
      </c>
      <c r="I1527" s="2">
        <f t="shared" si="152"/>
        <v>3.2175032175032481E-3</v>
      </c>
      <c r="J1527" s="36">
        <f t="shared" si="158"/>
        <v>119</v>
      </c>
      <c r="K1527" s="31">
        <f t="shared" si="159"/>
        <v>4.698068702754782E-3</v>
      </c>
      <c r="L1527" s="3">
        <v>39.6</v>
      </c>
      <c r="M1527" s="13">
        <v>0.16546309710866489</v>
      </c>
      <c r="N1527" s="2">
        <v>5.0900000000000001E-2</v>
      </c>
      <c r="O1527" s="2">
        <v>6.6699999999999995E-2</v>
      </c>
      <c r="P1527" s="2">
        <v>7.2499999999999995E-2</v>
      </c>
      <c r="Q1527" s="2">
        <v>5.9900000000000002E-2</v>
      </c>
      <c r="R1527" s="15">
        <v>1.2074455418141715E-2</v>
      </c>
      <c r="S1527" s="17">
        <f t="shared" si="153"/>
        <v>4.241666666666667E-3</v>
      </c>
      <c r="T1527" s="18">
        <v>1.8547145965944988E-3</v>
      </c>
      <c r="U1527" s="8">
        <v>-7.1999999999999998E-3</v>
      </c>
      <c r="V1527" s="8">
        <v>-6.9999999999999999E-4</v>
      </c>
      <c r="W1527" s="13">
        <v>1.0533641280000001E-3</v>
      </c>
      <c r="X1527" s="13">
        <v>-8.0484597000000002E-4</v>
      </c>
      <c r="Y1527" s="26">
        <v>7.1956000000000006E-2</v>
      </c>
      <c r="Z1527" s="26">
        <v>7.0303000000000004E-2</v>
      </c>
      <c r="AA1527" s="26">
        <f t="shared" si="160"/>
        <v>6.7714333333333335E-2</v>
      </c>
    </row>
    <row r="1528" spans="1:27" x14ac:dyDescent="0.3">
      <c r="A1528" s="1">
        <v>199803</v>
      </c>
      <c r="B1528" s="29">
        <v>1101.75</v>
      </c>
      <c r="C1528" s="2">
        <v>15.64</v>
      </c>
      <c r="D1528" s="2">
        <f t="shared" si="151"/>
        <v>4.2638588942736408</v>
      </c>
      <c r="E1528" s="2">
        <f t="shared" si="154"/>
        <v>430.38557349484438</v>
      </c>
      <c r="F1528" s="36">
        <f t="shared" si="155"/>
        <v>119</v>
      </c>
      <c r="G1528" s="2">
        <f t="shared" si="156"/>
        <v>3.616685491553314</v>
      </c>
      <c r="H1528" s="13">
        <f t="shared" si="157"/>
        <v>0.21660561496545511</v>
      </c>
      <c r="I1528" s="2">
        <f t="shared" si="152"/>
        <v>3.207184092366866E-3</v>
      </c>
      <c r="J1528" s="36">
        <f t="shared" si="158"/>
        <v>119</v>
      </c>
      <c r="K1528" s="31">
        <f t="shared" si="159"/>
        <v>4.6810573100874858E-3</v>
      </c>
      <c r="L1528" s="3">
        <v>39.54</v>
      </c>
      <c r="M1528" s="13">
        <v>0.18114039596566681</v>
      </c>
      <c r="N1528" s="2">
        <v>5.0300000000000004E-2</v>
      </c>
      <c r="O1528" s="2">
        <v>6.7199999999999996E-2</v>
      </c>
      <c r="P1528" s="2">
        <v>7.3200000000000001E-2</v>
      </c>
      <c r="Q1528" s="2">
        <v>6.0199999999999997E-2</v>
      </c>
      <c r="R1528" s="15">
        <v>1.6505999364350078E-2</v>
      </c>
      <c r="S1528" s="17">
        <f t="shared" si="153"/>
        <v>4.1916666666666673E-3</v>
      </c>
      <c r="T1528" s="18">
        <v>1.8512809977230173E-3</v>
      </c>
      <c r="U1528" s="8">
        <v>2.5000000000000001E-3</v>
      </c>
      <c r="V1528" s="8">
        <v>3.8E-3</v>
      </c>
      <c r="W1528" s="13">
        <v>1.136787763E-3</v>
      </c>
      <c r="X1528" s="13">
        <v>-7.3979006000000002E-4</v>
      </c>
      <c r="Y1528" s="26">
        <v>5.1336E-2</v>
      </c>
      <c r="Z1528" s="26">
        <v>5.0104000000000003E-2</v>
      </c>
      <c r="AA1528" s="26">
        <f t="shared" si="160"/>
        <v>4.714433333333333E-2</v>
      </c>
    </row>
    <row r="1529" spans="1:27" x14ac:dyDescent="0.3">
      <c r="A1529" s="1">
        <v>199804</v>
      </c>
      <c r="B1529" s="29">
        <v>1111.75</v>
      </c>
      <c r="C1529" s="2">
        <v>15.743333333333334</v>
      </c>
      <c r="D1529" s="2">
        <f t="shared" si="151"/>
        <v>4.2382679907302805</v>
      </c>
      <c r="E1529" s="2">
        <f t="shared" si="154"/>
        <v>431.28250522273026</v>
      </c>
      <c r="F1529" s="36">
        <f t="shared" si="155"/>
        <v>119</v>
      </c>
      <c r="G1529" s="2">
        <f t="shared" si="156"/>
        <v>3.6242227329641197</v>
      </c>
      <c r="H1529" s="13">
        <f t="shared" si="157"/>
        <v>0.21625255913202987</v>
      </c>
      <c r="I1529" s="2">
        <f t="shared" si="152"/>
        <v>6.6069906223358288E-3</v>
      </c>
      <c r="J1529" s="36">
        <f t="shared" si="158"/>
        <v>119</v>
      </c>
      <c r="K1529" s="31">
        <f t="shared" si="159"/>
        <v>4.6203756184235731E-3</v>
      </c>
      <c r="L1529" s="3">
        <v>39.35</v>
      </c>
      <c r="M1529" s="13">
        <v>0.17587292223931028</v>
      </c>
      <c r="N1529" s="2">
        <v>4.9500000000000002E-2</v>
      </c>
      <c r="O1529" s="2">
        <v>6.6900000000000001E-2</v>
      </c>
      <c r="P1529" s="2">
        <v>7.3300000000000004E-2</v>
      </c>
      <c r="Q1529" s="2">
        <v>6.0400000000000002E-2</v>
      </c>
      <c r="R1529" s="15">
        <v>1.6427098123685941E-2</v>
      </c>
      <c r="S1529" s="17">
        <f t="shared" si="153"/>
        <v>4.1250000000000002E-3</v>
      </c>
      <c r="T1529" s="18">
        <v>1.8478600884796262E-3</v>
      </c>
      <c r="U1529" s="8">
        <v>2.5999999999999999E-3</v>
      </c>
      <c r="V1529" s="8">
        <v>5.3E-3</v>
      </c>
      <c r="W1529" s="13">
        <v>1.6147577229999998E-3</v>
      </c>
      <c r="X1529" s="13">
        <v>-9.5596435999999998E-4</v>
      </c>
      <c r="Y1529" s="26">
        <v>1.1275E-2</v>
      </c>
      <c r="Z1529" s="26">
        <v>1.0232E-2</v>
      </c>
      <c r="AA1529" s="26">
        <f t="shared" si="160"/>
        <v>7.1500000000000001E-3</v>
      </c>
    </row>
    <row r="1530" spans="1:27" x14ac:dyDescent="0.3">
      <c r="A1530" s="1">
        <v>199805</v>
      </c>
      <c r="B1530" s="29">
        <v>1090.82</v>
      </c>
      <c r="C1530" s="2">
        <v>15.846666666666668</v>
      </c>
      <c r="D1530" s="2">
        <f t="shared" si="151"/>
        <v>4.2704062075947116</v>
      </c>
      <c r="E1530" s="2">
        <f t="shared" si="154"/>
        <v>432.12176721324511</v>
      </c>
      <c r="F1530" s="36">
        <f t="shared" si="155"/>
        <v>119</v>
      </c>
      <c r="G1530" s="2">
        <f t="shared" si="156"/>
        <v>3.6312753547331522</v>
      </c>
      <c r="H1530" s="13">
        <f t="shared" si="157"/>
        <v>0.21592324433441482</v>
      </c>
      <c r="I1530" s="2">
        <f t="shared" si="152"/>
        <v>6.5636248147364906E-3</v>
      </c>
      <c r="J1530" s="36">
        <f t="shared" si="158"/>
        <v>119</v>
      </c>
      <c r="K1530" s="31">
        <f t="shared" si="159"/>
        <v>4.5891681596533116E-3</v>
      </c>
      <c r="L1530" s="3">
        <v>39.159999999999997</v>
      </c>
      <c r="M1530" s="13">
        <v>0.17910220571493346</v>
      </c>
      <c r="N1530" s="2">
        <v>0.05</v>
      </c>
      <c r="O1530" s="2">
        <v>6.6900000000000001E-2</v>
      </c>
      <c r="P1530" s="2">
        <v>7.2999999999999995E-2</v>
      </c>
      <c r="Q1530" s="2">
        <v>5.9200000000000003E-2</v>
      </c>
      <c r="R1530" s="15">
        <v>1.9098962597972859E-2</v>
      </c>
      <c r="S1530" s="17">
        <f t="shared" si="153"/>
        <v>4.1666666666666666E-3</v>
      </c>
      <c r="T1530" s="18">
        <v>1.8444517986477319E-3</v>
      </c>
      <c r="U1530" s="8">
        <v>1.8200000000000001E-2</v>
      </c>
      <c r="V1530" s="8">
        <v>1.67E-2</v>
      </c>
      <c r="W1530" s="13">
        <v>9.5882419700000002E-4</v>
      </c>
      <c r="X1530" s="13">
        <v>-8.9151944999999995E-4</v>
      </c>
      <c r="Y1530" s="26">
        <v>-1.7673999999999999E-2</v>
      </c>
      <c r="Z1530" s="26">
        <v>-1.9206000000000001E-2</v>
      </c>
      <c r="AA1530" s="26">
        <f t="shared" si="160"/>
        <v>-2.1840666666666664E-2</v>
      </c>
    </row>
    <row r="1531" spans="1:27" x14ac:dyDescent="0.3">
      <c r="A1531" s="1">
        <v>199806</v>
      </c>
      <c r="B1531" s="29">
        <v>1133.8399999999999</v>
      </c>
      <c r="C1531" s="2">
        <v>15.95</v>
      </c>
      <c r="D1531" s="2">
        <f t="shared" si="151"/>
        <v>4.2522231704851619</v>
      </c>
      <c r="E1531" s="2">
        <f t="shared" si="154"/>
        <v>433.00875687634993</v>
      </c>
      <c r="F1531" s="36">
        <f t="shared" si="155"/>
        <v>119</v>
      </c>
      <c r="G1531" s="2">
        <f t="shared" si="156"/>
        <v>3.6387290493810918</v>
      </c>
      <c r="H1531" s="13">
        <f t="shared" si="157"/>
        <v>0.21557629026283007</v>
      </c>
      <c r="I1531" s="2">
        <f t="shared" si="152"/>
        <v>6.5208245687840005E-3</v>
      </c>
      <c r="J1531" s="36">
        <f t="shared" si="158"/>
        <v>119</v>
      </c>
      <c r="K1531" s="31">
        <f t="shared" si="159"/>
        <v>4.5584822344931775E-3</v>
      </c>
      <c r="L1531" s="3">
        <v>38.97</v>
      </c>
      <c r="M1531" s="13">
        <v>0.17806060597750975</v>
      </c>
      <c r="N1531" s="2">
        <v>4.9800000000000004E-2</v>
      </c>
      <c r="O1531" s="2">
        <v>6.5299999999999997E-2</v>
      </c>
      <c r="P1531" s="2">
        <v>7.1300000000000002E-2</v>
      </c>
      <c r="Q1531" s="2">
        <v>5.7599999999999998E-2</v>
      </c>
      <c r="R1531" s="15">
        <v>2.4031456711185954E-2</v>
      </c>
      <c r="S1531" s="17">
        <f t="shared" si="153"/>
        <v>4.15E-3</v>
      </c>
      <c r="T1531" s="18">
        <v>1.2277472383223377E-3</v>
      </c>
      <c r="U1531" s="8">
        <v>2.2800000000000001E-2</v>
      </c>
      <c r="V1531" s="8">
        <v>1.15E-2</v>
      </c>
      <c r="W1531" s="13">
        <v>2.0973304360000001E-3</v>
      </c>
      <c r="X1531" s="13">
        <v>-1.1688478E-3</v>
      </c>
      <c r="Y1531" s="26">
        <v>4.0969999999999999E-2</v>
      </c>
      <c r="Z1531" s="26">
        <v>3.9800000000000002E-2</v>
      </c>
      <c r="AA1531" s="26">
        <f t="shared" si="160"/>
        <v>3.6819999999999999E-2</v>
      </c>
    </row>
    <row r="1532" spans="1:27" x14ac:dyDescent="0.3">
      <c r="A1532" s="1">
        <v>199807</v>
      </c>
      <c r="B1532" s="29">
        <v>1120.67</v>
      </c>
      <c r="C1532" s="2">
        <v>16.016666666666666</v>
      </c>
      <c r="D1532" s="2">
        <f t="shared" si="151"/>
        <v>4.0904660828935295</v>
      </c>
      <c r="E1532" s="2">
        <f t="shared" si="154"/>
        <v>433.9252002736452</v>
      </c>
      <c r="F1532" s="36">
        <f t="shared" si="155"/>
        <v>119</v>
      </c>
      <c r="G1532" s="2">
        <f t="shared" si="156"/>
        <v>3.6464302544003799</v>
      </c>
      <c r="H1532" s="13">
        <f t="shared" si="157"/>
        <v>0.21521898430584524</v>
      </c>
      <c r="I1532" s="2">
        <f t="shared" si="152"/>
        <v>4.179728317659448E-3</v>
      </c>
      <c r="J1532" s="36">
        <f t="shared" si="158"/>
        <v>119</v>
      </c>
      <c r="K1532" s="31">
        <f t="shared" si="159"/>
        <v>4.5434786784084424E-3</v>
      </c>
      <c r="L1532" s="3">
        <v>38.676666666666669</v>
      </c>
      <c r="M1532" s="13">
        <v>0.17943810888819886</v>
      </c>
      <c r="N1532" s="2">
        <v>4.9599999999999998E-2</v>
      </c>
      <c r="O1532" s="2">
        <v>6.5500000000000003E-2</v>
      </c>
      <c r="P1532" s="2">
        <v>7.1500000000000008E-2</v>
      </c>
      <c r="Q1532" s="2">
        <v>5.8400000000000001E-2</v>
      </c>
      <c r="R1532" s="15">
        <v>2.5363177176700141E-2</v>
      </c>
      <c r="S1532" s="17">
        <f t="shared" si="153"/>
        <v>4.1333333333333335E-3</v>
      </c>
      <c r="T1532" s="18">
        <v>1.2262417232442935E-3</v>
      </c>
      <c r="U1532" s="8">
        <v>-4.0000000000000001E-3</v>
      </c>
      <c r="V1532" s="8">
        <v>-5.5999999999999999E-3</v>
      </c>
      <c r="W1532" s="13">
        <v>2.2281427989999996E-3</v>
      </c>
      <c r="X1532" s="13">
        <v>-2.3045244999999998E-3</v>
      </c>
      <c r="Y1532" s="26">
        <v>-1.0109E-2</v>
      </c>
      <c r="Z1532" s="26">
        <v>-1.1112E-2</v>
      </c>
      <c r="AA1532" s="26">
        <f t="shared" si="160"/>
        <v>-1.4242333333333333E-2</v>
      </c>
    </row>
    <row r="1533" spans="1:27" x14ac:dyDescent="0.3">
      <c r="A1533" s="1">
        <v>199808</v>
      </c>
      <c r="B1533" s="29">
        <v>957.28</v>
      </c>
      <c r="C1533" s="2">
        <v>16.083333333333332</v>
      </c>
      <c r="D1533" s="2">
        <f t="shared" si="151"/>
        <v>4.1468386897250245</v>
      </c>
      <c r="E1533" s="2">
        <f t="shared" si="154"/>
        <v>434.64913029326692</v>
      </c>
      <c r="F1533" s="36">
        <f t="shared" si="155"/>
        <v>119</v>
      </c>
      <c r="G1533" s="2">
        <f t="shared" si="156"/>
        <v>3.6525136999434196</v>
      </c>
      <c r="H1533" s="13">
        <f t="shared" si="157"/>
        <v>0.21493757235194413</v>
      </c>
      <c r="I1533" s="2">
        <f t="shared" si="152"/>
        <v>4.1623309053069324E-3</v>
      </c>
      <c r="J1533" s="36">
        <f t="shared" si="158"/>
        <v>119</v>
      </c>
      <c r="K1533" s="31">
        <f t="shared" si="159"/>
        <v>4.5093770478881832E-3</v>
      </c>
      <c r="L1533" s="3">
        <v>38.383333333333333</v>
      </c>
      <c r="M1533" s="13">
        <v>0.21143209159591356</v>
      </c>
      <c r="N1533" s="2">
        <v>4.9000000000000002E-2</v>
      </c>
      <c r="O1533" s="2">
        <v>6.5199999999999994E-2</v>
      </c>
      <c r="P1533" s="2">
        <v>7.1399999999999991E-2</v>
      </c>
      <c r="Q1533" s="2">
        <v>5.4699999999999999E-2</v>
      </c>
      <c r="R1533" s="15">
        <v>2.8529544904613281E-2</v>
      </c>
      <c r="S1533" s="17">
        <f t="shared" si="153"/>
        <v>4.0833333333333338E-3</v>
      </c>
      <c r="T1533" s="18">
        <v>1.2247398958958697E-3</v>
      </c>
      <c r="U1533" s="8">
        <v>4.65E-2</v>
      </c>
      <c r="V1533" s="8">
        <v>8.8999999999999999E-3</v>
      </c>
      <c r="W1533" s="13">
        <v>9.3340166300000006E-3</v>
      </c>
      <c r="X1533" s="13">
        <v>-1.8568562999999999E-3</v>
      </c>
      <c r="Y1533" s="26">
        <v>-0.143124</v>
      </c>
      <c r="Z1533" s="26">
        <v>-0.14450399999999999</v>
      </c>
      <c r="AA1533" s="26">
        <f t="shared" si="160"/>
        <v>-0.14720733333333333</v>
      </c>
    </row>
    <row r="1534" spans="1:27" x14ac:dyDescent="0.3">
      <c r="A1534" s="1">
        <v>199809</v>
      </c>
      <c r="B1534" s="29">
        <v>1017.01</v>
      </c>
      <c r="C1534" s="2">
        <v>16.149999999999999</v>
      </c>
      <c r="D1534" s="2">
        <f t="shared" si="151"/>
        <v>4.2199355866685675</v>
      </c>
      <c r="E1534" s="2">
        <f t="shared" si="154"/>
        <v>435.41193711689749</v>
      </c>
      <c r="F1534" s="36">
        <f t="shared" si="155"/>
        <v>119</v>
      </c>
      <c r="G1534" s="2">
        <f t="shared" si="156"/>
        <v>3.6589238413184662</v>
      </c>
      <c r="H1534" s="13">
        <f t="shared" si="157"/>
        <v>0.21464184306498602</v>
      </c>
      <c r="I1534" s="2">
        <f t="shared" si="152"/>
        <v>4.1450777202072242E-3</v>
      </c>
      <c r="J1534" s="36">
        <f t="shared" si="158"/>
        <v>119</v>
      </c>
      <c r="K1534" s="31">
        <f t="shared" si="159"/>
        <v>4.4756948277841161E-3</v>
      </c>
      <c r="L1534" s="3">
        <v>38.090000000000003</v>
      </c>
      <c r="M1534" s="13">
        <v>0.20324840423225912</v>
      </c>
      <c r="N1534" s="2">
        <v>4.6100000000000002E-2</v>
      </c>
      <c r="O1534" s="2">
        <v>6.4000000000000001E-2</v>
      </c>
      <c r="P1534" s="2">
        <v>7.0900000000000005E-2</v>
      </c>
      <c r="Q1534" s="2">
        <v>5.1700000000000003E-2</v>
      </c>
      <c r="R1534" s="15">
        <v>2.4092398774736793E-2</v>
      </c>
      <c r="S1534" s="17">
        <f t="shared" si="153"/>
        <v>3.8416666666666668E-3</v>
      </c>
      <c r="T1534" s="18">
        <v>1.2232417427440103E-3</v>
      </c>
      <c r="U1534" s="8">
        <v>3.95E-2</v>
      </c>
      <c r="V1534" s="8">
        <v>4.1300000000000003E-2</v>
      </c>
      <c r="W1534" s="13">
        <v>9.9709512739999968E-3</v>
      </c>
      <c r="X1534" s="13">
        <v>-1.6339078E-3</v>
      </c>
      <c r="Y1534" s="26">
        <v>6.3175999999999996E-2</v>
      </c>
      <c r="Z1534" s="26">
        <v>6.1612E-2</v>
      </c>
      <c r="AA1534" s="26">
        <f t="shared" si="160"/>
        <v>5.9334333333333329E-2</v>
      </c>
    </row>
    <row r="1535" spans="1:27" x14ac:dyDescent="0.3">
      <c r="A1535" s="1">
        <v>199810</v>
      </c>
      <c r="B1535" s="29">
        <v>1098.67</v>
      </c>
      <c r="C1535" s="2">
        <v>16.166666666666664</v>
      </c>
      <c r="D1535" s="2">
        <f t="shared" si="151"/>
        <v>4.2763481990690568</v>
      </c>
      <c r="E1535" s="2">
        <f t="shared" si="154"/>
        <v>436.27638124201206</v>
      </c>
      <c r="F1535" s="36">
        <f t="shared" si="155"/>
        <v>119</v>
      </c>
      <c r="G1535" s="2">
        <f t="shared" si="156"/>
        <v>3.6661880776639668</v>
      </c>
      <c r="H1535" s="13">
        <f t="shared" si="157"/>
        <v>0.21430769256532622</v>
      </c>
      <c r="I1535" s="2">
        <f t="shared" si="152"/>
        <v>1.0319917440659854E-3</v>
      </c>
      <c r="J1535" s="36">
        <f t="shared" si="158"/>
        <v>119</v>
      </c>
      <c r="K1535" s="31">
        <f t="shared" si="159"/>
        <v>4.430580001299457E-3</v>
      </c>
      <c r="L1535" s="3">
        <v>37.963333333333338</v>
      </c>
      <c r="M1535" s="13">
        <v>0.18551907684869381</v>
      </c>
      <c r="N1535" s="2">
        <v>3.9599999999999996E-2</v>
      </c>
      <c r="O1535" s="2">
        <v>6.3700000000000007E-2</v>
      </c>
      <c r="P1535" s="2">
        <v>7.1800000000000003E-2</v>
      </c>
      <c r="Q1535" s="2">
        <v>5.3999999999999999E-2</v>
      </c>
      <c r="R1535" s="15">
        <v>2.0749100562471093E-2</v>
      </c>
      <c r="S1535" s="17">
        <f t="shared" si="153"/>
        <v>3.2999999999999995E-3</v>
      </c>
      <c r="T1535" s="18">
        <v>2.4420036555518089E-3</v>
      </c>
      <c r="U1535" s="8">
        <v>-2.18E-2</v>
      </c>
      <c r="V1535" s="8">
        <v>-1.9E-2</v>
      </c>
      <c r="W1535" s="13">
        <v>5.1715952460000001E-3</v>
      </c>
      <c r="X1535" s="13">
        <v>-1.3748511999999999E-3</v>
      </c>
      <c r="Y1535" s="26">
        <v>8.0111000000000002E-2</v>
      </c>
      <c r="Z1535" s="26">
        <v>7.9144000000000006E-2</v>
      </c>
      <c r="AA1535" s="26">
        <f t="shared" si="160"/>
        <v>7.6811000000000004E-2</v>
      </c>
    </row>
    <row r="1536" spans="1:27" x14ac:dyDescent="0.3">
      <c r="A1536" s="1">
        <v>199811</v>
      </c>
      <c r="B1536" s="29">
        <v>1163.6300000000001</v>
      </c>
      <c r="C1536" s="2">
        <v>16.18333333333333</v>
      </c>
      <c r="D1536" s="2">
        <f t="shared" si="151"/>
        <v>4.3301613300070816</v>
      </c>
      <c r="E1536" s="2">
        <f t="shared" si="154"/>
        <v>437.19203713781855</v>
      </c>
      <c r="F1536" s="36">
        <f t="shared" si="155"/>
        <v>119</v>
      </c>
      <c r="G1536" s="2">
        <f t="shared" si="156"/>
        <v>3.6738826650236853</v>
      </c>
      <c r="H1536" s="13">
        <f t="shared" si="157"/>
        <v>0.21395487898815974</v>
      </c>
      <c r="I1536" s="2">
        <f t="shared" si="152"/>
        <v>1.0309278350515427E-3</v>
      </c>
      <c r="J1536" s="36">
        <f t="shared" si="158"/>
        <v>119</v>
      </c>
      <c r="K1536" s="31">
        <f t="shared" si="159"/>
        <v>4.3600582195719986E-3</v>
      </c>
      <c r="L1536" s="3">
        <v>37.836666666666666</v>
      </c>
      <c r="M1536" s="13">
        <v>0.17484684447515783</v>
      </c>
      <c r="N1536" s="2">
        <v>4.41E-2</v>
      </c>
      <c r="O1536" s="2">
        <v>6.4100000000000004E-2</v>
      </c>
      <c r="P1536" s="2">
        <v>7.3399999999999993E-2</v>
      </c>
      <c r="Q1536" s="2">
        <v>5.3499999999999999E-2</v>
      </c>
      <c r="R1536" s="15">
        <v>2.2012233994628275E-2</v>
      </c>
      <c r="S1536" s="17">
        <f t="shared" si="153"/>
        <v>3.6749999999999999E-3</v>
      </c>
      <c r="T1536" s="18">
        <v>0</v>
      </c>
      <c r="U1536" s="8">
        <v>9.7000000000000003E-3</v>
      </c>
      <c r="V1536" s="8">
        <v>2.7E-2</v>
      </c>
      <c r="W1536" s="13">
        <v>1.9367346799999997E-3</v>
      </c>
      <c r="X1536" s="13">
        <v>-1.2152598000000001E-3</v>
      </c>
      <c r="Y1536" s="26">
        <v>6.2164999999999998E-2</v>
      </c>
      <c r="Z1536" s="26">
        <v>6.0685999999999997E-2</v>
      </c>
      <c r="AA1536" s="26">
        <f t="shared" si="160"/>
        <v>5.849E-2</v>
      </c>
    </row>
    <row r="1537" spans="1:27" x14ac:dyDescent="0.3">
      <c r="A1537" s="1">
        <v>199812</v>
      </c>
      <c r="B1537" s="29">
        <v>1229.23</v>
      </c>
      <c r="C1537" s="2">
        <v>16.2</v>
      </c>
      <c r="D1537" s="2">
        <f t="shared" si="151"/>
        <v>4.3693228251171261</v>
      </c>
      <c r="E1537" s="2">
        <f t="shared" si="154"/>
        <v>438.10209898445868</v>
      </c>
      <c r="F1537" s="36">
        <f t="shared" si="155"/>
        <v>119</v>
      </c>
      <c r="G1537" s="2">
        <f t="shared" si="156"/>
        <v>3.6815302435668795</v>
      </c>
      <c r="H1537" s="13">
        <f t="shared" si="157"/>
        <v>0.21360537003347338</v>
      </c>
      <c r="I1537" s="2">
        <f t="shared" si="152"/>
        <v>1.029866117404854E-3</v>
      </c>
      <c r="J1537" s="36">
        <f t="shared" si="158"/>
        <v>119</v>
      </c>
      <c r="K1537" s="31">
        <f t="shared" si="159"/>
        <v>4.2902668603282115E-3</v>
      </c>
      <c r="L1537" s="3">
        <v>37.71</v>
      </c>
      <c r="M1537" s="13">
        <v>0.17361131536550134</v>
      </c>
      <c r="N1537" s="2">
        <v>4.3899999999999995E-2</v>
      </c>
      <c r="O1537" s="2">
        <v>6.2199999999999998E-2</v>
      </c>
      <c r="P1537" s="2">
        <v>7.2300000000000003E-2</v>
      </c>
      <c r="Q1537" s="2">
        <v>5.4199999999999998E-2</v>
      </c>
      <c r="R1537" s="15">
        <v>2.0063151958216542E-2</v>
      </c>
      <c r="S1537" s="17">
        <f t="shared" si="153"/>
        <v>3.6583333333333329E-3</v>
      </c>
      <c r="T1537" s="18">
        <v>-6.0994207441442225E-4</v>
      </c>
      <c r="U1537" s="8">
        <v>-3.2000000000000002E-3</v>
      </c>
      <c r="V1537" s="8">
        <v>1E-3</v>
      </c>
      <c r="W1537" s="13">
        <v>3.2869066919999999E-3</v>
      </c>
      <c r="X1537" s="13">
        <v>-1.0338728E-3</v>
      </c>
      <c r="Y1537" s="26">
        <v>5.9672999999999997E-2</v>
      </c>
      <c r="Z1537" s="26">
        <v>5.8453999999999999E-2</v>
      </c>
      <c r="AA1537" s="26">
        <f t="shared" si="160"/>
        <v>5.6014666666666664E-2</v>
      </c>
    </row>
    <row r="1538" spans="1:27" x14ac:dyDescent="0.3">
      <c r="A1538" s="1">
        <v>199901</v>
      </c>
      <c r="B1538" s="29">
        <v>1279.6400000000001</v>
      </c>
      <c r="C1538" s="2">
        <v>16.283333333333331</v>
      </c>
      <c r="D1538" s="2">
        <f t="shared" si="151"/>
        <v>4.3313768868694043</v>
      </c>
      <c r="E1538" s="2">
        <f t="shared" si="154"/>
        <v>439.08922167309538</v>
      </c>
      <c r="F1538" s="36">
        <f t="shared" si="155"/>
        <v>119</v>
      </c>
      <c r="G1538" s="2">
        <f t="shared" si="156"/>
        <v>3.6898253922108855</v>
      </c>
      <c r="H1538" s="13">
        <f t="shared" si="157"/>
        <v>0.21322755462513679</v>
      </c>
      <c r="I1538" s="2">
        <f t="shared" si="152"/>
        <v>5.1440329218106484E-3</v>
      </c>
      <c r="J1538" s="36">
        <f t="shared" si="158"/>
        <v>119</v>
      </c>
      <c r="K1538" s="31">
        <f t="shared" si="159"/>
        <v>4.2269499629122801E-3</v>
      </c>
      <c r="L1538" s="3">
        <v>37.933333333333337</v>
      </c>
      <c r="M1538" s="13">
        <v>0.17032061914447988</v>
      </c>
      <c r="N1538" s="2">
        <v>4.3400000000000001E-2</v>
      </c>
      <c r="O1538" s="2">
        <v>6.2400000000000004E-2</v>
      </c>
      <c r="P1538" s="2">
        <v>7.2900000000000006E-2</v>
      </c>
      <c r="Q1538" s="2">
        <v>5.3600000000000002E-2</v>
      </c>
      <c r="R1538" s="15">
        <v>1.5593892105155872E-2</v>
      </c>
      <c r="S1538" s="17">
        <f t="shared" si="153"/>
        <v>3.6166666666666669E-3</v>
      </c>
      <c r="T1538" s="18">
        <v>2.4375392934383512E-3</v>
      </c>
      <c r="U1538" s="8">
        <v>1.21E-2</v>
      </c>
      <c r="V1538" s="8">
        <v>1.23E-2</v>
      </c>
      <c r="W1538" s="13">
        <v>3.3356226079999996E-3</v>
      </c>
      <c r="X1538" s="13">
        <v>-1.2959934E-3</v>
      </c>
      <c r="Y1538" s="26">
        <v>4.2799999999999998E-2</v>
      </c>
      <c r="Z1538" s="26">
        <v>4.2000000000000003E-2</v>
      </c>
      <c r="AA1538" s="26">
        <f t="shared" si="160"/>
        <v>3.9183333333333334E-2</v>
      </c>
    </row>
    <row r="1539" spans="1:27" x14ac:dyDescent="0.3">
      <c r="A1539" s="1">
        <v>199902</v>
      </c>
      <c r="B1539" s="29">
        <v>1238.33</v>
      </c>
      <c r="C1539" s="2">
        <v>16.366666666666667</v>
      </c>
      <c r="D1539" s="2">
        <f t="shared" ref="D1539:D1602" si="161">-LN(C1539/B1540)</f>
        <v>4.3643328311248784</v>
      </c>
      <c r="E1539" s="2">
        <f t="shared" si="154"/>
        <v>440.02626197882569</v>
      </c>
      <c r="F1539" s="36">
        <f t="shared" si="155"/>
        <v>119</v>
      </c>
      <c r="G1539" s="2">
        <f t="shared" si="156"/>
        <v>3.6976996804943334</v>
      </c>
      <c r="H1539" s="13">
        <f t="shared" si="157"/>
        <v>0.21287014241292906</v>
      </c>
      <c r="I1539" s="2">
        <f t="shared" si="152"/>
        <v>5.1177072671444446E-3</v>
      </c>
      <c r="J1539" s="36">
        <f t="shared" si="158"/>
        <v>119</v>
      </c>
      <c r="K1539" s="31">
        <f t="shared" si="159"/>
        <v>4.1988170645570174E-3</v>
      </c>
      <c r="L1539" s="3">
        <v>38.156666666666666</v>
      </c>
      <c r="M1539" s="13">
        <v>0.17127680959595618</v>
      </c>
      <c r="N1539" s="2">
        <v>4.4400000000000002E-2</v>
      </c>
      <c r="O1539" s="2">
        <v>6.4000000000000001E-2</v>
      </c>
      <c r="P1539" s="2">
        <v>7.3899999999999993E-2</v>
      </c>
      <c r="Q1539" s="2">
        <v>5.8700000000000002E-2</v>
      </c>
      <c r="R1539" s="15">
        <v>1.8453419032304533E-2</v>
      </c>
      <c r="S1539" s="17">
        <f t="shared" si="153"/>
        <v>3.7000000000000002E-3</v>
      </c>
      <c r="T1539" s="18">
        <v>1.216545162204043E-3</v>
      </c>
      <c r="U1539" s="8">
        <v>-5.1999999999999998E-2</v>
      </c>
      <c r="V1539" s="8">
        <v>-4.0099999999999997E-2</v>
      </c>
      <c r="W1539" s="13">
        <v>3.4821297539999992E-3</v>
      </c>
      <c r="X1539" s="13">
        <v>-1.1728518E-3</v>
      </c>
      <c r="Y1539" s="26">
        <v>-3.1934999999999998E-2</v>
      </c>
      <c r="Z1539" s="26">
        <v>-3.3155999999999998E-2</v>
      </c>
      <c r="AA1539" s="26">
        <f t="shared" si="160"/>
        <v>-3.5635E-2</v>
      </c>
    </row>
    <row r="1540" spans="1:27" x14ac:dyDescent="0.3">
      <c r="A1540" s="1">
        <v>199903</v>
      </c>
      <c r="B1540" s="29">
        <v>1286.3699999999999</v>
      </c>
      <c r="C1540" s="2">
        <v>16.45</v>
      </c>
      <c r="D1540" s="2">
        <f t="shared" si="161"/>
        <v>4.3964959159946986</v>
      </c>
      <c r="E1540" s="2">
        <f t="shared" si="154"/>
        <v>440.95576756793741</v>
      </c>
      <c r="F1540" s="36">
        <f t="shared" si="155"/>
        <v>119</v>
      </c>
      <c r="G1540" s="2">
        <f t="shared" si="156"/>
        <v>3.7055106518314069</v>
      </c>
      <c r="H1540" s="13">
        <f t="shared" si="157"/>
        <v>0.21251678595410156</v>
      </c>
      <c r="I1540" s="2">
        <f t="shared" ref="I1540:I1603" si="162">C1540/C1539-1</f>
        <v>5.0916496945010437E-3</v>
      </c>
      <c r="J1540" s="36">
        <f t="shared" si="158"/>
        <v>119</v>
      </c>
      <c r="K1540" s="31">
        <f t="shared" si="159"/>
        <v>4.1710638184824581E-3</v>
      </c>
      <c r="L1540" s="3">
        <v>38.380000000000003</v>
      </c>
      <c r="M1540" s="13">
        <v>0.17289717073498748</v>
      </c>
      <c r="N1540" s="2">
        <v>4.4400000000000002E-2</v>
      </c>
      <c r="O1540" s="2">
        <v>6.6199999999999995E-2</v>
      </c>
      <c r="P1540" s="2">
        <v>7.5300000000000006E-2</v>
      </c>
      <c r="Q1540" s="2">
        <v>5.9200000000000003E-2</v>
      </c>
      <c r="R1540" s="15">
        <v>2.0676298672335912E-2</v>
      </c>
      <c r="S1540" s="17">
        <f t="shared" si="153"/>
        <v>3.7000000000000002E-3</v>
      </c>
      <c r="T1540" s="18">
        <v>3.0349036951541112E-3</v>
      </c>
      <c r="U1540" s="8">
        <v>-8.0000000000000004E-4</v>
      </c>
      <c r="V1540" s="8">
        <v>2.0000000000000001E-4</v>
      </c>
      <c r="W1540" s="13">
        <v>3.2135533680000003E-3</v>
      </c>
      <c r="X1540" s="13">
        <v>-1.0753509E-3</v>
      </c>
      <c r="Y1540" s="26">
        <v>3.8979E-2</v>
      </c>
      <c r="Z1540" s="26">
        <v>3.7774000000000002E-2</v>
      </c>
      <c r="AA1540" s="26">
        <f t="shared" si="160"/>
        <v>3.5278999999999998E-2</v>
      </c>
    </row>
    <row r="1541" spans="1:27" x14ac:dyDescent="0.3">
      <c r="A1541" s="1">
        <v>199904</v>
      </c>
      <c r="B1541" s="29">
        <v>1335.18</v>
      </c>
      <c r="C1541" s="2">
        <v>16.45</v>
      </c>
      <c r="D1541" s="2">
        <f t="shared" si="161"/>
        <v>4.371208450140978</v>
      </c>
      <c r="E1541" s="2">
        <f t="shared" si="154"/>
        <v>441.89353322671434</v>
      </c>
      <c r="F1541" s="36">
        <f t="shared" si="155"/>
        <v>119</v>
      </c>
      <c r="G1541" s="2">
        <f t="shared" si="156"/>
        <v>3.7133910355186077</v>
      </c>
      <c r="H1541" s="13">
        <f t="shared" si="157"/>
        <v>0.21216147619926284</v>
      </c>
      <c r="I1541" s="2">
        <f t="shared" si="162"/>
        <v>0</v>
      </c>
      <c r="J1541" s="36">
        <f t="shared" si="158"/>
        <v>119</v>
      </c>
      <c r="K1541" s="31">
        <f t="shared" si="159"/>
        <v>4.1240353053927951E-3</v>
      </c>
      <c r="L1541" s="3">
        <v>39.260000000000005</v>
      </c>
      <c r="M1541" s="13">
        <v>0.15682587641256804</v>
      </c>
      <c r="N1541" s="2">
        <v>4.2900000000000001E-2</v>
      </c>
      <c r="O1541" s="2">
        <v>6.6400000000000001E-2</v>
      </c>
      <c r="P1541" s="2">
        <v>7.4800000000000005E-2</v>
      </c>
      <c r="Q1541" s="2">
        <v>5.9400000000000001E-2</v>
      </c>
      <c r="R1541" s="15">
        <v>2.5188267201398964E-2</v>
      </c>
      <c r="S1541" s="17">
        <f t="shared" si="153"/>
        <v>3.5750000000000001E-3</v>
      </c>
      <c r="T1541" s="18">
        <v>7.246408520767033E-3</v>
      </c>
      <c r="U1541" s="8">
        <v>2.0999999999999999E-3</v>
      </c>
      <c r="V1541" s="8">
        <v>-2.3999999999999998E-3</v>
      </c>
      <c r="W1541" s="13">
        <v>2.7266469079999999E-3</v>
      </c>
      <c r="X1541" s="13">
        <v>-1.2580821E-3</v>
      </c>
      <c r="Y1541" s="26">
        <v>3.7559000000000002E-2</v>
      </c>
      <c r="Z1541" s="26">
        <v>3.6770999999999998E-2</v>
      </c>
      <c r="AA1541" s="26">
        <f t="shared" si="160"/>
        <v>3.3984E-2</v>
      </c>
    </row>
    <row r="1542" spans="1:27" x14ac:dyDescent="0.3">
      <c r="A1542" s="1">
        <v>199905</v>
      </c>
      <c r="B1542" s="29">
        <v>1301.8399999999999</v>
      </c>
      <c r="C1542" s="2">
        <v>16.45</v>
      </c>
      <c r="D1542" s="2">
        <f t="shared" si="161"/>
        <v>4.4242166899326438</v>
      </c>
      <c r="E1542" s="2">
        <f t="shared" si="154"/>
        <v>442.82448710096753</v>
      </c>
      <c r="F1542" s="36">
        <f t="shared" si="155"/>
        <v>119</v>
      </c>
      <c r="G1542" s="2">
        <f t="shared" si="156"/>
        <v>3.7212141773190548</v>
      </c>
      <c r="H1542" s="13">
        <f t="shared" si="157"/>
        <v>0.21180992059289516</v>
      </c>
      <c r="I1542" s="2">
        <f t="shared" si="162"/>
        <v>0</v>
      </c>
      <c r="J1542" s="36">
        <f t="shared" si="158"/>
        <v>119</v>
      </c>
      <c r="K1542" s="31">
        <f t="shared" si="159"/>
        <v>4.0351696203216733E-3</v>
      </c>
      <c r="L1542" s="3">
        <v>40.14</v>
      </c>
      <c r="M1542" s="13">
        <v>0.16023113542046816</v>
      </c>
      <c r="N1542" s="2">
        <v>4.4999999999999998E-2</v>
      </c>
      <c r="O1542" s="2">
        <v>6.93E-2</v>
      </c>
      <c r="P1542" s="2">
        <v>7.7199999999999991E-2</v>
      </c>
      <c r="Q1542" s="2">
        <v>6.1499999999999999E-2</v>
      </c>
      <c r="R1542" s="15">
        <v>2.5906212889412892E-2</v>
      </c>
      <c r="S1542" s="17">
        <f t="shared" si="153"/>
        <v>3.7499999999999999E-3</v>
      </c>
      <c r="T1542" s="18">
        <v>0</v>
      </c>
      <c r="U1542" s="8">
        <v>-1.8499999999999999E-2</v>
      </c>
      <c r="V1542" s="8">
        <v>-1.7600000000000001E-2</v>
      </c>
      <c r="W1542" s="13">
        <v>3.0856384460000003E-3</v>
      </c>
      <c r="X1542" s="13">
        <v>-1.1522804E-3</v>
      </c>
      <c r="Y1542" s="26">
        <v>-2.3161999999999999E-2</v>
      </c>
      <c r="Z1542" s="26">
        <v>-2.4836E-2</v>
      </c>
      <c r="AA1542" s="26">
        <f t="shared" si="160"/>
        <v>-2.6911999999999998E-2</v>
      </c>
    </row>
    <row r="1543" spans="1:27" x14ac:dyDescent="0.3">
      <c r="A1543" s="1">
        <v>199906</v>
      </c>
      <c r="B1543" s="29">
        <v>1372.71</v>
      </c>
      <c r="C1543" s="2">
        <v>16.45</v>
      </c>
      <c r="D1543" s="2">
        <f t="shared" si="161"/>
        <v>4.3916458745793623</v>
      </c>
      <c r="E1543" s="2">
        <f t="shared" si="154"/>
        <v>443.734177723931</v>
      </c>
      <c r="F1543" s="36">
        <f t="shared" si="155"/>
        <v>119</v>
      </c>
      <c r="G1543" s="2">
        <f t="shared" si="156"/>
        <v>3.7288586363355547</v>
      </c>
      <c r="H1543" s="13">
        <f t="shared" si="157"/>
        <v>0.21146751825402654</v>
      </c>
      <c r="I1543" s="2">
        <f t="shared" si="162"/>
        <v>0</v>
      </c>
      <c r="J1543" s="36">
        <f t="shared" si="158"/>
        <v>119</v>
      </c>
      <c r="K1543" s="31">
        <f t="shared" si="159"/>
        <v>3.9472338573964903E-3</v>
      </c>
      <c r="L1543" s="3">
        <v>41.02</v>
      </c>
      <c r="M1543" s="13">
        <v>0.15422744676724118</v>
      </c>
      <c r="N1543" s="2">
        <v>4.5700000000000005E-2</v>
      </c>
      <c r="O1543" s="2">
        <v>7.2300000000000003E-2</v>
      </c>
      <c r="P1543" s="2">
        <v>8.0199999999999994E-2</v>
      </c>
      <c r="Q1543" s="2">
        <v>6.2700000000000006E-2</v>
      </c>
      <c r="R1543" s="15">
        <v>1.8876170960893751E-2</v>
      </c>
      <c r="S1543" s="17">
        <f t="shared" si="153"/>
        <v>3.8083333333333337E-3</v>
      </c>
      <c r="T1543" s="18">
        <v>0</v>
      </c>
      <c r="U1543" s="8">
        <v>-7.7999999999999996E-3</v>
      </c>
      <c r="V1543" s="8">
        <v>-1.6E-2</v>
      </c>
      <c r="W1543" s="13">
        <v>2.4092474270000002E-3</v>
      </c>
      <c r="X1543" s="13">
        <v>-1.1446288E-3</v>
      </c>
      <c r="Y1543" s="26">
        <v>5.4431E-2</v>
      </c>
      <c r="Z1543" s="26">
        <v>5.3398000000000001E-2</v>
      </c>
      <c r="AA1543" s="26">
        <f t="shared" si="160"/>
        <v>5.0622666666666663E-2</v>
      </c>
    </row>
    <row r="1544" spans="1:27" x14ac:dyDescent="0.3">
      <c r="A1544" s="1">
        <v>199907</v>
      </c>
      <c r="B1544" s="29">
        <v>1328.72</v>
      </c>
      <c r="C1544" s="2">
        <v>16.513333333333335</v>
      </c>
      <c r="D1544" s="2">
        <f t="shared" si="161"/>
        <v>4.3815294380198431</v>
      </c>
      <c r="E1544" s="2">
        <f t="shared" si="154"/>
        <v>444.60780302769007</v>
      </c>
      <c r="F1544" s="36">
        <f t="shared" si="155"/>
        <v>119</v>
      </c>
      <c r="G1544" s="2">
        <f t="shared" si="156"/>
        <v>3.7362000254427739</v>
      </c>
      <c r="H1544" s="13">
        <f t="shared" si="157"/>
        <v>0.21113973114058099</v>
      </c>
      <c r="I1544" s="2">
        <f t="shared" si="162"/>
        <v>3.8500506585614769E-3</v>
      </c>
      <c r="J1544" s="36">
        <f t="shared" si="158"/>
        <v>119</v>
      </c>
      <c r="K1544" s="31">
        <f t="shared" si="159"/>
        <v>3.8466110840152928E-3</v>
      </c>
      <c r="L1544" s="3">
        <v>42</v>
      </c>
      <c r="M1544" s="13">
        <v>0.15879647268893993</v>
      </c>
      <c r="N1544" s="2">
        <v>4.5499999999999999E-2</v>
      </c>
      <c r="O1544" s="2">
        <v>7.1900000000000006E-2</v>
      </c>
      <c r="P1544" s="2">
        <v>7.9500000000000001E-2</v>
      </c>
      <c r="Q1544" s="2">
        <v>6.3899999999999998E-2</v>
      </c>
      <c r="R1544" s="15">
        <v>1.9437343971552144E-2</v>
      </c>
      <c r="S1544" s="17">
        <f t="shared" si="153"/>
        <v>3.7916666666666667E-3</v>
      </c>
      <c r="T1544" s="18">
        <v>3.0039073354003964E-3</v>
      </c>
      <c r="U1544" s="8">
        <v>-7.7000000000000002E-3</v>
      </c>
      <c r="V1544" s="8">
        <v>-1.1299999999999999E-2</v>
      </c>
      <c r="W1544" s="13">
        <v>1.611182443E-3</v>
      </c>
      <c r="X1544" s="13">
        <v>-1.1695951999999999E-3</v>
      </c>
      <c r="Y1544" s="26">
        <v>-3.022E-2</v>
      </c>
      <c r="Z1544" s="26">
        <v>-3.1084000000000001E-2</v>
      </c>
      <c r="AA1544" s="26">
        <f t="shared" si="160"/>
        <v>-3.4011666666666669E-2</v>
      </c>
    </row>
    <row r="1545" spans="1:27" x14ac:dyDescent="0.3">
      <c r="A1545" s="1">
        <v>199908</v>
      </c>
      <c r="B1545" s="29">
        <v>1320.41</v>
      </c>
      <c r="C1545" s="2">
        <v>16.576666666666668</v>
      </c>
      <c r="D1545" s="2">
        <f t="shared" si="161"/>
        <v>4.3487342222720748</v>
      </c>
      <c r="E1545" s="2">
        <f t="shared" si="154"/>
        <v>445.4896406906492</v>
      </c>
      <c r="F1545" s="36">
        <f t="shared" si="155"/>
        <v>119</v>
      </c>
      <c r="G1545" s="2">
        <f t="shared" si="156"/>
        <v>3.7436104259718421</v>
      </c>
      <c r="H1545" s="13">
        <f t="shared" si="157"/>
        <v>0.21080989166498135</v>
      </c>
      <c r="I1545" s="2">
        <f t="shared" si="162"/>
        <v>3.8352846184901423E-3</v>
      </c>
      <c r="J1545" s="36">
        <f t="shared" si="158"/>
        <v>119</v>
      </c>
      <c r="K1545" s="31">
        <f t="shared" si="159"/>
        <v>3.7795322891581436E-3</v>
      </c>
      <c r="L1545" s="3">
        <v>42.980000000000004</v>
      </c>
      <c r="M1545" s="13">
        <v>0.15624302689310163</v>
      </c>
      <c r="N1545" s="2">
        <v>4.7199999999999999E-2</v>
      </c>
      <c r="O1545" s="2">
        <v>7.400000000000001E-2</v>
      </c>
      <c r="P1545" s="2">
        <v>8.1500000000000003E-2</v>
      </c>
      <c r="Q1545" s="2">
        <v>6.4899999999999999E-2</v>
      </c>
      <c r="R1545" s="15">
        <v>1.895609355107283E-2</v>
      </c>
      <c r="S1545" s="17">
        <f t="shared" si="153"/>
        <v>3.933333333333333E-3</v>
      </c>
      <c r="T1545" s="18">
        <v>2.3966458445996747E-3</v>
      </c>
      <c r="U1545" s="8">
        <v>-5.3E-3</v>
      </c>
      <c r="V1545" s="8">
        <v>-2.5999999999999999E-3</v>
      </c>
      <c r="W1545" s="13">
        <v>2.7298771510000002E-3</v>
      </c>
      <c r="X1545" s="13">
        <v>-1.0558461000000001E-3</v>
      </c>
      <c r="Y1545" s="26">
        <v>-4.9890000000000004E-3</v>
      </c>
      <c r="Z1545" s="26">
        <v>-6.2509999999999996E-3</v>
      </c>
      <c r="AA1545" s="26">
        <f t="shared" si="160"/>
        <v>-8.9223333333333342E-3</v>
      </c>
    </row>
    <row r="1546" spans="1:27" x14ac:dyDescent="0.3">
      <c r="A1546" s="1">
        <v>199909</v>
      </c>
      <c r="B1546" s="29">
        <v>1282.71</v>
      </c>
      <c r="C1546" s="2">
        <v>16.64</v>
      </c>
      <c r="D1546" s="2">
        <f t="shared" si="161"/>
        <v>4.4055826376845655</v>
      </c>
      <c r="E1546" s="2">
        <f t="shared" si="154"/>
        <v>446.37580709725353</v>
      </c>
      <c r="F1546" s="36">
        <f t="shared" si="155"/>
        <v>119</v>
      </c>
      <c r="G1546" s="2">
        <f t="shared" si="156"/>
        <v>3.751057202497929</v>
      </c>
      <c r="H1546" s="13">
        <f t="shared" si="157"/>
        <v>0.2104794695955749</v>
      </c>
      <c r="I1546" s="2">
        <f t="shared" si="162"/>
        <v>3.8206314096118632E-3</v>
      </c>
      <c r="J1546" s="36">
        <f t="shared" si="158"/>
        <v>119</v>
      </c>
      <c r="K1546" s="31">
        <f t="shared" si="159"/>
        <v>3.7134921754123878E-3</v>
      </c>
      <c r="L1546" s="3">
        <v>43.96</v>
      </c>
      <c r="M1546" s="13">
        <v>0.16368449822911238</v>
      </c>
      <c r="N1546" s="2">
        <v>4.6799999999999994E-2</v>
      </c>
      <c r="O1546" s="2">
        <v>7.3899999999999993E-2</v>
      </c>
      <c r="P1546" s="2">
        <v>8.199999999999999E-2</v>
      </c>
      <c r="Q1546" s="2">
        <v>6.4600000000000005E-2</v>
      </c>
      <c r="R1546" s="15">
        <v>2.0458949856033793E-2</v>
      </c>
      <c r="S1546" s="17">
        <f t="shared" si="153"/>
        <v>3.8999999999999994E-3</v>
      </c>
      <c r="T1546" s="18">
        <v>4.7761284821472129E-3</v>
      </c>
      <c r="U1546" s="8">
        <v>8.3999999999999995E-3</v>
      </c>
      <c r="V1546" s="8">
        <v>9.2999999999999992E-3</v>
      </c>
      <c r="W1546" s="13">
        <v>2.7049454299999998E-3</v>
      </c>
      <c r="X1546" s="13">
        <v>-9.8570255999999991E-4</v>
      </c>
      <c r="Y1546" s="26">
        <v>-2.8079E-2</v>
      </c>
      <c r="Z1546" s="26">
        <v>-2.9256999999999998E-2</v>
      </c>
      <c r="AA1546" s="26">
        <f t="shared" si="160"/>
        <v>-3.1979E-2</v>
      </c>
    </row>
    <row r="1547" spans="1:27" x14ac:dyDescent="0.3">
      <c r="A1547" s="1">
        <v>199910</v>
      </c>
      <c r="B1547" s="29">
        <v>1362.93</v>
      </c>
      <c r="C1547" s="2">
        <v>16.656666666666666</v>
      </c>
      <c r="D1547" s="2">
        <f t="shared" si="161"/>
        <v>4.4234640091506501</v>
      </c>
      <c r="E1547" s="2">
        <f t="shared" si="154"/>
        <v>447.31421730654728</v>
      </c>
      <c r="F1547" s="36">
        <f t="shared" si="155"/>
        <v>119</v>
      </c>
      <c r="G1547" s="2">
        <f t="shared" si="156"/>
        <v>3.7589430025760278</v>
      </c>
      <c r="H1547" s="13">
        <f t="shared" si="157"/>
        <v>0.21013069487461764</v>
      </c>
      <c r="I1547" s="2">
        <f t="shared" si="162"/>
        <v>1.0016025641024218E-3</v>
      </c>
      <c r="J1547" s="36">
        <f t="shared" si="158"/>
        <v>119</v>
      </c>
      <c r="K1547" s="31">
        <f t="shared" si="159"/>
        <v>3.6458395803519359E-3</v>
      </c>
      <c r="L1547" s="3">
        <v>45.363333333333337</v>
      </c>
      <c r="M1547" s="13">
        <v>0.15769066072892163</v>
      </c>
      <c r="N1547" s="2">
        <v>4.8600000000000004E-2</v>
      </c>
      <c r="O1547" s="2">
        <v>7.5499999999999998E-2</v>
      </c>
      <c r="P1547" s="2">
        <v>8.3800000000000013E-2</v>
      </c>
      <c r="Q1547" s="2">
        <v>6.5100000000000005E-2</v>
      </c>
      <c r="R1547" s="15">
        <v>2.0521059820508163E-2</v>
      </c>
      <c r="S1547" s="17">
        <f t="shared" si="153"/>
        <v>4.0500000000000006E-3</v>
      </c>
      <c r="T1547" s="18">
        <v>1.7851834553524546E-3</v>
      </c>
      <c r="U1547" s="8">
        <v>-1.1999999999999999E-3</v>
      </c>
      <c r="V1547" s="8">
        <v>4.7000000000000002E-3</v>
      </c>
      <c r="W1547" s="13">
        <v>4.8759339460000004E-3</v>
      </c>
      <c r="X1547" s="13">
        <v>-5.1504032000000005E-4</v>
      </c>
      <c r="Y1547" s="26">
        <v>6.4238000000000003E-2</v>
      </c>
      <c r="Z1547" s="26">
        <v>6.3511999999999999E-2</v>
      </c>
      <c r="AA1547" s="26">
        <f t="shared" si="160"/>
        <v>6.0188000000000005E-2</v>
      </c>
    </row>
    <row r="1548" spans="1:27" x14ac:dyDescent="0.3">
      <c r="A1548" s="1">
        <v>199911</v>
      </c>
      <c r="B1548" s="29">
        <v>1388.91</v>
      </c>
      <c r="C1548" s="2">
        <v>16.673333333333332</v>
      </c>
      <c r="D1548" s="2">
        <f t="shared" si="161"/>
        <v>4.4786967087113965</v>
      </c>
      <c r="E1548" s="2">
        <f t="shared" si="154"/>
        <v>448.26098192985495</v>
      </c>
      <c r="F1548" s="36">
        <f t="shared" si="155"/>
        <v>119</v>
      </c>
      <c r="G1548" s="2">
        <f t="shared" si="156"/>
        <v>3.7668990078139073</v>
      </c>
      <c r="H1548" s="13">
        <f t="shared" si="157"/>
        <v>0.20977998450581786</v>
      </c>
      <c r="I1548" s="2">
        <f t="shared" si="162"/>
        <v>1.0006003602160973E-3</v>
      </c>
      <c r="J1548" s="36">
        <f t="shared" si="158"/>
        <v>119</v>
      </c>
      <c r="K1548" s="31">
        <f t="shared" si="159"/>
        <v>3.5556680384171853E-3</v>
      </c>
      <c r="L1548" s="3">
        <v>46.766666666666673</v>
      </c>
      <c r="M1548" s="13">
        <v>0.15554596711910032</v>
      </c>
      <c r="N1548" s="2">
        <v>5.0700000000000002E-2</v>
      </c>
      <c r="O1548" s="2">
        <v>7.3599999999999999E-2</v>
      </c>
      <c r="P1548" s="2">
        <v>8.1500000000000003E-2</v>
      </c>
      <c r="Q1548" s="2">
        <v>6.6199999999999995E-2</v>
      </c>
      <c r="R1548" s="15">
        <v>1.8354762803877569E-2</v>
      </c>
      <c r="S1548" s="17">
        <f t="shared" si="153"/>
        <v>4.2250000000000005E-3</v>
      </c>
      <c r="T1548" s="18">
        <v>5.9435365791288557E-4</v>
      </c>
      <c r="U1548" s="8">
        <v>-6.1000000000000004E-3</v>
      </c>
      <c r="V1548" s="8">
        <v>-2.3999999999999998E-3</v>
      </c>
      <c r="W1548" s="13">
        <v>1.3542580570000001E-3</v>
      </c>
      <c r="X1548" s="13">
        <v>1.1071064999999999E-4</v>
      </c>
      <c r="Y1548" s="26">
        <v>2.0822E-2</v>
      </c>
      <c r="Z1548" s="26">
        <v>1.9546999999999998E-2</v>
      </c>
      <c r="AA1548" s="26">
        <f t="shared" si="160"/>
        <v>1.6597000000000001E-2</v>
      </c>
    </row>
    <row r="1549" spans="1:27" x14ac:dyDescent="0.3">
      <c r="A1549" s="1">
        <v>199912</v>
      </c>
      <c r="B1549" s="29">
        <v>1469.25</v>
      </c>
      <c r="C1549" s="2">
        <v>16.690000000000001</v>
      </c>
      <c r="D1549" s="2">
        <f t="shared" si="161"/>
        <v>4.4254527848662324</v>
      </c>
      <c r="E1549" s="2">
        <f t="shared" si="154"/>
        <v>449.34580818422944</v>
      </c>
      <c r="F1549" s="36">
        <f t="shared" si="155"/>
        <v>119</v>
      </c>
      <c r="G1549" s="2">
        <f t="shared" si="156"/>
        <v>3.7760151948254577</v>
      </c>
      <c r="H1549" s="13">
        <f t="shared" si="157"/>
        <v>0.20937956836557878</v>
      </c>
      <c r="I1549" s="2">
        <f t="shared" si="162"/>
        <v>9.996001599361648E-4</v>
      </c>
      <c r="J1549" s="36">
        <f t="shared" si="158"/>
        <v>119</v>
      </c>
      <c r="K1549" s="31">
        <f t="shared" si="159"/>
        <v>3.4666313025741137E-3</v>
      </c>
      <c r="L1549" s="3">
        <v>48.17</v>
      </c>
      <c r="M1549" s="13">
        <v>0.14716725943496201</v>
      </c>
      <c r="N1549" s="2">
        <v>5.2000000000000005E-2</v>
      </c>
      <c r="O1549" s="2">
        <v>7.5499999999999998E-2</v>
      </c>
      <c r="P1549" s="2">
        <v>8.1900000000000001E-2</v>
      </c>
      <c r="Q1549" s="2">
        <v>6.8199999999999997E-2</v>
      </c>
      <c r="R1549" s="15">
        <v>1.7962180590231989E-2</v>
      </c>
      <c r="S1549" s="17">
        <f t="shared" si="153"/>
        <v>4.333333333333334E-3</v>
      </c>
      <c r="T1549" s="18">
        <v>0</v>
      </c>
      <c r="U1549" s="8">
        <v>-1.55E-2</v>
      </c>
      <c r="V1549" s="8">
        <v>-1.0200000000000001E-2</v>
      </c>
      <c r="W1549" s="13">
        <v>1.148771651E-3</v>
      </c>
      <c r="X1549" s="13">
        <v>6.4277999999999997E-5</v>
      </c>
      <c r="Y1549" s="26">
        <v>6.2578999999999996E-2</v>
      </c>
      <c r="Z1549" s="26">
        <v>6.1549E-2</v>
      </c>
      <c r="AA1549" s="26">
        <f t="shared" si="160"/>
        <v>5.8245666666666661E-2</v>
      </c>
    </row>
    <row r="1550" spans="1:27" x14ac:dyDescent="0.3">
      <c r="A1550" s="1">
        <v>200001</v>
      </c>
      <c r="B1550" s="29">
        <v>1394.46</v>
      </c>
      <c r="C1550" s="2">
        <v>16.713333333333335</v>
      </c>
      <c r="D1550" s="2">
        <f t="shared" si="161"/>
        <v>4.4037426558674895</v>
      </c>
      <c r="E1550" s="2">
        <f t="shared" si="154"/>
        <v>450.37699961487976</v>
      </c>
      <c r="F1550" s="36">
        <f t="shared" si="155"/>
        <v>119</v>
      </c>
      <c r="G1550" s="2">
        <f t="shared" si="156"/>
        <v>3.7846806690326029</v>
      </c>
      <c r="H1550" s="13">
        <f t="shared" si="157"/>
        <v>0.20900036369661976</v>
      </c>
      <c r="I1550" s="2">
        <f t="shared" si="162"/>
        <v>1.3980427401638629E-3</v>
      </c>
      <c r="J1550" s="36">
        <f t="shared" si="158"/>
        <v>119</v>
      </c>
      <c r="K1550" s="31">
        <f t="shared" si="159"/>
        <v>3.4065876368585316E-3</v>
      </c>
      <c r="L1550" s="3">
        <v>49.096666666666671</v>
      </c>
      <c r="M1550" s="13">
        <v>0.15465416004384142</v>
      </c>
      <c r="N1550" s="2">
        <v>5.3200000000000004E-2</v>
      </c>
      <c r="O1550" s="2">
        <v>7.7800000000000008E-2</v>
      </c>
      <c r="P1550" s="2">
        <v>8.3299999999999999E-2</v>
      </c>
      <c r="Q1550" s="2">
        <v>6.6600000000000006E-2</v>
      </c>
      <c r="R1550" s="15">
        <v>2.5386699851275864E-2</v>
      </c>
      <c r="S1550" s="17">
        <f t="shared" si="153"/>
        <v>4.4333333333333334E-3</v>
      </c>
      <c r="T1550" s="18">
        <v>2.9708853238266109E-3</v>
      </c>
      <c r="U1550" s="8">
        <v>2.2800000000000001E-2</v>
      </c>
      <c r="V1550" s="8">
        <v>-2.0999999999999999E-3</v>
      </c>
      <c r="W1550" s="13">
        <v>5.2063539959999999E-3</v>
      </c>
      <c r="X1550" s="13">
        <v>6.2237215999999995E-4</v>
      </c>
      <c r="Y1550" s="26">
        <v>-4.9605999999999997E-2</v>
      </c>
      <c r="Z1550" s="26">
        <v>-5.0272999999999998E-2</v>
      </c>
      <c r="AA1550" s="26">
        <f t="shared" si="160"/>
        <v>-5.4039333333333328E-2</v>
      </c>
    </row>
    <row r="1551" spans="1:27" x14ac:dyDescent="0.3">
      <c r="A1551" s="1">
        <v>200002</v>
      </c>
      <c r="B1551" s="29">
        <v>1366.42</v>
      </c>
      <c r="C1551" s="2">
        <v>16.736666666666668</v>
      </c>
      <c r="D1551" s="2">
        <f t="shared" si="161"/>
        <v>4.4946713506732463</v>
      </c>
      <c r="E1551" s="2">
        <f t="shared" si="154"/>
        <v>451.37056190804856</v>
      </c>
      <c r="F1551" s="36">
        <f t="shared" si="155"/>
        <v>119</v>
      </c>
      <c r="G1551" s="2">
        <f t="shared" si="156"/>
        <v>3.7930299320004082</v>
      </c>
      <c r="H1551" s="13">
        <f t="shared" si="157"/>
        <v>0.20863629357362312</v>
      </c>
      <c r="I1551" s="2">
        <f t="shared" si="162"/>
        <v>1.3960909453529791E-3</v>
      </c>
      <c r="J1551" s="36">
        <f t="shared" si="158"/>
        <v>119</v>
      </c>
      <c r="K1551" s="31">
        <f t="shared" si="159"/>
        <v>3.3504451841371891E-3</v>
      </c>
      <c r="L1551" s="3">
        <v>50.023333333333341</v>
      </c>
      <c r="M1551" s="13">
        <v>0.1670564326414902</v>
      </c>
      <c r="N1551" s="2">
        <v>5.5500000000000001E-2</v>
      </c>
      <c r="O1551" s="2">
        <v>7.6799999999999993E-2</v>
      </c>
      <c r="P1551" s="2">
        <v>8.2899999999999988E-2</v>
      </c>
      <c r="Q1551" s="2">
        <v>6.4600000000000005E-2</v>
      </c>
      <c r="R1551" s="15">
        <v>2.7434111451090933E-2</v>
      </c>
      <c r="S1551" s="17">
        <f t="shared" si="153"/>
        <v>4.6249999999999998E-3</v>
      </c>
      <c r="T1551" s="18">
        <v>5.924170616113722E-3</v>
      </c>
      <c r="U1551" s="8">
        <v>2.64E-2</v>
      </c>
      <c r="V1551" s="8">
        <v>9.1999999999999998E-3</v>
      </c>
      <c r="W1551" s="13">
        <v>3.0004219760000005E-3</v>
      </c>
      <c r="X1551" s="13">
        <v>4.0469089E-4</v>
      </c>
      <c r="Y1551" s="26">
        <v>-1.7469999999999999E-2</v>
      </c>
      <c r="Z1551" s="26">
        <v>-1.8679000000000001E-2</v>
      </c>
      <c r="AA1551" s="26">
        <f t="shared" si="160"/>
        <v>-2.2095E-2</v>
      </c>
    </row>
    <row r="1552" spans="1:27" x14ac:dyDescent="0.3">
      <c r="A1552" s="1">
        <v>200003</v>
      </c>
      <c r="B1552" s="29">
        <v>1498.58</v>
      </c>
      <c r="C1552" s="2">
        <v>16.760000000000002</v>
      </c>
      <c r="D1552" s="2">
        <f t="shared" si="161"/>
        <v>4.4619981997397362</v>
      </c>
      <c r="E1552" s="2">
        <f t="shared" si="154"/>
        <v>452.49029036834725</v>
      </c>
      <c r="F1552" s="36">
        <f t="shared" si="155"/>
        <v>119</v>
      </c>
      <c r="G1552" s="2">
        <f t="shared" si="156"/>
        <v>3.8024394148600611</v>
      </c>
      <c r="H1552" s="13">
        <f t="shared" si="157"/>
        <v>0.20822750973301746</v>
      </c>
      <c r="I1552" s="2">
        <f t="shared" si="162"/>
        <v>1.3941445927105889E-3</v>
      </c>
      <c r="J1552" s="36">
        <f t="shared" si="158"/>
        <v>119</v>
      </c>
      <c r="K1552" s="31">
        <f t="shared" si="159"/>
        <v>3.2948304227434981E-3</v>
      </c>
      <c r="L1552" s="3">
        <v>50.95</v>
      </c>
      <c r="M1552" s="13">
        <v>0.14997356178980206</v>
      </c>
      <c r="N1552" s="2">
        <v>5.6900000000000006E-2</v>
      </c>
      <c r="O1552" s="2">
        <v>7.6799999999999993E-2</v>
      </c>
      <c r="P1552" s="2">
        <v>8.3699999999999997E-2</v>
      </c>
      <c r="Q1552" s="2">
        <v>6.1800000000000001E-2</v>
      </c>
      <c r="R1552" s="15">
        <v>1.8306889673696092E-2</v>
      </c>
      <c r="S1552" s="17">
        <f t="shared" ref="S1552:S1615" si="163">N1552/12</f>
        <v>4.7416666666666675E-3</v>
      </c>
      <c r="T1552" s="18">
        <v>8.2449941107183289E-3</v>
      </c>
      <c r="U1552" s="8">
        <v>3.6700000000000003E-2</v>
      </c>
      <c r="V1552" s="8">
        <v>1.6899999999999998E-2</v>
      </c>
      <c r="W1552" s="13">
        <v>6.6783401490000012E-3</v>
      </c>
      <c r="X1552" s="13">
        <v>1.8488374E-4</v>
      </c>
      <c r="Y1552" s="26">
        <v>9.8491999999999996E-2</v>
      </c>
      <c r="Z1552" s="26">
        <v>9.7434000000000007E-2</v>
      </c>
      <c r="AA1552" s="26">
        <f t="shared" si="160"/>
        <v>9.3750333333333324E-2</v>
      </c>
    </row>
    <row r="1553" spans="1:27" x14ac:dyDescent="0.3">
      <c r="A1553" s="1">
        <v>200004</v>
      </c>
      <c r="B1553" s="29">
        <v>1452.43</v>
      </c>
      <c r="C1553" s="2">
        <v>16.740000000000002</v>
      </c>
      <c r="D1553" s="2">
        <f t="shared" si="161"/>
        <v>4.4410335315023799</v>
      </c>
      <c r="E1553" s="2">
        <f t="shared" si="154"/>
        <v>453.49930675901857</v>
      </c>
      <c r="F1553" s="36">
        <f t="shared" si="155"/>
        <v>119</v>
      </c>
      <c r="G1553" s="2">
        <f t="shared" si="156"/>
        <v>3.8109185441934335</v>
      </c>
      <c r="H1553" s="13">
        <f t="shared" si="157"/>
        <v>0.20786051370729522</v>
      </c>
      <c r="I1553" s="2">
        <f t="shared" si="162"/>
        <v>-1.1933174224343368E-3</v>
      </c>
      <c r="J1553" s="36">
        <f t="shared" si="158"/>
        <v>119</v>
      </c>
      <c r="K1553" s="31">
        <f t="shared" si="159"/>
        <v>3.2224133305560629E-3</v>
      </c>
      <c r="L1553" s="3">
        <v>51.273333333333341</v>
      </c>
      <c r="M1553" s="13">
        <v>0.15260041819792453</v>
      </c>
      <c r="N1553" s="2">
        <v>5.6600000000000004E-2</v>
      </c>
      <c r="O1553" s="2">
        <v>7.6399999999999996E-2</v>
      </c>
      <c r="P1553" s="2">
        <v>8.4000000000000005E-2</v>
      </c>
      <c r="Q1553" s="2">
        <v>6.3E-2</v>
      </c>
      <c r="R1553" s="15">
        <v>1.0146134315179653E-2</v>
      </c>
      <c r="S1553" s="17">
        <f t="shared" si="163"/>
        <v>4.7166666666666668E-3</v>
      </c>
      <c r="T1553" s="18">
        <v>5.8411214953291157E-4</v>
      </c>
      <c r="U1553" s="8">
        <v>-7.6E-3</v>
      </c>
      <c r="V1553" s="8">
        <v>-1.15E-2</v>
      </c>
      <c r="W1553" s="13">
        <v>7.9417211820000024E-3</v>
      </c>
      <c r="X1553" s="13">
        <v>-3.8694213000000001E-4</v>
      </c>
      <c r="Y1553" s="26">
        <v>-3.1585000000000002E-2</v>
      </c>
      <c r="Z1553" s="26">
        <v>-3.2308000000000003E-2</v>
      </c>
      <c r="AA1553" s="26">
        <f t="shared" si="160"/>
        <v>-3.630166666666667E-2</v>
      </c>
    </row>
    <row r="1554" spans="1:27" x14ac:dyDescent="0.3">
      <c r="A1554" s="1">
        <v>200005</v>
      </c>
      <c r="B1554" s="29">
        <v>1420.6</v>
      </c>
      <c r="C1554" s="2">
        <v>16.72</v>
      </c>
      <c r="D1554" s="2">
        <f t="shared" si="161"/>
        <v>4.465880620063885</v>
      </c>
      <c r="E1554" s="2">
        <f t="shared" si="154"/>
        <v>454.50614823478503</v>
      </c>
      <c r="F1554" s="36">
        <f t="shared" si="155"/>
        <v>119</v>
      </c>
      <c r="G1554" s="2">
        <f t="shared" si="156"/>
        <v>3.8193793969309668</v>
      </c>
      <c r="H1554" s="13">
        <f t="shared" si="157"/>
        <v>0.20749559593436676</v>
      </c>
      <c r="I1554" s="2">
        <f t="shared" si="162"/>
        <v>-1.1947431302271605E-3</v>
      </c>
      <c r="J1554" s="36">
        <f t="shared" si="158"/>
        <v>119</v>
      </c>
      <c r="K1554" s="31">
        <f t="shared" si="159"/>
        <v>3.1290868274839365E-3</v>
      </c>
      <c r="L1554" s="3">
        <v>51.596666666666671</v>
      </c>
      <c r="M1554" s="13">
        <v>0.15566873114331997</v>
      </c>
      <c r="N1554" s="2">
        <v>5.79E-2</v>
      </c>
      <c r="O1554" s="2">
        <v>7.9899999999999999E-2</v>
      </c>
      <c r="P1554" s="2">
        <v>8.900000000000001E-2</v>
      </c>
      <c r="Q1554" s="2">
        <v>6.4000000000000001E-2</v>
      </c>
      <c r="R1554" s="15">
        <v>9.2062146504671063E-3</v>
      </c>
      <c r="S1554" s="17">
        <f t="shared" si="163"/>
        <v>4.8250000000000003E-3</v>
      </c>
      <c r="T1554" s="18">
        <v>1.1675423234092097E-3</v>
      </c>
      <c r="U1554" s="8">
        <v>-5.4000000000000003E-3</v>
      </c>
      <c r="V1554" s="8">
        <v>-1.61E-2</v>
      </c>
      <c r="W1554" s="13">
        <v>5.1854979700000003E-3</v>
      </c>
      <c r="X1554" s="13">
        <v>8.9130355999999996E-6</v>
      </c>
      <c r="Y1554" s="26">
        <v>-2.2412000000000001E-2</v>
      </c>
      <c r="Z1554" s="26">
        <v>-2.3727000000000002E-2</v>
      </c>
      <c r="AA1554" s="26">
        <f t="shared" si="160"/>
        <v>-2.7237000000000001E-2</v>
      </c>
    </row>
    <row r="1555" spans="1:27" x14ac:dyDescent="0.3">
      <c r="A1555" s="1">
        <v>200006</v>
      </c>
      <c r="B1555" s="29">
        <v>1454.6</v>
      </c>
      <c r="C1555" s="2">
        <v>16.7</v>
      </c>
      <c r="D1555" s="2">
        <f t="shared" si="161"/>
        <v>4.4506012550333685</v>
      </c>
      <c r="E1555" s="2">
        <f t="shared" si="154"/>
        <v>455.55284104534695</v>
      </c>
      <c r="F1555" s="36">
        <f t="shared" si="155"/>
        <v>119</v>
      </c>
      <c r="G1555" s="2">
        <f t="shared" si="156"/>
        <v>3.8281751348348485</v>
      </c>
      <c r="H1555" s="13">
        <f t="shared" si="157"/>
        <v>0.20711759040907401</v>
      </c>
      <c r="I1555" s="2">
        <f t="shared" si="162"/>
        <v>-1.1961722488037507E-3</v>
      </c>
      <c r="J1555" s="36">
        <f t="shared" si="158"/>
        <v>119</v>
      </c>
      <c r="K1555" s="31">
        <f t="shared" si="159"/>
        <v>3.0365659398834868E-3</v>
      </c>
      <c r="L1555" s="3">
        <v>51.92</v>
      </c>
      <c r="M1555" s="13">
        <v>0.15677796158526175</v>
      </c>
      <c r="N1555" s="2">
        <v>5.6900000000000006E-2</v>
      </c>
      <c r="O1555" s="2">
        <v>7.6700000000000004E-2</v>
      </c>
      <c r="P1555" s="2">
        <v>8.48E-2</v>
      </c>
      <c r="Q1555" s="2">
        <v>6.2199999999999998E-2</v>
      </c>
      <c r="R1555" s="15">
        <v>-2.9930333248069031E-3</v>
      </c>
      <c r="S1555" s="17">
        <f t="shared" si="163"/>
        <v>4.7416666666666675E-3</v>
      </c>
      <c r="T1555" s="18">
        <v>5.2478134110787167E-3</v>
      </c>
      <c r="U1555" s="8">
        <v>2.4400000000000002E-2</v>
      </c>
      <c r="V1555" s="8">
        <v>3.2599999999999997E-2</v>
      </c>
      <c r="W1555" s="13">
        <v>2.359742922E-3</v>
      </c>
      <c r="X1555" s="13">
        <v>-2.4674334E-4</v>
      </c>
      <c r="Y1555" s="26">
        <v>2.6218999999999999E-2</v>
      </c>
      <c r="Z1555" s="26">
        <v>2.5496999999999999E-2</v>
      </c>
      <c r="AA1555" s="26">
        <f t="shared" si="160"/>
        <v>2.1477333333333331E-2</v>
      </c>
    </row>
    <row r="1556" spans="1:27" x14ac:dyDescent="0.3">
      <c r="A1556" s="1">
        <v>200007</v>
      </c>
      <c r="B1556" s="29">
        <v>1430.83</v>
      </c>
      <c r="C1556" s="2">
        <v>16.579999999999998</v>
      </c>
      <c r="D1556" s="2">
        <f t="shared" si="161"/>
        <v>4.5167409823371409</v>
      </c>
      <c r="E1556" s="2">
        <f t="shared" si="154"/>
        <v>456.68816546452587</v>
      </c>
      <c r="F1556" s="36">
        <f t="shared" si="155"/>
        <v>119</v>
      </c>
      <c r="G1556" s="2">
        <f t="shared" si="156"/>
        <v>3.8377156761724862</v>
      </c>
      <c r="H1556" s="13">
        <f t="shared" si="157"/>
        <v>0.20670913028753729</v>
      </c>
      <c r="I1556" s="2">
        <f t="shared" si="162"/>
        <v>-7.1856287425150489E-3</v>
      </c>
      <c r="J1556" s="36">
        <f t="shared" si="158"/>
        <v>119</v>
      </c>
      <c r="K1556" s="31">
        <f t="shared" si="159"/>
        <v>2.985674408765307E-3</v>
      </c>
      <c r="L1556" s="3">
        <v>52.513333333333335</v>
      </c>
      <c r="M1556" s="13">
        <v>0.15567415100664705</v>
      </c>
      <c r="N1556" s="2">
        <v>5.96E-2</v>
      </c>
      <c r="O1556" s="2">
        <v>7.6499999999999999E-2</v>
      </c>
      <c r="P1556" s="2">
        <v>8.3499999999999991E-2</v>
      </c>
      <c r="Q1556" s="2">
        <v>6.1100000000000002E-2</v>
      </c>
      <c r="R1556" s="15">
        <v>-1.0403127155222744E-2</v>
      </c>
      <c r="S1556" s="17">
        <f t="shared" si="163"/>
        <v>4.966666666666667E-3</v>
      </c>
      <c r="T1556" s="18">
        <v>2.3201856148491462E-3</v>
      </c>
      <c r="U1556" s="8">
        <v>1.7299999999999999E-2</v>
      </c>
      <c r="V1556" s="8">
        <v>1.7899999999999999E-2</v>
      </c>
      <c r="W1556" s="13">
        <v>2.0654712170000001E-3</v>
      </c>
      <c r="X1556" s="13">
        <v>7.1589537999999997E-6</v>
      </c>
      <c r="Y1556" s="26">
        <v>-1.1998E-2</v>
      </c>
      <c r="Z1556" s="26">
        <v>-1.2721E-2</v>
      </c>
      <c r="AA1556" s="26">
        <f t="shared" si="160"/>
        <v>-1.6964666666666666E-2</v>
      </c>
    </row>
    <row r="1557" spans="1:27" x14ac:dyDescent="0.3">
      <c r="A1557" s="1">
        <v>200008</v>
      </c>
      <c r="B1557" s="29">
        <v>1517.68</v>
      </c>
      <c r="C1557" s="2">
        <v>16.46</v>
      </c>
      <c r="D1557" s="2">
        <f t="shared" si="161"/>
        <v>4.4690386445106176</v>
      </c>
      <c r="E1557" s="2">
        <f t="shared" si="154"/>
        <v>457.94699504663356</v>
      </c>
      <c r="F1557" s="36">
        <f t="shared" si="155"/>
        <v>119</v>
      </c>
      <c r="G1557" s="2">
        <f t="shared" si="156"/>
        <v>3.8482940760221309</v>
      </c>
      <c r="H1557" s="13">
        <f t="shared" si="157"/>
        <v>0.20625811560103791</v>
      </c>
      <c r="I1557" s="2">
        <f t="shared" si="162"/>
        <v>-7.2376357056693763E-3</v>
      </c>
      <c r="J1557" s="36">
        <f t="shared" si="158"/>
        <v>119</v>
      </c>
      <c r="K1557" s="31">
        <f t="shared" si="159"/>
        <v>2.8846488280489524E-3</v>
      </c>
      <c r="L1557" s="3">
        <v>53.106666666666669</v>
      </c>
      <c r="M1557" s="13">
        <v>0.14605306404363275</v>
      </c>
      <c r="N1557" s="2">
        <v>6.0899999999999996E-2</v>
      </c>
      <c r="O1557" s="2">
        <v>7.5499999999999998E-2</v>
      </c>
      <c r="P1557" s="2">
        <v>8.2599999999999993E-2</v>
      </c>
      <c r="Q1557" s="2">
        <v>5.9400000000000001E-2</v>
      </c>
      <c r="R1557" s="15">
        <v>1.3720121105653892E-3</v>
      </c>
      <c r="S1557" s="17">
        <f t="shared" si="163"/>
        <v>5.0749999999999997E-3</v>
      </c>
      <c r="T1557" s="18">
        <v>0</v>
      </c>
      <c r="U1557" s="8">
        <v>2.4E-2</v>
      </c>
      <c r="V1557" s="8">
        <v>1.35E-2</v>
      </c>
      <c r="W1557" s="13">
        <v>1.039275447E-3</v>
      </c>
      <c r="X1557" s="13">
        <v>-2.7761544999999998E-4</v>
      </c>
      <c r="Y1557" s="26">
        <v>6.3701999999999995E-2</v>
      </c>
      <c r="Z1557" s="26">
        <v>6.2384000000000002E-2</v>
      </c>
      <c r="AA1557" s="26">
        <f t="shared" si="160"/>
        <v>5.8626999999999999E-2</v>
      </c>
    </row>
    <row r="1558" spans="1:27" x14ac:dyDescent="0.3">
      <c r="A1558" s="1">
        <v>200009</v>
      </c>
      <c r="B1558" s="29">
        <v>1436.51</v>
      </c>
      <c r="C1558" s="2">
        <v>16.34</v>
      </c>
      <c r="D1558" s="2">
        <f t="shared" si="161"/>
        <v>4.4713939653540216</v>
      </c>
      <c r="E1558" s="2">
        <f t="shared" si="154"/>
        <v>459.16964466772828</v>
      </c>
      <c r="F1558" s="36">
        <f t="shared" si="155"/>
        <v>119</v>
      </c>
      <c r="G1558" s="2">
        <f t="shared" si="156"/>
        <v>3.8585684425859519</v>
      </c>
      <c r="H1558" s="13">
        <f t="shared" si="157"/>
        <v>0.20582194360686096</v>
      </c>
      <c r="I1558" s="2">
        <f t="shared" si="162"/>
        <v>-7.2904009720534679E-3</v>
      </c>
      <c r="J1558" s="36">
        <f t="shared" si="158"/>
        <v>119</v>
      </c>
      <c r="K1558" s="31">
        <f t="shared" si="159"/>
        <v>2.783381830246331E-3</v>
      </c>
      <c r="L1558" s="3">
        <v>53.7</v>
      </c>
      <c r="M1558" s="13">
        <v>0.1537894628785958</v>
      </c>
      <c r="N1558" s="2">
        <v>0.06</v>
      </c>
      <c r="O1558" s="2">
        <v>7.6200000000000004E-2</v>
      </c>
      <c r="P1558" s="2">
        <v>8.3499999999999991E-2</v>
      </c>
      <c r="Q1558" s="2">
        <v>6.1199999999999997E-2</v>
      </c>
      <c r="R1558" s="15">
        <v>8.144557934880132E-4</v>
      </c>
      <c r="S1558" s="17">
        <f t="shared" si="163"/>
        <v>5.0000000000000001E-3</v>
      </c>
      <c r="T1558" s="18">
        <v>5.2083333333332593E-3</v>
      </c>
      <c r="U1558" s="8">
        <v>-1.5699999999999999E-2</v>
      </c>
      <c r="V1558" s="8">
        <v>4.5999999999999999E-3</v>
      </c>
      <c r="W1558" s="13">
        <v>1.5999826230000001E-3</v>
      </c>
      <c r="X1558" s="13">
        <v>-5.0848747000000003E-4</v>
      </c>
      <c r="Y1558" s="26">
        <v>-5.1943000000000003E-2</v>
      </c>
      <c r="Z1558" s="26">
        <v>-5.2651000000000003E-2</v>
      </c>
      <c r="AA1558" s="26">
        <f t="shared" si="160"/>
        <v>-5.6943000000000001E-2</v>
      </c>
    </row>
    <row r="1559" spans="1:27" x14ac:dyDescent="0.3">
      <c r="A1559" s="1">
        <v>200010</v>
      </c>
      <c r="B1559" s="29">
        <v>1429.4</v>
      </c>
      <c r="C1559" s="2">
        <v>16.316666666666666</v>
      </c>
      <c r="D1559" s="2">
        <f t="shared" si="161"/>
        <v>4.3893668407668818</v>
      </c>
      <c r="E1559" s="2">
        <f t="shared" ref="E1559:E1622" si="164">SUM(D1440:D1558)</f>
        <v>460.34374207149131</v>
      </c>
      <c r="F1559" s="36">
        <f t="shared" ref="F1559:F1622" si="165">COUNT(D1440:D1558)</f>
        <v>119</v>
      </c>
      <c r="G1559" s="2">
        <f t="shared" ref="G1559:G1622" si="166">E1559/F1559</f>
        <v>3.8684348073234562</v>
      </c>
      <c r="H1559" s="13">
        <f t="shared" ref="H1559:H1622" si="167">1/(1+G1559)</f>
        <v>0.20540482507760535</v>
      </c>
      <c r="I1559" s="2">
        <f t="shared" si="162"/>
        <v>-1.427988576091388E-3</v>
      </c>
      <c r="J1559" s="36">
        <f t="shared" ref="J1559:J1622" si="168">COUNT(I1440:I1558)</f>
        <v>119</v>
      </c>
      <c r="K1559" s="31">
        <f t="shared" ref="K1559:K1622" si="169">SUM(I1440:I1558)/J1559</f>
        <v>2.6605548697584236E-3</v>
      </c>
      <c r="L1559" s="3">
        <v>52.466666666666669</v>
      </c>
      <c r="M1559" s="13">
        <v>0.14930078887157974</v>
      </c>
      <c r="N1559" s="2">
        <v>6.1100000000000002E-2</v>
      </c>
      <c r="O1559" s="2">
        <v>7.5499999999999998E-2</v>
      </c>
      <c r="P1559" s="2">
        <v>8.3400000000000002E-2</v>
      </c>
      <c r="Q1559" s="2">
        <v>0.06</v>
      </c>
      <c r="R1559" s="15">
        <v>-3.1699684093753656E-4</v>
      </c>
      <c r="S1559" s="17">
        <f t="shared" si="163"/>
        <v>5.0916666666666671E-3</v>
      </c>
      <c r="T1559" s="18">
        <v>1.7271157167531026E-3</v>
      </c>
      <c r="U1559" s="8">
        <v>1.8700000000000001E-2</v>
      </c>
      <c r="V1559" s="8">
        <v>4.4999999999999997E-3</v>
      </c>
      <c r="W1559" s="13">
        <v>5.5680729400000017E-3</v>
      </c>
      <c r="X1559" s="13">
        <v>-1.3389528000000001E-3</v>
      </c>
      <c r="Y1559" s="26">
        <v>-4.2170000000000003E-3</v>
      </c>
      <c r="Z1559" s="26">
        <v>-4.9240000000000004E-3</v>
      </c>
      <c r="AA1559" s="26">
        <f t="shared" ref="AA1559:AA1622" si="170">Y1559-S1559</f>
        <v>-9.3086666666666665E-3</v>
      </c>
    </row>
    <row r="1560" spans="1:27" x14ac:dyDescent="0.3">
      <c r="A1560" s="1">
        <v>200011</v>
      </c>
      <c r="B1560" s="29">
        <v>1314.95</v>
      </c>
      <c r="C1560" s="2">
        <v>16.293333333333333</v>
      </c>
      <c r="D1560" s="2">
        <f t="shared" si="161"/>
        <v>4.3948430881027845</v>
      </c>
      <c r="E1560" s="2">
        <f t="shared" si="164"/>
        <v>461.41853420224714</v>
      </c>
      <c r="F1560" s="36">
        <f t="shared" si="165"/>
        <v>119</v>
      </c>
      <c r="G1560" s="2">
        <f t="shared" si="166"/>
        <v>3.8774666739684633</v>
      </c>
      <c r="H1560" s="13">
        <f t="shared" si="167"/>
        <v>0.2050244659460416</v>
      </c>
      <c r="I1560" s="2">
        <f t="shared" si="162"/>
        <v>-1.4300306435137689E-3</v>
      </c>
      <c r="J1560" s="36">
        <f t="shared" si="168"/>
        <v>119</v>
      </c>
      <c r="K1560" s="31">
        <f t="shared" si="169"/>
        <v>2.5874396105246529E-3</v>
      </c>
      <c r="L1560" s="3">
        <v>51.233333333333334</v>
      </c>
      <c r="M1560" s="13">
        <v>0.1572808929257013</v>
      </c>
      <c r="N1560" s="2">
        <v>6.1699999999999998E-2</v>
      </c>
      <c r="O1560" s="2">
        <v>7.4499999999999997E-2</v>
      </c>
      <c r="P1560" s="2">
        <v>8.2799999999999999E-2</v>
      </c>
      <c r="Q1560" s="2">
        <v>5.7599999999999998E-2</v>
      </c>
      <c r="R1560" s="15">
        <v>-9.60005572480749E-4</v>
      </c>
      <c r="S1560" s="17">
        <f t="shared" si="163"/>
        <v>5.1416666666666668E-3</v>
      </c>
      <c r="T1560" s="18">
        <v>5.7471264367814356E-4</v>
      </c>
      <c r="U1560" s="8">
        <v>3.1899999999999998E-2</v>
      </c>
      <c r="V1560" s="8">
        <v>2.63E-2</v>
      </c>
      <c r="W1560" s="13">
        <v>3.2724370960000001E-3</v>
      </c>
      <c r="X1560" s="13">
        <v>-1.8525550999999999E-3</v>
      </c>
      <c r="Y1560" s="26">
        <v>-7.8314999999999996E-2</v>
      </c>
      <c r="Z1560" s="26">
        <v>-7.9606999999999997E-2</v>
      </c>
      <c r="AA1560" s="26">
        <f t="shared" si="170"/>
        <v>-8.3456666666666665E-2</v>
      </c>
    </row>
    <row r="1561" spans="1:27" x14ac:dyDescent="0.3">
      <c r="A1561" s="1">
        <v>200012</v>
      </c>
      <c r="B1561" s="29">
        <v>1320.28</v>
      </c>
      <c r="C1561" s="2">
        <v>16.27</v>
      </c>
      <c r="D1561" s="2">
        <f t="shared" si="161"/>
        <v>4.4303264395172102</v>
      </c>
      <c r="E1561" s="2">
        <f t="shared" si="164"/>
        <v>462.46531780668198</v>
      </c>
      <c r="F1561" s="36">
        <f t="shared" si="165"/>
        <v>119</v>
      </c>
      <c r="G1561" s="2">
        <f t="shared" si="166"/>
        <v>3.886263174846067</v>
      </c>
      <c r="H1561" s="13">
        <f t="shared" si="167"/>
        <v>0.20465537041637205</v>
      </c>
      <c r="I1561" s="2">
        <f t="shared" si="162"/>
        <v>-1.432078559738148E-3</v>
      </c>
      <c r="J1561" s="36">
        <f t="shared" si="168"/>
        <v>119</v>
      </c>
      <c r="K1561" s="31">
        <f t="shared" si="169"/>
        <v>2.5147484571632086E-3</v>
      </c>
      <c r="L1561" s="3">
        <v>50</v>
      </c>
      <c r="M1561" s="13">
        <v>0.15185150364920535</v>
      </c>
      <c r="N1561" s="2">
        <v>5.7699999999999994E-2</v>
      </c>
      <c r="O1561" s="2">
        <v>7.2099999999999997E-2</v>
      </c>
      <c r="P1561" s="2">
        <v>8.0199999999999994E-2</v>
      </c>
      <c r="Q1561" s="2">
        <v>5.5800000000000002E-2</v>
      </c>
      <c r="R1561" s="15">
        <v>-6.4315444912650468E-3</v>
      </c>
      <c r="S1561" s="17">
        <f t="shared" si="163"/>
        <v>4.8083333333333329E-3</v>
      </c>
      <c r="T1561" s="18">
        <v>-5.7438253877073464E-4</v>
      </c>
      <c r="U1561" s="8">
        <v>2.4299999999999999E-2</v>
      </c>
      <c r="V1561" s="8">
        <v>2.7E-2</v>
      </c>
      <c r="W1561" s="13">
        <v>5.299358621000002E-3</v>
      </c>
      <c r="X1561" s="13">
        <v>-5.2485301E-4</v>
      </c>
      <c r="Y1561" s="26">
        <v>5.6639999999999998E-3</v>
      </c>
      <c r="Z1561" s="26">
        <v>4.8060000000000004E-3</v>
      </c>
      <c r="AA1561" s="26">
        <f t="shared" si="170"/>
        <v>8.556666666666669E-4</v>
      </c>
    </row>
    <row r="1562" spans="1:27" x14ac:dyDescent="0.3">
      <c r="A1562" s="1">
        <v>200101</v>
      </c>
      <c r="B1562" s="29">
        <v>1366.01</v>
      </c>
      <c r="C1562" s="2">
        <v>16.169999999999998</v>
      </c>
      <c r="D1562" s="2">
        <f t="shared" si="161"/>
        <v>4.3396605967425996</v>
      </c>
      <c r="E1562" s="2">
        <f t="shared" si="164"/>
        <v>463.48302161319435</v>
      </c>
      <c r="F1562" s="36">
        <f t="shared" si="165"/>
        <v>119</v>
      </c>
      <c r="G1562" s="2">
        <f t="shared" si="166"/>
        <v>3.8948153076739023</v>
      </c>
      <c r="H1562" s="13">
        <f t="shared" si="167"/>
        <v>0.20429780025249139</v>
      </c>
      <c r="I1562" s="2">
        <f t="shared" si="162"/>
        <v>-6.1462814996927628E-3</v>
      </c>
      <c r="J1562" s="36">
        <f t="shared" si="168"/>
        <v>119</v>
      </c>
      <c r="K1562" s="31">
        <f t="shared" si="169"/>
        <v>2.4980804028271013E-3</v>
      </c>
      <c r="L1562" s="3">
        <v>48.480000000000004</v>
      </c>
      <c r="M1562" s="13">
        <v>0.15044966622190453</v>
      </c>
      <c r="N1562" s="2">
        <v>5.1500000000000004E-2</v>
      </c>
      <c r="O1562" s="2">
        <v>7.1500000000000008E-2</v>
      </c>
      <c r="P1562" s="2">
        <v>7.9299999999999995E-2</v>
      </c>
      <c r="Q1562" s="2">
        <v>5.62E-2</v>
      </c>
      <c r="R1562" s="15">
        <v>-9.339212249982581E-3</v>
      </c>
      <c r="S1562" s="17">
        <f t="shared" si="163"/>
        <v>4.2916666666666667E-3</v>
      </c>
      <c r="T1562" s="18">
        <v>6.3218390804598013E-3</v>
      </c>
      <c r="U1562" s="8">
        <v>5.0000000000000001E-4</v>
      </c>
      <c r="V1562" s="8">
        <v>3.5900000000000001E-2</v>
      </c>
      <c r="W1562" s="13">
        <v>4.9410477140000002E-3</v>
      </c>
      <c r="X1562" s="13">
        <v>-1.5650504E-3</v>
      </c>
      <c r="Y1562" s="26">
        <v>3.2252000000000003E-2</v>
      </c>
      <c r="Z1562" s="26">
        <v>3.143E-2</v>
      </c>
      <c r="AA1562" s="26">
        <f t="shared" si="170"/>
        <v>2.7960333333333337E-2</v>
      </c>
    </row>
    <row r="1563" spans="1:27" x14ac:dyDescent="0.3">
      <c r="A1563" s="1">
        <v>200102</v>
      </c>
      <c r="B1563" s="29">
        <v>1239.94</v>
      </c>
      <c r="C1563" s="2">
        <v>16.07</v>
      </c>
      <c r="D1563" s="2">
        <f t="shared" si="161"/>
        <v>4.2795055466520626</v>
      </c>
      <c r="E1563" s="2">
        <f t="shared" si="164"/>
        <v>464.38865058607962</v>
      </c>
      <c r="F1563" s="36">
        <f t="shared" si="165"/>
        <v>119</v>
      </c>
      <c r="G1563" s="2">
        <f t="shared" si="166"/>
        <v>3.9024256351771398</v>
      </c>
      <c r="H1563" s="13">
        <f t="shared" si="167"/>
        <v>0.20398065660079448</v>
      </c>
      <c r="I1563" s="2">
        <f t="shared" si="162"/>
        <v>-6.1842918985774986E-3</v>
      </c>
      <c r="J1563" s="36">
        <f t="shared" si="168"/>
        <v>119</v>
      </c>
      <c r="K1563" s="31">
        <f t="shared" si="169"/>
        <v>2.441799751485819E-3</v>
      </c>
      <c r="L1563" s="3">
        <v>46.96</v>
      </c>
      <c r="M1563" s="13">
        <v>0.15607009127121954</v>
      </c>
      <c r="N1563" s="2">
        <v>4.8799999999999996E-2</v>
      </c>
      <c r="O1563" s="2">
        <v>7.0999999999999994E-2</v>
      </c>
      <c r="P1563" s="2">
        <v>7.8700000000000006E-2</v>
      </c>
      <c r="Q1563" s="2">
        <v>5.4899999999999997E-2</v>
      </c>
      <c r="R1563" s="15">
        <v>-1.144634636757309E-2</v>
      </c>
      <c r="S1563" s="17">
        <f t="shared" si="163"/>
        <v>4.0666666666666663E-3</v>
      </c>
      <c r="T1563" s="18">
        <v>3.9977155910908557E-3</v>
      </c>
      <c r="U1563" s="8">
        <v>1.9099999999999999E-2</v>
      </c>
      <c r="V1563" s="8">
        <v>1.2699999999999999E-2</v>
      </c>
      <c r="W1563" s="13">
        <v>2.5284468600000002E-3</v>
      </c>
      <c r="X1563" s="13">
        <v>-2.2728463999999999E-3</v>
      </c>
      <c r="Y1563" s="26">
        <v>-9.1106999999999994E-2</v>
      </c>
      <c r="Z1563" s="26">
        <v>-9.2286999999999994E-2</v>
      </c>
      <c r="AA1563" s="26">
        <f t="shared" si="170"/>
        <v>-9.5173666666666656E-2</v>
      </c>
    </row>
    <row r="1564" spans="1:27" x14ac:dyDescent="0.3">
      <c r="A1564" s="1">
        <v>200103</v>
      </c>
      <c r="B1564" s="29">
        <v>1160.33</v>
      </c>
      <c r="C1564" s="2">
        <v>15.97</v>
      </c>
      <c r="D1564" s="2">
        <f t="shared" si="161"/>
        <v>4.3597547747305434</v>
      </c>
      <c r="E1564" s="2">
        <f t="shared" si="164"/>
        <v>465.23432876627766</v>
      </c>
      <c r="F1564" s="36">
        <f t="shared" si="165"/>
        <v>119</v>
      </c>
      <c r="G1564" s="2">
        <f t="shared" si="166"/>
        <v>3.909532174506535</v>
      </c>
      <c r="H1564" s="13">
        <f t="shared" si="167"/>
        <v>0.20368539495323942</v>
      </c>
      <c r="I1564" s="2">
        <f t="shared" si="162"/>
        <v>-6.2227753578095735E-3</v>
      </c>
      <c r="J1564" s="36">
        <f t="shared" si="168"/>
        <v>119</v>
      </c>
      <c r="K1564" s="31">
        <f t="shared" si="169"/>
        <v>2.3852022359653227E-3</v>
      </c>
      <c r="L1564" s="3">
        <v>45.44</v>
      </c>
      <c r="M1564" s="13">
        <v>0.1331135514482312</v>
      </c>
      <c r="N1564" s="2">
        <v>4.4199999999999996E-2</v>
      </c>
      <c r="O1564" s="2">
        <v>6.9800000000000001E-2</v>
      </c>
      <c r="P1564" s="2">
        <v>7.8399999999999997E-2</v>
      </c>
      <c r="Q1564" s="2">
        <v>5.5899999999999998E-2</v>
      </c>
      <c r="R1564" s="15">
        <v>-9.4811868491882691E-3</v>
      </c>
      <c r="S1564" s="17">
        <f t="shared" si="163"/>
        <v>3.6833333333333332E-3</v>
      </c>
      <c r="T1564" s="18">
        <v>2.2753128555175195E-3</v>
      </c>
      <c r="U1564" s="8">
        <v>-7.4000000000000003E-3</v>
      </c>
      <c r="V1564" s="8">
        <v>-2.8999999999999998E-3</v>
      </c>
      <c r="W1564" s="13">
        <v>7.1396324050000013E-3</v>
      </c>
      <c r="X1564" s="13">
        <v>-1.8640664999999999E-3</v>
      </c>
      <c r="Y1564" s="26">
        <v>-6.3499E-2</v>
      </c>
      <c r="Z1564" s="26">
        <v>-6.4383999999999997E-2</v>
      </c>
      <c r="AA1564" s="26">
        <f t="shared" si="170"/>
        <v>-6.718233333333333E-2</v>
      </c>
    </row>
    <row r="1565" spans="1:27" x14ac:dyDescent="0.3">
      <c r="A1565" s="1">
        <v>200104</v>
      </c>
      <c r="B1565" s="29">
        <v>1249.46</v>
      </c>
      <c r="C1565" s="2">
        <v>15.876666666666665</v>
      </c>
      <c r="D1565" s="2">
        <f t="shared" si="161"/>
        <v>4.3706934985114136</v>
      </c>
      <c r="E1565" s="2">
        <f t="shared" si="164"/>
        <v>466.12350476468214</v>
      </c>
      <c r="F1565" s="36">
        <f t="shared" si="165"/>
        <v>119</v>
      </c>
      <c r="G1565" s="2">
        <f t="shared" si="166"/>
        <v>3.9170042417200182</v>
      </c>
      <c r="H1565" s="13">
        <f t="shared" si="167"/>
        <v>0.20337586685713122</v>
      </c>
      <c r="I1565" s="2">
        <f t="shared" si="162"/>
        <v>-5.8442913796703522E-3</v>
      </c>
      <c r="J1565" s="36">
        <f t="shared" si="168"/>
        <v>119</v>
      </c>
      <c r="K1565" s="31">
        <f t="shared" si="169"/>
        <v>2.3236577502521432E-3</v>
      </c>
      <c r="L1565" s="3">
        <v>42.556666666666665</v>
      </c>
      <c r="M1565" s="13">
        <v>0.12249690060368182</v>
      </c>
      <c r="N1565" s="2">
        <v>3.8699999999999998E-2</v>
      </c>
      <c r="O1565" s="2">
        <v>7.2000000000000008E-2</v>
      </c>
      <c r="P1565" s="2">
        <v>8.0700000000000008E-2</v>
      </c>
      <c r="Q1565" s="2">
        <v>5.9299999999999999E-2</v>
      </c>
      <c r="R1565" s="15">
        <v>-2.9544044128284198E-3</v>
      </c>
      <c r="S1565" s="17">
        <f t="shared" si="163"/>
        <v>3.225E-3</v>
      </c>
      <c r="T1565" s="18">
        <v>3.9727582292850006E-3</v>
      </c>
      <c r="U1565" s="8">
        <v>-3.1300000000000001E-2</v>
      </c>
      <c r="V1565" s="8">
        <v>-1.2800000000000001E-2</v>
      </c>
      <c r="W1565" s="13">
        <v>7.4262097249999997E-3</v>
      </c>
      <c r="X1565" s="13">
        <v>-1.0245789E-3</v>
      </c>
      <c r="Y1565" s="26">
        <v>7.7766000000000002E-2</v>
      </c>
      <c r="Z1565" s="26">
        <v>7.6920000000000002E-2</v>
      </c>
      <c r="AA1565" s="26">
        <f t="shared" si="170"/>
        <v>7.4540999999999996E-2</v>
      </c>
    </row>
    <row r="1566" spans="1:27" x14ac:dyDescent="0.3">
      <c r="A1566" s="1">
        <v>200105</v>
      </c>
      <c r="B1566" s="29">
        <v>1255.82</v>
      </c>
      <c r="C1566" s="2">
        <v>15.783333333333331</v>
      </c>
      <c r="D1566" s="2">
        <f t="shared" si="161"/>
        <v>4.3512680105050725</v>
      </c>
      <c r="E1566" s="2">
        <f t="shared" si="164"/>
        <v>467.07379620022778</v>
      </c>
      <c r="F1566" s="36">
        <f t="shared" si="165"/>
        <v>119</v>
      </c>
      <c r="G1566" s="2">
        <f t="shared" si="166"/>
        <v>3.9249898840355275</v>
      </c>
      <c r="H1566" s="13">
        <f t="shared" si="167"/>
        <v>0.20304610233647868</v>
      </c>
      <c r="I1566" s="2">
        <f t="shared" si="162"/>
        <v>-5.8786479109804723E-3</v>
      </c>
      <c r="J1566" s="36">
        <f t="shared" si="168"/>
        <v>119</v>
      </c>
      <c r="K1566" s="31">
        <f t="shared" si="169"/>
        <v>2.2653039778710322E-3</v>
      </c>
      <c r="L1566" s="3">
        <v>39.673333333333332</v>
      </c>
      <c r="M1566" s="13">
        <v>0.120510187998605</v>
      </c>
      <c r="N1566" s="2">
        <v>3.6200000000000003E-2</v>
      </c>
      <c r="O1566" s="2">
        <v>7.2900000000000006E-2</v>
      </c>
      <c r="P1566" s="2">
        <v>8.0700000000000008E-2</v>
      </c>
      <c r="Q1566" s="2">
        <v>5.9400000000000001E-2</v>
      </c>
      <c r="R1566" s="15">
        <v>-2.9072452693927309E-3</v>
      </c>
      <c r="S1566" s="17">
        <f t="shared" si="163"/>
        <v>3.0166666666666671E-3</v>
      </c>
      <c r="T1566" s="18">
        <v>4.5223289994347216E-3</v>
      </c>
      <c r="U1566" s="8">
        <v>3.7000000000000002E-3</v>
      </c>
      <c r="V1566" s="8">
        <v>1.32E-2</v>
      </c>
      <c r="W1566" s="13">
        <v>2.5362470719999999E-3</v>
      </c>
      <c r="X1566" s="13">
        <v>-1.1840987E-3</v>
      </c>
      <c r="Y1566" s="26">
        <v>7.0330000000000002E-3</v>
      </c>
      <c r="Z1566" s="26">
        <v>5.4920000000000004E-3</v>
      </c>
      <c r="AA1566" s="26">
        <f t="shared" si="170"/>
        <v>4.0163333333333336E-3</v>
      </c>
    </row>
    <row r="1567" spans="1:27" x14ac:dyDescent="0.3">
      <c r="A1567" s="1">
        <v>200106</v>
      </c>
      <c r="B1567" s="29">
        <v>1224.42</v>
      </c>
      <c r="C1567" s="2">
        <v>15.69</v>
      </c>
      <c r="D1567" s="2">
        <f t="shared" si="161"/>
        <v>4.3463680844558077</v>
      </c>
      <c r="E1567" s="2">
        <f t="shared" si="164"/>
        <v>467.96187785155547</v>
      </c>
      <c r="F1567" s="36">
        <f t="shared" si="165"/>
        <v>119</v>
      </c>
      <c r="G1567" s="2">
        <f t="shared" si="166"/>
        <v>3.9324527550550878</v>
      </c>
      <c r="H1567" s="13">
        <f t="shared" si="167"/>
        <v>0.20273889070202183</v>
      </c>
      <c r="I1567" s="2">
        <f t="shared" si="162"/>
        <v>-5.9134107708552763E-3</v>
      </c>
      <c r="J1567" s="36">
        <f t="shared" si="168"/>
        <v>119</v>
      </c>
      <c r="K1567" s="31">
        <f t="shared" si="169"/>
        <v>2.2066716484853937E-3</v>
      </c>
      <c r="L1567" s="3">
        <v>36.79</v>
      </c>
      <c r="M1567" s="13">
        <v>0.12520943283134334</v>
      </c>
      <c r="N1567" s="2">
        <v>3.49E-2</v>
      </c>
      <c r="O1567" s="2">
        <v>7.1800000000000003E-2</v>
      </c>
      <c r="P1567" s="2">
        <v>7.9699999999999993E-2</v>
      </c>
      <c r="Q1567" s="2">
        <v>5.8999999999999997E-2</v>
      </c>
      <c r="R1567" s="15">
        <v>1.3574536061473798E-2</v>
      </c>
      <c r="S1567" s="17">
        <f t="shared" si="163"/>
        <v>2.9083333333333335E-3</v>
      </c>
      <c r="T1567" s="18">
        <v>1.6882386043894915E-3</v>
      </c>
      <c r="U1567" s="8">
        <v>8.5000000000000006E-3</v>
      </c>
      <c r="V1567" s="8">
        <v>5.4999999999999997E-3</v>
      </c>
      <c r="W1567" s="13">
        <v>1.508369233E-3</v>
      </c>
      <c r="X1567" s="13">
        <v>-1.5922058E-3</v>
      </c>
      <c r="Y1567" s="26">
        <v>-2.4417000000000001E-2</v>
      </c>
      <c r="Z1567" s="26">
        <v>-2.5094999999999999E-2</v>
      </c>
      <c r="AA1567" s="26">
        <f t="shared" si="170"/>
        <v>-2.7325333333333333E-2</v>
      </c>
    </row>
    <row r="1568" spans="1:27" x14ac:dyDescent="0.3">
      <c r="A1568" s="1">
        <v>200107</v>
      </c>
      <c r="B1568" s="29">
        <v>1211.23</v>
      </c>
      <c r="C1568" s="2">
        <v>15.706666666666667</v>
      </c>
      <c r="D1568" s="2">
        <f t="shared" si="161"/>
        <v>4.27905079463806</v>
      </c>
      <c r="E1568" s="2">
        <f t="shared" si="164"/>
        <v>468.82916150991343</v>
      </c>
      <c r="F1568" s="36">
        <f t="shared" si="165"/>
        <v>119</v>
      </c>
      <c r="G1568" s="2">
        <f t="shared" si="166"/>
        <v>3.9397408530244826</v>
      </c>
      <c r="H1568" s="13">
        <f t="shared" si="167"/>
        <v>0.20243976956558854</v>
      </c>
      <c r="I1568" s="2">
        <f t="shared" si="162"/>
        <v>1.0622477161674748E-3</v>
      </c>
      <c r="J1568" s="36">
        <f t="shared" si="168"/>
        <v>119</v>
      </c>
      <c r="K1568" s="31">
        <f t="shared" si="169"/>
        <v>2.1270082849281632E-3</v>
      </c>
      <c r="L1568" s="3">
        <v>33.963333333333331</v>
      </c>
      <c r="M1568" s="13">
        <v>0.12496658328228791</v>
      </c>
      <c r="N1568" s="2">
        <v>3.5099999999999999E-2</v>
      </c>
      <c r="O1568" s="2">
        <v>7.1300000000000002E-2</v>
      </c>
      <c r="P1568" s="2">
        <v>7.9699999999999993E-2</v>
      </c>
      <c r="Q1568" s="2">
        <v>5.6099999999999997E-2</v>
      </c>
      <c r="R1568" s="15">
        <v>2.1513304766484713E-2</v>
      </c>
      <c r="S1568" s="17">
        <f t="shared" si="163"/>
        <v>2.9250000000000001E-3</v>
      </c>
      <c r="T1568" s="18">
        <v>-2.8089887640448952E-3</v>
      </c>
      <c r="U1568" s="8">
        <v>3.7600000000000001E-2</v>
      </c>
      <c r="V1568" s="8">
        <v>3.61E-2</v>
      </c>
      <c r="W1568" s="13">
        <v>2.8995945080000003E-3</v>
      </c>
      <c r="X1568" s="13">
        <v>-2.0270500999999999E-3</v>
      </c>
      <c r="Y1568" s="26">
        <v>-9.3299999999999998E-3</v>
      </c>
      <c r="Z1568" s="26">
        <v>-1.0260999999999999E-2</v>
      </c>
      <c r="AA1568" s="26">
        <f t="shared" si="170"/>
        <v>-1.2255E-2</v>
      </c>
    </row>
    <row r="1569" spans="1:27" x14ac:dyDescent="0.3">
      <c r="A1569" s="1">
        <v>200108</v>
      </c>
      <c r="B1569" s="29">
        <v>1133.58</v>
      </c>
      <c r="C1569" s="2">
        <v>15.723333333333333</v>
      </c>
      <c r="D1569" s="2">
        <f t="shared" si="161"/>
        <v>4.1927336214382311</v>
      </c>
      <c r="E1569" s="2">
        <f t="shared" si="164"/>
        <v>469.65200476362401</v>
      </c>
      <c r="F1569" s="36">
        <f t="shared" si="165"/>
        <v>119</v>
      </c>
      <c r="G1569" s="2">
        <f t="shared" si="166"/>
        <v>3.9466555022153278</v>
      </c>
      <c r="H1569" s="13">
        <f t="shared" si="167"/>
        <v>0.20215679049251689</v>
      </c>
      <c r="I1569" s="2">
        <f t="shared" si="162"/>
        <v>1.0611205432935478E-3</v>
      </c>
      <c r="J1569" s="36">
        <f t="shared" si="168"/>
        <v>119</v>
      </c>
      <c r="K1569" s="31">
        <f t="shared" si="169"/>
        <v>2.106070412246073E-3</v>
      </c>
      <c r="L1569" s="3">
        <v>31.136666666666663</v>
      </c>
      <c r="M1569" s="13">
        <v>0.13216414381465613</v>
      </c>
      <c r="N1569" s="2">
        <v>3.3599999999999998E-2</v>
      </c>
      <c r="O1569" s="2">
        <v>7.0199999999999999E-2</v>
      </c>
      <c r="P1569" s="2">
        <v>7.85E-2</v>
      </c>
      <c r="Q1569" s="2">
        <v>5.4600000000000003E-2</v>
      </c>
      <c r="R1569" s="15">
        <v>1.1519719487339189E-2</v>
      </c>
      <c r="S1569" s="17">
        <f t="shared" si="163"/>
        <v>2.8E-3</v>
      </c>
      <c r="T1569" s="18">
        <v>0</v>
      </c>
      <c r="U1569" s="8">
        <v>2.06E-2</v>
      </c>
      <c r="V1569" s="8">
        <v>1.5599999999999999E-2</v>
      </c>
      <c r="W1569" s="13">
        <v>2.2214854740000007E-3</v>
      </c>
      <c r="X1569" s="13">
        <v>-2.6412673000000002E-3</v>
      </c>
      <c r="Y1569" s="26">
        <v>-6.3435000000000005E-2</v>
      </c>
      <c r="Z1569" s="26">
        <v>-6.4933000000000005E-2</v>
      </c>
      <c r="AA1569" s="26">
        <f t="shared" si="170"/>
        <v>-6.6235000000000002E-2</v>
      </c>
    </row>
    <row r="1570" spans="1:27" x14ac:dyDescent="0.3">
      <c r="A1570" s="1">
        <v>200109</v>
      </c>
      <c r="B1570" s="29">
        <v>1040.94</v>
      </c>
      <c r="C1570" s="2">
        <v>15.74</v>
      </c>
      <c r="D1570" s="2">
        <f t="shared" si="161"/>
        <v>4.2096113754061495</v>
      </c>
      <c r="E1570" s="2">
        <f t="shared" si="164"/>
        <v>470.38027568658003</v>
      </c>
      <c r="F1570" s="36">
        <f t="shared" si="165"/>
        <v>119</v>
      </c>
      <c r="G1570" s="2">
        <f t="shared" si="166"/>
        <v>3.9527754259376473</v>
      </c>
      <c r="H1570" s="13">
        <f t="shared" si="167"/>
        <v>0.20190699436178908</v>
      </c>
      <c r="I1570" s="2">
        <f t="shared" si="162"/>
        <v>1.0599957600170296E-3</v>
      </c>
      <c r="J1570" s="36">
        <f t="shared" si="168"/>
        <v>119</v>
      </c>
      <c r="K1570" s="31">
        <f t="shared" si="169"/>
        <v>2.0852288251403E-3</v>
      </c>
      <c r="L1570" s="3">
        <v>28.31</v>
      </c>
      <c r="M1570" s="13">
        <v>0.14862858821556416</v>
      </c>
      <c r="N1570" s="2">
        <v>2.64E-2</v>
      </c>
      <c r="O1570" s="2">
        <v>7.17E-2</v>
      </c>
      <c r="P1570" s="2">
        <v>8.0299999999999996E-2</v>
      </c>
      <c r="Q1570" s="2">
        <v>5.4199999999999998E-2</v>
      </c>
      <c r="R1570" s="15">
        <v>1.0656024323166502E-2</v>
      </c>
      <c r="S1570" s="17">
        <f t="shared" si="163"/>
        <v>2.2000000000000001E-3</v>
      </c>
      <c r="T1570" s="18">
        <v>4.5070422535211652E-3</v>
      </c>
      <c r="U1570" s="8">
        <v>8.0999999999999996E-3</v>
      </c>
      <c r="V1570" s="8">
        <v>-1.52E-2</v>
      </c>
      <c r="W1570" s="13">
        <v>7.1675871149999995E-3</v>
      </c>
      <c r="X1570" s="13">
        <v>-1.822915E-3</v>
      </c>
      <c r="Y1570" s="26">
        <v>-8.0425999999999997E-2</v>
      </c>
      <c r="Z1570" s="26">
        <v>-8.1418000000000004E-2</v>
      </c>
      <c r="AA1570" s="26">
        <f t="shared" si="170"/>
        <v>-8.2625999999999991E-2</v>
      </c>
    </row>
    <row r="1571" spans="1:27" x14ac:dyDescent="0.3">
      <c r="A1571" s="1">
        <v>200110</v>
      </c>
      <c r="B1571" s="29">
        <v>1059.78</v>
      </c>
      <c r="C1571" s="2">
        <v>15.740000000000002</v>
      </c>
      <c r="D1571" s="2">
        <f t="shared" si="161"/>
        <v>4.2820957258395227</v>
      </c>
      <c r="E1571" s="2">
        <f t="shared" si="164"/>
        <v>471.16817255019004</v>
      </c>
      <c r="F1571" s="36">
        <f t="shared" si="165"/>
        <v>119</v>
      </c>
      <c r="G1571" s="2">
        <f t="shared" si="166"/>
        <v>3.9593964079847903</v>
      </c>
      <c r="H1571" s="13">
        <f t="shared" si="167"/>
        <v>0.20163744087687108</v>
      </c>
      <c r="I1571" s="2">
        <f t="shared" si="162"/>
        <v>0</v>
      </c>
      <c r="J1571" s="36">
        <f t="shared" si="168"/>
        <v>119</v>
      </c>
      <c r="K1571" s="31">
        <f t="shared" si="169"/>
        <v>2.1123846942173504E-3</v>
      </c>
      <c r="L1571" s="3">
        <v>27.103333333333332</v>
      </c>
      <c r="M1571" s="13">
        <v>0.14490139957107073</v>
      </c>
      <c r="N1571" s="2">
        <v>2.1600000000000001E-2</v>
      </c>
      <c r="O1571" s="2">
        <v>7.0300000000000001E-2</v>
      </c>
      <c r="P1571" s="2">
        <v>7.9100000000000004E-2</v>
      </c>
      <c r="Q1571" s="2">
        <v>5.0599999999999999E-2</v>
      </c>
      <c r="R1571" s="15">
        <v>1.3266734693545305E-2</v>
      </c>
      <c r="S1571" s="17">
        <f t="shared" si="163"/>
        <v>1.8000000000000002E-3</v>
      </c>
      <c r="T1571" s="18">
        <v>-3.3651149747617737E-3</v>
      </c>
      <c r="U1571" s="8">
        <v>4.6399999999999997E-2</v>
      </c>
      <c r="V1571" s="8">
        <v>4.3700000000000003E-2</v>
      </c>
      <c r="W1571" s="13">
        <v>3.2497575220000008E-3</v>
      </c>
      <c r="X1571" s="13">
        <v>-1.3347395000000001E-3</v>
      </c>
      <c r="Y1571" s="26">
        <v>1.9557999999999999E-2</v>
      </c>
      <c r="Z1571" s="26">
        <v>1.8567E-2</v>
      </c>
      <c r="AA1571" s="26">
        <f t="shared" si="170"/>
        <v>1.7757999999999999E-2</v>
      </c>
    </row>
    <row r="1572" spans="1:27" x14ac:dyDescent="0.3">
      <c r="A1572" s="1">
        <v>200111</v>
      </c>
      <c r="B1572" s="29">
        <v>1139.45</v>
      </c>
      <c r="C1572" s="2">
        <v>15.740000000000002</v>
      </c>
      <c r="D1572" s="2">
        <f t="shared" si="161"/>
        <v>4.2896410178734188</v>
      </c>
      <c r="E1572" s="2">
        <f t="shared" si="164"/>
        <v>471.92058560890018</v>
      </c>
      <c r="F1572" s="36">
        <f t="shared" si="165"/>
        <v>119</v>
      </c>
      <c r="G1572" s="2">
        <f t="shared" si="166"/>
        <v>3.9657192067974805</v>
      </c>
      <c r="H1572" s="13">
        <f t="shared" si="167"/>
        <v>0.20138069801271055</v>
      </c>
      <c r="I1572" s="2">
        <f t="shared" si="162"/>
        <v>0</v>
      </c>
      <c r="J1572" s="36">
        <f t="shared" si="168"/>
        <v>119</v>
      </c>
      <c r="K1572" s="31">
        <f t="shared" si="169"/>
        <v>2.1306727493741245E-3</v>
      </c>
      <c r="L1572" s="3">
        <v>25.896666666666668</v>
      </c>
      <c r="M1572" s="13">
        <v>0.13348136666603183</v>
      </c>
      <c r="N1572" s="2">
        <v>1.8700000000000001E-2</v>
      </c>
      <c r="O1572" s="2">
        <v>6.9699999999999998E-2</v>
      </c>
      <c r="P1572" s="2">
        <v>7.8100000000000003E-2</v>
      </c>
      <c r="Q1572" s="2">
        <v>5.5300000000000002E-2</v>
      </c>
      <c r="R1572" s="15">
        <v>1.1562744388782997E-2</v>
      </c>
      <c r="S1572" s="17">
        <f t="shared" si="163"/>
        <v>1.5583333333333334E-3</v>
      </c>
      <c r="T1572" s="18">
        <v>-1.6882386043892694E-3</v>
      </c>
      <c r="U1572" s="8">
        <v>-4.7100000000000003E-2</v>
      </c>
      <c r="V1572" s="8">
        <v>-1.8800000000000001E-2</v>
      </c>
      <c r="W1572" s="13">
        <v>2.189351207E-3</v>
      </c>
      <c r="X1572" s="13">
        <v>-1.0598798E-3</v>
      </c>
      <c r="Y1572" s="26">
        <v>7.8787999999999997E-2</v>
      </c>
      <c r="Z1572" s="26">
        <v>7.7259999999999995E-2</v>
      </c>
      <c r="AA1572" s="26">
        <f t="shared" si="170"/>
        <v>7.7229666666666669E-2</v>
      </c>
    </row>
    <row r="1573" spans="1:27" x14ac:dyDescent="0.3">
      <c r="A1573" s="1">
        <v>200112</v>
      </c>
      <c r="B1573" s="29">
        <v>1148.08</v>
      </c>
      <c r="C1573" s="2">
        <v>15.74</v>
      </c>
      <c r="D1573" s="2">
        <f t="shared" si="161"/>
        <v>4.2739446442064857</v>
      </c>
      <c r="E1573" s="2">
        <f t="shared" si="164"/>
        <v>472.69846100176204</v>
      </c>
      <c r="F1573" s="36">
        <f t="shared" si="165"/>
        <v>119</v>
      </c>
      <c r="G1573" s="2">
        <f t="shared" si="166"/>
        <v>3.9722559748047233</v>
      </c>
      <c r="H1573" s="13">
        <f t="shared" si="167"/>
        <v>0.2011159532146318</v>
      </c>
      <c r="I1573" s="2">
        <f t="shared" si="162"/>
        <v>0</v>
      </c>
      <c r="J1573" s="36">
        <f t="shared" si="168"/>
        <v>119</v>
      </c>
      <c r="K1573" s="31">
        <f t="shared" si="169"/>
        <v>2.1490006912378936E-3</v>
      </c>
      <c r="L1573" s="3">
        <v>24.69</v>
      </c>
      <c r="M1573" s="13">
        <v>0.13121784591378771</v>
      </c>
      <c r="N1573" s="2">
        <v>1.6899999999999998E-2</v>
      </c>
      <c r="O1573" s="2">
        <v>6.7699999999999996E-2</v>
      </c>
      <c r="P1573" s="2">
        <v>8.0500000000000002E-2</v>
      </c>
      <c r="Q1573" s="2">
        <v>5.7500000000000002E-2</v>
      </c>
      <c r="R1573" s="15">
        <v>1.6005727604333022E-2</v>
      </c>
      <c r="S1573" s="17">
        <f t="shared" si="163"/>
        <v>1.4083333333333333E-3</v>
      </c>
      <c r="T1573" s="18">
        <v>-3.9458850056370842E-3</v>
      </c>
      <c r="U1573" s="8">
        <v>-1.83E-2</v>
      </c>
      <c r="V1573" s="8">
        <v>-8.9999999999999993E-3</v>
      </c>
      <c r="W1573" s="13">
        <v>1.7979546380000003E-3</v>
      </c>
      <c r="X1573" s="13">
        <v>-1.3361671999999999E-3</v>
      </c>
      <c r="Y1573" s="26">
        <v>9.0500000000000008E-3</v>
      </c>
      <c r="Z1573" s="26">
        <v>7.8480000000000008E-3</v>
      </c>
      <c r="AA1573" s="26">
        <f t="shared" si="170"/>
        <v>7.6416666666666673E-3</v>
      </c>
    </row>
    <row r="1574" spans="1:27" x14ac:dyDescent="0.3">
      <c r="A1574" s="1">
        <v>200201</v>
      </c>
      <c r="B1574" s="29">
        <v>1130.2</v>
      </c>
      <c r="C1574" s="2">
        <v>15.736666666666668</v>
      </c>
      <c r="D1574" s="2">
        <f t="shared" si="161"/>
        <v>4.2531715546304891</v>
      </c>
      <c r="E1574" s="2">
        <f t="shared" si="164"/>
        <v>473.45439398629418</v>
      </c>
      <c r="F1574" s="36">
        <f t="shared" si="165"/>
        <v>119</v>
      </c>
      <c r="G1574" s="2">
        <f t="shared" si="166"/>
        <v>3.9786083528260017</v>
      </c>
      <c r="H1574" s="13">
        <f t="shared" si="167"/>
        <v>0.20085934243700274</v>
      </c>
      <c r="I1574" s="2">
        <f t="shared" si="162"/>
        <v>-2.1177467174915421E-4</v>
      </c>
      <c r="J1574" s="36">
        <f t="shared" si="168"/>
        <v>119</v>
      </c>
      <c r="K1574" s="31">
        <f t="shared" si="169"/>
        <v>2.1214486868295734E-3</v>
      </c>
      <c r="L1574" s="3">
        <v>24.693333333333335</v>
      </c>
      <c r="M1574" s="13">
        <v>0.13256054866795369</v>
      </c>
      <c r="N1574" s="2">
        <v>1.6500000000000001E-2</v>
      </c>
      <c r="O1574" s="2">
        <v>6.5500000000000003E-2</v>
      </c>
      <c r="P1574" s="2">
        <v>7.8700000000000006E-2</v>
      </c>
      <c r="Q1574" s="2">
        <v>5.6899999999999999E-2</v>
      </c>
      <c r="R1574" s="15">
        <v>1.6483132803754984E-2</v>
      </c>
      <c r="S1574" s="17">
        <f t="shared" si="163"/>
        <v>1.3750000000000001E-3</v>
      </c>
      <c r="T1574" s="18">
        <v>2.2637238256932868E-3</v>
      </c>
      <c r="U1574" s="9">
        <v>1.3800000000000002E-2</v>
      </c>
      <c r="V1574" s="9">
        <v>1.7500000000000002E-2</v>
      </c>
      <c r="W1574" s="13">
        <v>2.1838889320000003E-3</v>
      </c>
      <c r="X1574" s="13">
        <v>-2.0042449E-3</v>
      </c>
      <c r="Y1574" s="26">
        <v>-1.4321E-2</v>
      </c>
      <c r="Z1574" s="26">
        <v>-1.5317000000000001E-2</v>
      </c>
      <c r="AA1574" s="26">
        <f t="shared" si="170"/>
        <v>-1.5696000000000002E-2</v>
      </c>
    </row>
    <row r="1575" spans="1:27" x14ac:dyDescent="0.3">
      <c r="A1575" s="1">
        <v>200202</v>
      </c>
      <c r="B1575" s="29">
        <v>1106.73</v>
      </c>
      <c r="C1575" s="2">
        <v>15.733333333333334</v>
      </c>
      <c r="D1575" s="2">
        <f t="shared" si="161"/>
        <v>4.2894634728499339</v>
      </c>
      <c r="E1575" s="2">
        <f t="shared" si="164"/>
        <v>474.21489020696112</v>
      </c>
      <c r="F1575" s="36">
        <f t="shared" si="165"/>
        <v>119</v>
      </c>
      <c r="G1575" s="2">
        <f t="shared" si="166"/>
        <v>3.9849990773694213</v>
      </c>
      <c r="H1575" s="13">
        <f t="shared" si="167"/>
        <v>0.20060184254391056</v>
      </c>
      <c r="I1575" s="2">
        <f t="shared" si="162"/>
        <v>-2.1181952976068175E-4</v>
      </c>
      <c r="J1575" s="36">
        <f t="shared" si="168"/>
        <v>119</v>
      </c>
      <c r="K1575" s="31">
        <f t="shared" si="169"/>
        <v>2.0922071025610161E-3</v>
      </c>
      <c r="L1575" s="3">
        <v>24.696666666666665</v>
      </c>
      <c r="M1575" s="13">
        <v>0.13011908568679617</v>
      </c>
      <c r="N1575" s="2">
        <v>1.7299999999999999E-2</v>
      </c>
      <c r="O1575" s="2">
        <v>6.5099999999999991E-2</v>
      </c>
      <c r="P1575" s="2">
        <v>7.8899999999999998E-2</v>
      </c>
      <c r="Q1575" s="2">
        <v>5.6300000000000003E-2</v>
      </c>
      <c r="R1575" s="15">
        <v>1.5729789686920438E-2</v>
      </c>
      <c r="S1575" s="17">
        <f t="shared" si="163"/>
        <v>1.4416666666666666E-3</v>
      </c>
      <c r="T1575" s="18">
        <v>3.9525691699606735E-3</v>
      </c>
      <c r="U1575" s="9">
        <v>1.15E-2</v>
      </c>
      <c r="V1575" s="9">
        <v>1.3000000000000001E-2</v>
      </c>
      <c r="W1575" s="13">
        <v>2.5678319790000009E-3</v>
      </c>
      <c r="X1575" s="13">
        <v>-1.8207544999999999E-3</v>
      </c>
      <c r="Y1575" s="26">
        <v>-1.9480999999999998E-2</v>
      </c>
      <c r="Z1575" s="26">
        <v>-2.0972999999999999E-2</v>
      </c>
      <c r="AA1575" s="26">
        <f t="shared" si="170"/>
        <v>-2.0922666666666666E-2</v>
      </c>
    </row>
    <row r="1576" spans="1:27" x14ac:dyDescent="0.3">
      <c r="A1576" s="1">
        <v>200203</v>
      </c>
      <c r="B1576" s="29">
        <v>1147.3900000000001</v>
      </c>
      <c r="C1576" s="2">
        <v>15.73</v>
      </c>
      <c r="D1576" s="2">
        <f t="shared" si="161"/>
        <v>4.2262906769187341</v>
      </c>
      <c r="E1576" s="2">
        <f t="shared" si="164"/>
        <v>474.98741960687187</v>
      </c>
      <c r="F1576" s="36">
        <f t="shared" si="165"/>
        <v>119</v>
      </c>
      <c r="G1576" s="2">
        <f t="shared" si="166"/>
        <v>3.9914909210661502</v>
      </c>
      <c r="H1576" s="13">
        <f t="shared" si="167"/>
        <v>0.20034094338018077</v>
      </c>
      <c r="I1576" s="2">
        <f t="shared" si="162"/>
        <v>-2.1186440677967155E-4</v>
      </c>
      <c r="J1576" s="36">
        <f t="shared" si="168"/>
        <v>119</v>
      </c>
      <c r="K1576" s="31">
        <f t="shared" si="169"/>
        <v>2.0630545939896825E-3</v>
      </c>
      <c r="L1576" s="3">
        <v>24.7</v>
      </c>
      <c r="M1576" s="13">
        <v>0.23683340230085725</v>
      </c>
      <c r="N1576" s="2">
        <v>1.7899999999999999E-2</v>
      </c>
      <c r="O1576" s="2">
        <v>6.8099999999999994E-2</v>
      </c>
      <c r="P1576" s="2">
        <v>8.1099999999999992E-2</v>
      </c>
      <c r="Q1576" s="2">
        <v>6.0400000000000002E-2</v>
      </c>
      <c r="R1576" s="15">
        <v>1.6199933559434675E-2</v>
      </c>
      <c r="S1576" s="17">
        <f t="shared" si="163"/>
        <v>1.4916666666666665E-3</v>
      </c>
      <c r="T1576" s="18">
        <v>5.6242969628796935E-3</v>
      </c>
      <c r="U1576" s="9">
        <v>-4.36E-2</v>
      </c>
      <c r="V1576" s="9">
        <v>-2.9500000000000002E-2</v>
      </c>
      <c r="W1576" s="13">
        <v>2.0148243980000003E-3</v>
      </c>
      <c r="X1576" s="13">
        <v>-2.2385902E-3</v>
      </c>
      <c r="Y1576" s="26">
        <v>3.7573000000000002E-2</v>
      </c>
      <c r="Z1576" s="26">
        <v>3.669E-2</v>
      </c>
      <c r="AA1576" s="26">
        <f t="shared" si="170"/>
        <v>3.6081333333333333E-2</v>
      </c>
    </row>
    <row r="1577" spans="1:27" x14ac:dyDescent="0.3">
      <c r="A1577" s="1">
        <v>200204</v>
      </c>
      <c r="B1577" s="29">
        <v>1076.92</v>
      </c>
      <c r="C1577" s="2">
        <v>15.833333333333332</v>
      </c>
      <c r="D1577" s="2">
        <f t="shared" si="161"/>
        <v>4.2106200293193083</v>
      </c>
      <c r="E1577" s="2">
        <f t="shared" si="164"/>
        <v>475.6958127036109</v>
      </c>
      <c r="F1577" s="36">
        <f t="shared" si="165"/>
        <v>119</v>
      </c>
      <c r="G1577" s="2">
        <f t="shared" si="166"/>
        <v>3.9974438042320242</v>
      </c>
      <c r="H1577" s="13">
        <f t="shared" si="167"/>
        <v>0.20010230013055122</v>
      </c>
      <c r="I1577" s="2">
        <f t="shared" si="162"/>
        <v>6.5691883873701951E-3</v>
      </c>
      <c r="J1577" s="36">
        <f t="shared" si="168"/>
        <v>119</v>
      </c>
      <c r="K1577" s="31">
        <f t="shared" si="169"/>
        <v>2.0612742208234668E-3</v>
      </c>
      <c r="L1577" s="3">
        <v>25.379999999999995</v>
      </c>
      <c r="M1577" s="13">
        <v>0.24773231255207134</v>
      </c>
      <c r="N1577" s="2">
        <v>1.72E-2</v>
      </c>
      <c r="O1577" s="2">
        <v>6.7599999999999993E-2</v>
      </c>
      <c r="P1577" s="2">
        <v>8.0299999999999996E-2</v>
      </c>
      <c r="Q1577" s="2">
        <v>5.7500000000000002E-2</v>
      </c>
      <c r="R1577" s="15">
        <v>1.5942551456859209E-2</v>
      </c>
      <c r="S1577" s="17">
        <f t="shared" si="163"/>
        <v>1.4333333333333333E-3</v>
      </c>
      <c r="T1577" s="18">
        <v>5.5928411633110464E-3</v>
      </c>
      <c r="U1577" s="9">
        <v>4.1000000000000002E-2</v>
      </c>
      <c r="V1577" s="9">
        <v>2.53E-2</v>
      </c>
      <c r="W1577" s="13">
        <v>2.3197167880000002E-3</v>
      </c>
      <c r="X1577" s="13">
        <v>-2.0475182E-3</v>
      </c>
      <c r="Y1577" s="26">
        <v>-6.1020999999999999E-2</v>
      </c>
      <c r="Z1577" s="26">
        <v>-6.1845999999999998E-2</v>
      </c>
      <c r="AA1577" s="26">
        <f t="shared" si="170"/>
        <v>-6.2454333333333334E-2</v>
      </c>
    </row>
    <row r="1578" spans="1:27" x14ac:dyDescent="0.3">
      <c r="A1578" s="1">
        <v>200205</v>
      </c>
      <c r="B1578" s="29">
        <v>1067.1400000000001</v>
      </c>
      <c r="C1578" s="2">
        <v>15.936666666666667</v>
      </c>
      <c r="D1578" s="2">
        <f t="shared" si="161"/>
        <v>4.1288904715479688</v>
      </c>
      <c r="E1578" s="2">
        <f t="shared" si="164"/>
        <v>476.40604643823468</v>
      </c>
      <c r="F1578" s="36">
        <f t="shared" si="165"/>
        <v>119</v>
      </c>
      <c r="G1578" s="2">
        <f t="shared" si="166"/>
        <v>4.0034121549431489</v>
      </c>
      <c r="H1578" s="13">
        <f t="shared" si="167"/>
        <v>0.19986360688116497</v>
      </c>
      <c r="I1578" s="2">
        <f t="shared" si="162"/>
        <v>6.5263157894737134E-3</v>
      </c>
      <c r="J1578" s="36">
        <f t="shared" si="168"/>
        <v>119</v>
      </c>
      <c r="K1578" s="31">
        <f t="shared" si="169"/>
        <v>2.1164774845828802E-3</v>
      </c>
      <c r="L1578" s="3">
        <v>26.059999999999995</v>
      </c>
      <c r="M1578" s="13">
        <v>0.24825561406925717</v>
      </c>
      <c r="N1578" s="2">
        <v>1.7299999999999999E-2</v>
      </c>
      <c r="O1578" s="2">
        <v>6.7500000000000004E-2</v>
      </c>
      <c r="P1578" s="2">
        <v>8.09E-2</v>
      </c>
      <c r="Q1578" s="2">
        <v>5.7799999999999997E-2</v>
      </c>
      <c r="R1578" s="15">
        <v>2.334699134946755E-2</v>
      </c>
      <c r="S1578" s="17">
        <f t="shared" si="163"/>
        <v>1.4416666666666666E-3</v>
      </c>
      <c r="T1578" s="18">
        <v>0</v>
      </c>
      <c r="U1578" s="9">
        <v>1.5E-3</v>
      </c>
      <c r="V1578" s="9">
        <v>1.1300000000000001E-2</v>
      </c>
      <c r="W1578" s="13">
        <v>4.1016249970000007E-3</v>
      </c>
      <c r="X1578" s="13">
        <v>-2.1417789999999999E-3</v>
      </c>
      <c r="Y1578" s="26">
        <v>-7.7999999999999996E-3</v>
      </c>
      <c r="Z1578" s="26">
        <v>-9.4369999999999992E-3</v>
      </c>
      <c r="AA1578" s="26">
        <f t="shared" si="170"/>
        <v>-9.2416666666666654E-3</v>
      </c>
    </row>
    <row r="1579" spans="1:27" x14ac:dyDescent="0.3">
      <c r="A1579" s="1">
        <v>200206</v>
      </c>
      <c r="B1579" s="29">
        <v>989.81</v>
      </c>
      <c r="C1579" s="2">
        <v>16.04</v>
      </c>
      <c r="D1579" s="2">
        <f t="shared" si="161"/>
        <v>4.0401376341396205</v>
      </c>
      <c r="E1579" s="2">
        <f t="shared" si="164"/>
        <v>476.99593225224936</v>
      </c>
      <c r="F1579" s="36">
        <f t="shared" si="165"/>
        <v>119</v>
      </c>
      <c r="G1579" s="2">
        <f t="shared" si="166"/>
        <v>4.008369178590331</v>
      </c>
      <c r="H1579" s="13">
        <f t="shared" si="167"/>
        <v>0.19966579226523046</v>
      </c>
      <c r="I1579" s="2">
        <f t="shared" si="162"/>
        <v>6.4839991633547367E-3</v>
      </c>
      <c r="J1579" s="36">
        <f t="shared" si="168"/>
        <v>119</v>
      </c>
      <c r="K1579" s="31">
        <f t="shared" si="169"/>
        <v>2.1713204744103903E-3</v>
      </c>
      <c r="L1579" s="3">
        <v>26.74</v>
      </c>
      <c r="M1579" s="13">
        <v>0.26657250177680364</v>
      </c>
      <c r="N1579" s="2">
        <v>1.7000000000000001E-2</v>
      </c>
      <c r="O1579" s="2">
        <v>6.6299999999999998E-2</v>
      </c>
      <c r="P1579" s="2">
        <v>7.9500000000000001E-2</v>
      </c>
      <c r="Q1579" s="2">
        <v>5.6599999999999998E-2</v>
      </c>
      <c r="R1579" s="15">
        <v>2.760286595934338E-2</v>
      </c>
      <c r="S1579" s="17">
        <f t="shared" si="163"/>
        <v>1.4166666666666668E-3</v>
      </c>
      <c r="T1579" s="18">
        <v>5.5617352614012461E-4</v>
      </c>
      <c r="U1579" s="9">
        <v>1.8700000000000001E-2</v>
      </c>
      <c r="V1579" s="9">
        <v>7.3000000000000001E-3</v>
      </c>
      <c r="W1579" s="13">
        <v>3.7079692790000004E-3</v>
      </c>
      <c r="X1579" s="13">
        <v>-2.6067905000000001E-3</v>
      </c>
      <c r="Y1579" s="26">
        <v>-7.1346000000000007E-2</v>
      </c>
      <c r="Z1579" s="26">
        <v>-7.2608000000000006E-2</v>
      </c>
      <c r="AA1579" s="26">
        <f t="shared" si="170"/>
        <v>-7.276266666666667E-2</v>
      </c>
    </row>
    <row r="1580" spans="1:27" x14ac:dyDescent="0.3">
      <c r="A1580" s="1">
        <v>200207</v>
      </c>
      <c r="B1580" s="29">
        <v>911.62</v>
      </c>
      <c r="C1580" s="2">
        <v>15.960333333333335</v>
      </c>
      <c r="D1580" s="2">
        <f t="shared" si="161"/>
        <v>4.0499863036175405</v>
      </c>
      <c r="E1580" s="2">
        <f t="shared" si="164"/>
        <v>477.52324755767836</v>
      </c>
      <c r="F1580" s="36">
        <f t="shared" si="165"/>
        <v>119</v>
      </c>
      <c r="G1580" s="2">
        <f t="shared" si="166"/>
        <v>4.0128003996443562</v>
      </c>
      <c r="H1580" s="13">
        <f t="shared" si="167"/>
        <v>0.19948929146888575</v>
      </c>
      <c r="I1580" s="2">
        <f t="shared" si="162"/>
        <v>-4.9667497921860315E-3</v>
      </c>
      <c r="J1580" s="36">
        <f t="shared" si="168"/>
        <v>119</v>
      </c>
      <c r="K1580" s="31">
        <f t="shared" si="169"/>
        <v>2.2098924052458132E-3</v>
      </c>
      <c r="L1580" s="3">
        <v>27.839999999999996</v>
      </c>
      <c r="M1580" s="13">
        <v>0.28203219448297867</v>
      </c>
      <c r="N1580" s="2">
        <v>1.6799999999999999E-2</v>
      </c>
      <c r="O1580" s="2">
        <v>6.5299999999999997E-2</v>
      </c>
      <c r="P1580" s="2">
        <v>7.9000000000000001E-2</v>
      </c>
      <c r="Q1580" s="2">
        <v>5.4399999999999997E-2</v>
      </c>
      <c r="R1580" s="15">
        <v>2.851916126631427E-2</v>
      </c>
      <c r="S1580" s="17">
        <f t="shared" si="163"/>
        <v>1.4E-3</v>
      </c>
      <c r="T1580" s="18">
        <v>1.1117287381878782E-3</v>
      </c>
      <c r="U1580" s="9">
        <v>3.0300000000000001E-2</v>
      </c>
      <c r="V1580" s="9">
        <v>9.4000000000000004E-3</v>
      </c>
      <c r="W1580" s="13">
        <v>1.5342791354000001E-2</v>
      </c>
      <c r="X1580" s="13">
        <v>-2.4205352000000002E-3</v>
      </c>
      <c r="Y1580" s="26">
        <v>-7.3974999999999999E-2</v>
      </c>
      <c r="Z1580" s="26">
        <v>-7.5062000000000004E-2</v>
      </c>
      <c r="AA1580" s="26">
        <f t="shared" si="170"/>
        <v>-7.5374999999999998E-2</v>
      </c>
    </row>
    <row r="1581" spans="1:27" x14ac:dyDescent="0.3">
      <c r="A1581" s="1">
        <v>200208</v>
      </c>
      <c r="B1581" s="29">
        <v>916.07</v>
      </c>
      <c r="C1581" s="2">
        <v>15.880666666666666</v>
      </c>
      <c r="D1581" s="2">
        <f t="shared" si="161"/>
        <v>3.9384414417039562</v>
      </c>
      <c r="E1581" s="2">
        <f t="shared" si="164"/>
        <v>478.05323569311872</v>
      </c>
      <c r="F1581" s="36">
        <f t="shared" si="165"/>
        <v>119</v>
      </c>
      <c r="G1581" s="2">
        <f t="shared" si="166"/>
        <v>4.0172540814547792</v>
      </c>
      <c r="H1581" s="13">
        <f t="shared" si="167"/>
        <v>0.19931221017813089</v>
      </c>
      <c r="I1581" s="2">
        <f t="shared" si="162"/>
        <v>-4.9915415300433308E-3</v>
      </c>
      <c r="J1581" s="36">
        <f t="shared" si="168"/>
        <v>119</v>
      </c>
      <c r="K1581" s="31">
        <f t="shared" si="169"/>
        <v>2.1522696408724684E-3</v>
      </c>
      <c r="L1581" s="3">
        <v>28.939999999999998</v>
      </c>
      <c r="M1581" s="13">
        <v>0.28441155599500301</v>
      </c>
      <c r="N1581" s="2">
        <v>1.6200000000000003E-2</v>
      </c>
      <c r="O1581" s="2">
        <v>6.3700000000000007E-2</v>
      </c>
      <c r="P1581" s="2">
        <v>7.5800000000000006E-2</v>
      </c>
      <c r="Q1581" s="2">
        <v>5.0999999999999997E-2</v>
      </c>
      <c r="R1581" s="15">
        <v>2.602779705955759E-2</v>
      </c>
      <c r="S1581" s="17">
        <f t="shared" si="163"/>
        <v>1.3500000000000003E-3</v>
      </c>
      <c r="T1581" s="18">
        <v>3.331482509716821E-3</v>
      </c>
      <c r="U1581" s="9">
        <v>4.6400000000000004E-2</v>
      </c>
      <c r="V1581" s="9">
        <v>4.5200000000000004E-2</v>
      </c>
      <c r="W1581" s="13">
        <v>9.4092778579999981E-3</v>
      </c>
      <c r="X1581" s="13">
        <v>-2.9084989000000001E-3</v>
      </c>
      <c r="Y1581" s="26">
        <v>7.0429999999999998E-3</v>
      </c>
      <c r="Z1581" s="26">
        <v>5.3819999999999996E-3</v>
      </c>
      <c r="AA1581" s="26">
        <f t="shared" si="170"/>
        <v>5.6929999999999993E-3</v>
      </c>
    </row>
    <row r="1582" spans="1:27" x14ac:dyDescent="0.3">
      <c r="A1582" s="1">
        <v>200209</v>
      </c>
      <c r="B1582" s="29">
        <v>815.29</v>
      </c>
      <c r="C1582" s="2">
        <v>15.801</v>
      </c>
      <c r="D1582" s="2">
        <f t="shared" si="161"/>
        <v>4.0263728043798332</v>
      </c>
      <c r="E1582" s="2">
        <f t="shared" si="164"/>
        <v>478.47145992547712</v>
      </c>
      <c r="F1582" s="36">
        <f t="shared" si="165"/>
        <v>119</v>
      </c>
      <c r="G1582" s="2">
        <f t="shared" si="166"/>
        <v>4.0207685708023284</v>
      </c>
      <c r="H1582" s="13">
        <f t="shared" si="167"/>
        <v>0.19917269356237188</v>
      </c>
      <c r="I1582" s="2">
        <f t="shared" si="162"/>
        <v>-5.0165820074723477E-3</v>
      </c>
      <c r="J1582" s="36">
        <f t="shared" si="168"/>
        <v>119</v>
      </c>
      <c r="K1582" s="31">
        <f t="shared" si="169"/>
        <v>2.0944685149659674E-3</v>
      </c>
      <c r="L1582" s="3">
        <v>30.04</v>
      </c>
      <c r="M1582" s="13">
        <v>0.3245551554638465</v>
      </c>
      <c r="N1582" s="2">
        <v>1.6299999999999999E-2</v>
      </c>
      <c r="O1582" s="2">
        <v>6.1500000000000006E-2</v>
      </c>
      <c r="P1582" s="2">
        <v>7.400000000000001E-2</v>
      </c>
      <c r="Q1582" s="2">
        <v>4.8000000000000001E-2</v>
      </c>
      <c r="R1582" s="15">
        <v>3.0106425041817559E-2</v>
      </c>
      <c r="S1582" s="17">
        <f t="shared" si="163"/>
        <v>1.3583333333333331E-3</v>
      </c>
      <c r="T1582" s="18">
        <v>1.6602102933038765E-3</v>
      </c>
      <c r="U1582" s="9">
        <v>4.1700000000000001E-2</v>
      </c>
      <c r="V1582" s="9">
        <v>3.3000000000000002E-2</v>
      </c>
      <c r="W1582" s="13">
        <v>7.3660612479999991E-3</v>
      </c>
      <c r="X1582" s="13">
        <v>-3.2126150999999999E-3</v>
      </c>
      <c r="Y1582" s="26">
        <v>-0.109019</v>
      </c>
      <c r="Z1582" s="26">
        <v>-0.110473</v>
      </c>
      <c r="AA1582" s="26">
        <f t="shared" si="170"/>
        <v>-0.11037733333333334</v>
      </c>
    </row>
    <row r="1583" spans="1:27" x14ac:dyDescent="0.3">
      <c r="A1583" s="1">
        <v>200210</v>
      </c>
      <c r="B1583" s="29">
        <v>885.76</v>
      </c>
      <c r="C1583" s="2">
        <v>15.893000000000001</v>
      </c>
      <c r="D1583" s="2">
        <f t="shared" si="161"/>
        <v>4.0760678575106253</v>
      </c>
      <c r="E1583" s="2">
        <f t="shared" si="164"/>
        <v>478.94753352961192</v>
      </c>
      <c r="F1583" s="36">
        <f t="shared" si="165"/>
        <v>119</v>
      </c>
      <c r="G1583" s="2">
        <f t="shared" si="166"/>
        <v>4.0247691893244699</v>
      </c>
      <c r="H1583" s="13">
        <f t="shared" si="167"/>
        <v>0.199014116334852</v>
      </c>
      <c r="I1583" s="2">
        <f t="shared" si="162"/>
        <v>5.8224163027655873E-3</v>
      </c>
      <c r="J1583" s="36">
        <f t="shared" si="168"/>
        <v>119</v>
      </c>
      <c r="K1583" s="31">
        <f t="shared" si="169"/>
        <v>2.0545731549648488E-3</v>
      </c>
      <c r="L1583" s="3">
        <v>29.223333333333336</v>
      </c>
      <c r="M1583" s="13">
        <v>0.29343706375456641</v>
      </c>
      <c r="N1583" s="2">
        <v>1.5800000000000002E-2</v>
      </c>
      <c r="O1583" s="2">
        <v>6.3200000000000006E-2</v>
      </c>
      <c r="P1583" s="2">
        <v>7.7300000000000008E-2</v>
      </c>
      <c r="Q1583" s="2">
        <v>5.0799999999999998E-2</v>
      </c>
      <c r="R1583" s="15">
        <v>2.6428238773712677E-2</v>
      </c>
      <c r="S1583" s="17">
        <f t="shared" si="163"/>
        <v>1.3166666666666667E-3</v>
      </c>
      <c r="T1583" s="18">
        <v>1.6574585635360517E-3</v>
      </c>
      <c r="U1583" s="9">
        <v>-2.9400000000000003E-2</v>
      </c>
      <c r="V1583" s="9">
        <v>-2.4E-2</v>
      </c>
      <c r="W1583" s="13">
        <v>1.1589679134999998E-2</v>
      </c>
      <c r="X1583" s="13">
        <v>-3.7533659000000001E-3</v>
      </c>
      <c r="Y1583" s="26">
        <v>8.8598999999999997E-2</v>
      </c>
      <c r="Z1583" s="26">
        <v>8.7103E-2</v>
      </c>
      <c r="AA1583" s="26">
        <f t="shared" si="170"/>
        <v>8.7282333333333337E-2</v>
      </c>
    </row>
    <row r="1584" spans="1:27" x14ac:dyDescent="0.3">
      <c r="A1584" s="1">
        <v>200211</v>
      </c>
      <c r="B1584" s="29">
        <v>936.31</v>
      </c>
      <c r="C1584" s="2">
        <v>15.985000000000003</v>
      </c>
      <c r="D1584" s="2">
        <f t="shared" si="161"/>
        <v>4.0080665585836268</v>
      </c>
      <c r="E1584" s="2">
        <f t="shared" si="164"/>
        <v>479.46297598518595</v>
      </c>
      <c r="F1584" s="36">
        <f t="shared" si="165"/>
        <v>119</v>
      </c>
      <c r="G1584" s="2">
        <f t="shared" si="166"/>
        <v>4.0291006385309744</v>
      </c>
      <c r="H1584" s="13">
        <f t="shared" si="167"/>
        <v>0.19884271003415532</v>
      </c>
      <c r="I1584" s="2">
        <f t="shared" si="162"/>
        <v>5.7887120115776014E-3</v>
      </c>
      <c r="J1584" s="36">
        <f t="shared" si="168"/>
        <v>119</v>
      </c>
      <c r="K1584" s="31">
        <f t="shared" si="169"/>
        <v>2.1057624227712847E-3</v>
      </c>
      <c r="L1584" s="3">
        <v>28.406666666666666</v>
      </c>
      <c r="M1584" s="13">
        <v>0.27697549934051002</v>
      </c>
      <c r="N1584" s="2">
        <v>1.23E-2</v>
      </c>
      <c r="O1584" s="2">
        <v>6.3099999999999989E-2</v>
      </c>
      <c r="P1584" s="2">
        <v>7.6200000000000004E-2</v>
      </c>
      <c r="Q1584" s="2">
        <v>5.21E-2</v>
      </c>
      <c r="R1584" s="15">
        <v>2.3160690886846639E-2</v>
      </c>
      <c r="S1584" s="17">
        <f t="shared" si="163"/>
        <v>1.0250000000000001E-3</v>
      </c>
      <c r="T1584" s="18">
        <v>0</v>
      </c>
      <c r="U1584" s="9">
        <v>-1.2200000000000001E-2</v>
      </c>
      <c r="V1584" s="9">
        <v>1.3000000000000001E-2</v>
      </c>
      <c r="W1584" s="13">
        <v>4.4490811129999997E-3</v>
      </c>
      <c r="X1584" s="13">
        <v>-4.1663869000000001E-3</v>
      </c>
      <c r="Y1584" s="26">
        <v>5.9024E-2</v>
      </c>
      <c r="Z1584" s="26">
        <v>5.7292999999999997E-2</v>
      </c>
      <c r="AA1584" s="26">
        <f t="shared" si="170"/>
        <v>5.7999000000000002E-2</v>
      </c>
    </row>
    <row r="1585" spans="1:27" x14ac:dyDescent="0.3">
      <c r="A1585" s="1">
        <v>200212</v>
      </c>
      <c r="B1585" s="29">
        <v>879.82</v>
      </c>
      <c r="C1585" s="2">
        <v>16.077000000000002</v>
      </c>
      <c r="D1585" s="2">
        <f t="shared" si="161"/>
        <v>3.9745301682431862</v>
      </c>
      <c r="E1585" s="2">
        <f t="shared" si="164"/>
        <v>479.90312666251504</v>
      </c>
      <c r="F1585" s="36">
        <f t="shared" si="165"/>
        <v>119</v>
      </c>
      <c r="G1585" s="2">
        <f t="shared" si="166"/>
        <v>4.032799383718614</v>
      </c>
      <c r="H1585" s="13">
        <f t="shared" si="167"/>
        <v>0.19869657495886994</v>
      </c>
      <c r="I1585" s="2">
        <f t="shared" si="162"/>
        <v>5.7553956834530684E-3</v>
      </c>
      <c r="J1585" s="36">
        <f t="shared" si="168"/>
        <v>119</v>
      </c>
      <c r="K1585" s="31">
        <f t="shared" si="169"/>
        <v>2.1566690699613279E-3</v>
      </c>
      <c r="L1585" s="3">
        <v>27.59</v>
      </c>
      <c r="M1585" s="13">
        <v>0.29538589561836665</v>
      </c>
      <c r="N1585" s="2">
        <v>1.1899999999999999E-2</v>
      </c>
      <c r="O1585" s="2">
        <v>6.2100000000000002E-2</v>
      </c>
      <c r="P1585" s="2">
        <v>7.4499999999999997E-2</v>
      </c>
      <c r="Q1585" s="2">
        <v>4.8399999999999999E-2</v>
      </c>
      <c r="R1585" s="15">
        <v>2.6247935285131092E-2</v>
      </c>
      <c r="S1585" s="17">
        <f t="shared" si="163"/>
        <v>9.9166666666666652E-4</v>
      </c>
      <c r="T1585" s="18">
        <v>-2.2062879205736463E-3</v>
      </c>
      <c r="U1585" s="9">
        <v>5.0700000000000002E-2</v>
      </c>
      <c r="V1585" s="9">
        <v>3.61E-2</v>
      </c>
      <c r="W1585" s="13">
        <v>2.6394796999999999E-3</v>
      </c>
      <c r="X1585" s="13">
        <v>-4.1443054000000002E-3</v>
      </c>
      <c r="Y1585" s="26">
        <v>-5.8833999999999997E-2</v>
      </c>
      <c r="Z1585" s="26">
        <v>-6.0463999999999997E-2</v>
      </c>
      <c r="AA1585" s="26">
        <f t="shared" si="170"/>
        <v>-5.9825666666666666E-2</v>
      </c>
    </row>
    <row r="1586" spans="1:27" x14ac:dyDescent="0.3">
      <c r="A1586" s="1">
        <v>200301</v>
      </c>
      <c r="B1586" s="29">
        <v>855.7</v>
      </c>
      <c r="C1586" s="2">
        <v>16.12766666666667</v>
      </c>
      <c r="D1586" s="2">
        <f t="shared" si="161"/>
        <v>3.9542337794792148</v>
      </c>
      <c r="E1586" s="2">
        <f t="shared" si="164"/>
        <v>480.3020008043332</v>
      </c>
      <c r="F1586" s="36">
        <f t="shared" si="165"/>
        <v>119</v>
      </c>
      <c r="G1586" s="2">
        <f t="shared" si="166"/>
        <v>4.0361512672633042</v>
      </c>
      <c r="H1586" s="13">
        <f t="shared" si="167"/>
        <v>0.19856432957054726</v>
      </c>
      <c r="I1586" s="2">
        <f t="shared" si="162"/>
        <v>3.1515000725674813E-3</v>
      </c>
      <c r="J1586" s="36">
        <f t="shared" si="168"/>
        <v>119</v>
      </c>
      <c r="K1586" s="31">
        <f t="shared" si="169"/>
        <v>2.182407564706047E-3</v>
      </c>
      <c r="L1586" s="3">
        <v>28.5</v>
      </c>
      <c r="M1586" s="13">
        <v>0.30594230715093917</v>
      </c>
      <c r="N1586" s="2">
        <v>1.1699999999999999E-2</v>
      </c>
      <c r="O1586" s="2">
        <v>6.1699999999999998E-2</v>
      </c>
      <c r="P1586" s="2">
        <v>7.3499999999999996E-2</v>
      </c>
      <c r="Q1586" s="8">
        <v>4.9500000000000002E-2</v>
      </c>
      <c r="R1586" s="15">
        <v>2.8360044403537961E-2</v>
      </c>
      <c r="S1586" s="17">
        <f t="shared" si="163"/>
        <v>9.7499999999999985E-4</v>
      </c>
      <c r="T1586" s="18">
        <v>4.4223327805417156E-3</v>
      </c>
      <c r="U1586" s="9">
        <v>-1.06E-2</v>
      </c>
      <c r="V1586" s="9">
        <v>2.1000000000000003E-3</v>
      </c>
      <c r="W1586" s="13">
        <v>5.1675133910000001E-3</v>
      </c>
      <c r="X1586" s="13" t="s">
        <v>4</v>
      </c>
      <c r="Y1586" s="26">
        <v>-2.6578999999999998E-2</v>
      </c>
      <c r="Z1586" s="26">
        <v>-2.7859999999999999E-2</v>
      </c>
      <c r="AA1586" s="26">
        <f t="shared" si="170"/>
        <v>-2.7553999999999999E-2</v>
      </c>
    </row>
    <row r="1587" spans="1:27" x14ac:dyDescent="0.3">
      <c r="A1587" s="1">
        <v>200302</v>
      </c>
      <c r="B1587" s="29">
        <v>841.15</v>
      </c>
      <c r="C1587" s="2">
        <v>16.178333333333335</v>
      </c>
      <c r="D1587" s="2">
        <f t="shared" si="161"/>
        <v>3.9594199789219191</v>
      </c>
      <c r="E1587" s="2">
        <f t="shared" si="164"/>
        <v>480.66473560856571</v>
      </c>
      <c r="F1587" s="36">
        <f t="shared" si="165"/>
        <v>119</v>
      </c>
      <c r="G1587" s="2">
        <f t="shared" si="166"/>
        <v>4.03919945889551</v>
      </c>
      <c r="H1587" s="13">
        <f t="shared" si="167"/>
        <v>0.19844421880041629</v>
      </c>
      <c r="I1587" s="2">
        <f t="shared" si="162"/>
        <v>3.1415993220758054E-3</v>
      </c>
      <c r="J1587" s="36">
        <f t="shared" si="168"/>
        <v>119</v>
      </c>
      <c r="K1587" s="31">
        <f t="shared" si="169"/>
        <v>2.1863253414488668E-3</v>
      </c>
      <c r="L1587" s="3">
        <v>29.410000000000004</v>
      </c>
      <c r="M1587" s="13">
        <v>0.31225132058189597</v>
      </c>
      <c r="N1587" s="2">
        <v>1.1699999999999999E-2</v>
      </c>
      <c r="O1587" s="2">
        <v>5.9500000000000004E-2</v>
      </c>
      <c r="P1587" s="2">
        <v>7.0599999999999996E-2</v>
      </c>
      <c r="Q1587" s="8">
        <v>4.7199999999999999E-2</v>
      </c>
      <c r="R1587" s="15">
        <v>2.8033866503728709E-2</v>
      </c>
      <c r="S1587" s="17">
        <f t="shared" si="163"/>
        <v>9.7499999999999985E-4</v>
      </c>
      <c r="T1587" s="18">
        <v>7.7050082553660193E-3</v>
      </c>
      <c r="U1587" s="9">
        <v>3.2899999999999999E-2</v>
      </c>
      <c r="V1587" s="9">
        <v>2.64E-2</v>
      </c>
      <c r="W1587" s="13">
        <v>2.5641600739999999E-3</v>
      </c>
      <c r="X1587" s="13" t="s">
        <v>4</v>
      </c>
      <c r="Y1587" s="26">
        <v>-1.5245999999999999E-2</v>
      </c>
      <c r="Z1587" s="26">
        <v>-1.7225000000000001E-2</v>
      </c>
      <c r="AA1587" s="26">
        <f t="shared" si="170"/>
        <v>-1.6220999999999999E-2</v>
      </c>
    </row>
    <row r="1588" spans="1:27" x14ac:dyDescent="0.3">
      <c r="A1588" s="1">
        <v>200303</v>
      </c>
      <c r="B1588" s="29">
        <v>848.18</v>
      </c>
      <c r="C1588" s="2">
        <v>16.228999999999999</v>
      </c>
      <c r="D1588" s="2">
        <f t="shared" si="161"/>
        <v>4.0342204621137308</v>
      </c>
      <c r="E1588" s="2">
        <f t="shared" si="164"/>
        <v>481.0610764985413</v>
      </c>
      <c r="F1588" s="36">
        <f t="shared" si="165"/>
        <v>119</v>
      </c>
      <c r="G1588" s="2">
        <f t="shared" si="166"/>
        <v>4.0425300546095908</v>
      </c>
      <c r="H1588" s="13">
        <f t="shared" si="167"/>
        <v>0.19831314621235774</v>
      </c>
      <c r="I1588" s="2">
        <f t="shared" si="162"/>
        <v>3.1317605851446384E-3</v>
      </c>
      <c r="J1588" s="36">
        <f t="shared" si="168"/>
        <v>119</v>
      </c>
      <c r="K1588" s="31">
        <f t="shared" si="169"/>
        <v>2.1902203508978794E-3</v>
      </c>
      <c r="L1588" s="3">
        <v>30.32</v>
      </c>
      <c r="M1588" s="13">
        <v>0.28611770079921678</v>
      </c>
      <c r="N1588" s="2">
        <v>1.1299999999999999E-2</v>
      </c>
      <c r="O1588" s="2">
        <v>5.8899999999999994E-2</v>
      </c>
      <c r="P1588" s="2">
        <v>6.9500000000000006E-2</v>
      </c>
      <c r="Q1588" s="8">
        <v>4.8599999999999997E-2</v>
      </c>
      <c r="R1588" s="15">
        <v>2.4356585905784624E-2</v>
      </c>
      <c r="S1588" s="17">
        <f t="shared" si="163"/>
        <v>9.4166666666666661E-4</v>
      </c>
      <c r="T1588" s="18">
        <v>6.007646095030017E-3</v>
      </c>
      <c r="U1588" s="9">
        <v>-1.35E-2</v>
      </c>
      <c r="V1588" s="9">
        <v>-8.0000000000000002E-3</v>
      </c>
      <c r="W1588" s="13">
        <v>6.1361326370000012E-3</v>
      </c>
      <c r="X1588" s="13" t="s">
        <v>4</v>
      </c>
      <c r="Y1588" s="26">
        <v>1.0307999999999999E-2</v>
      </c>
      <c r="Z1588" s="26">
        <v>8.9669999999999993E-3</v>
      </c>
      <c r="AA1588" s="26">
        <f t="shared" si="170"/>
        <v>9.3663333333333324E-3</v>
      </c>
    </row>
    <row r="1589" spans="1:27" x14ac:dyDescent="0.3">
      <c r="A1589" s="1">
        <v>200304</v>
      </c>
      <c r="B1589" s="29">
        <v>916.92</v>
      </c>
      <c r="C1589" s="2">
        <v>16.207666666666665</v>
      </c>
      <c r="D1589" s="2">
        <f t="shared" si="161"/>
        <v>4.0851815116175683</v>
      </c>
      <c r="E1589" s="2">
        <f t="shared" si="164"/>
        <v>481.51082241348132</v>
      </c>
      <c r="F1589" s="36">
        <f t="shared" si="165"/>
        <v>119</v>
      </c>
      <c r="G1589" s="2">
        <f t="shared" si="166"/>
        <v>4.0463094320460611</v>
      </c>
      <c r="H1589" s="13">
        <f t="shared" si="167"/>
        <v>0.1981646217827239</v>
      </c>
      <c r="I1589" s="2">
        <f t="shared" si="162"/>
        <v>-1.3145192761928604E-3</v>
      </c>
      <c r="J1589" s="36">
        <f t="shared" si="168"/>
        <v>119</v>
      </c>
      <c r="K1589" s="31">
        <f t="shared" si="169"/>
        <v>2.2075597165850122E-3</v>
      </c>
      <c r="L1589" s="3">
        <v>31.73</v>
      </c>
      <c r="M1589" s="13">
        <v>0.26965403060989368</v>
      </c>
      <c r="N1589" s="2">
        <v>1.1299999999999999E-2</v>
      </c>
      <c r="O1589" s="2">
        <v>5.74E-2</v>
      </c>
      <c r="P1589" s="2">
        <v>6.8499999999999991E-2</v>
      </c>
      <c r="Q1589" s="8">
        <v>4.8099999999999997E-2</v>
      </c>
      <c r="R1589" s="15">
        <v>2.003350305553683E-2</v>
      </c>
      <c r="S1589" s="17">
        <f t="shared" si="163"/>
        <v>9.4166666666666661E-4</v>
      </c>
      <c r="T1589" s="18">
        <v>-2.1715526601518986E-3</v>
      </c>
      <c r="U1589" s="9">
        <v>1.0200000000000001E-2</v>
      </c>
      <c r="V1589" s="9">
        <v>2.29E-2</v>
      </c>
      <c r="W1589" s="13">
        <v>3.0648282600000002E-3</v>
      </c>
      <c r="X1589" s="13" t="s">
        <v>4</v>
      </c>
      <c r="Y1589" s="26">
        <v>8.2774E-2</v>
      </c>
      <c r="Z1589" s="26">
        <v>8.1462000000000007E-2</v>
      </c>
      <c r="AA1589" s="26">
        <f t="shared" si="170"/>
        <v>8.183233333333334E-2</v>
      </c>
    </row>
    <row r="1590" spans="1:27" x14ac:dyDescent="0.3">
      <c r="A1590" s="1">
        <v>200305</v>
      </c>
      <c r="B1590" s="29">
        <v>963.59</v>
      </c>
      <c r="C1590" s="2">
        <v>16.18633333333333</v>
      </c>
      <c r="D1590" s="2">
        <f t="shared" si="161"/>
        <v>4.0977675157772495</v>
      </c>
      <c r="E1590" s="2">
        <f t="shared" si="164"/>
        <v>482.0118410930628</v>
      </c>
      <c r="F1590" s="36">
        <f t="shared" si="165"/>
        <v>119</v>
      </c>
      <c r="G1590" s="2">
        <f t="shared" si="166"/>
        <v>4.0505196730509478</v>
      </c>
      <c r="H1590" s="13">
        <f t="shared" si="167"/>
        <v>0.19799942673937038</v>
      </c>
      <c r="I1590" s="2">
        <f t="shared" si="162"/>
        <v>-1.3162495115480732E-3</v>
      </c>
      <c r="J1590" s="36">
        <f t="shared" si="168"/>
        <v>119</v>
      </c>
      <c r="K1590" s="31">
        <f t="shared" si="169"/>
        <v>2.1875449675487291E-3</v>
      </c>
      <c r="L1590" s="3">
        <v>33.14</v>
      </c>
      <c r="M1590" s="13">
        <v>0.25837550610750942</v>
      </c>
      <c r="N1590" s="2">
        <v>1.0700000000000001E-2</v>
      </c>
      <c r="O1590" s="2">
        <v>5.2199999999999996E-2</v>
      </c>
      <c r="P1590" s="2">
        <v>6.3799999999999996E-2</v>
      </c>
      <c r="Q1590" s="8">
        <v>4.36E-2</v>
      </c>
      <c r="R1590" s="15">
        <v>6.7306435950095986E-3</v>
      </c>
      <c r="S1590" s="17">
        <f t="shared" si="163"/>
        <v>8.916666666666668E-4</v>
      </c>
      <c r="T1590" s="18">
        <v>-1.6322089227421843E-3</v>
      </c>
      <c r="U1590" s="9">
        <v>5.9200000000000003E-2</v>
      </c>
      <c r="V1590" s="9">
        <v>4.7100000000000003E-2</v>
      </c>
      <c r="W1590" s="13">
        <v>2.228351412E-3</v>
      </c>
      <c r="X1590" s="13" t="s">
        <v>4</v>
      </c>
      <c r="Y1590" s="26">
        <v>5.3251E-2</v>
      </c>
      <c r="Z1590" s="26">
        <v>5.1507999999999998E-2</v>
      </c>
      <c r="AA1590" s="26">
        <f t="shared" si="170"/>
        <v>5.2359333333333334E-2</v>
      </c>
    </row>
    <row r="1591" spans="1:27" x14ac:dyDescent="0.3">
      <c r="A1591" s="1">
        <v>200306</v>
      </c>
      <c r="B1591" s="29">
        <v>974.51</v>
      </c>
      <c r="C1591" s="2">
        <v>16.164999999999999</v>
      </c>
      <c r="D1591" s="2">
        <f t="shared" si="161"/>
        <v>4.1151696142489929</v>
      </c>
      <c r="E1591" s="2">
        <f t="shared" si="164"/>
        <v>482.53185260561929</v>
      </c>
      <c r="F1591" s="36">
        <f t="shared" si="165"/>
        <v>119</v>
      </c>
      <c r="G1591" s="2">
        <f t="shared" si="166"/>
        <v>4.0548895176942796</v>
      </c>
      <c r="H1591" s="13">
        <f t="shared" si="167"/>
        <v>0.19782826043963403</v>
      </c>
      <c r="I1591" s="2">
        <f t="shared" si="162"/>
        <v>-1.3179843077492093E-3</v>
      </c>
      <c r="J1591" s="36">
        <f t="shared" si="168"/>
        <v>119</v>
      </c>
      <c r="K1591" s="31">
        <f t="shared" si="169"/>
        <v>2.1675252398800598E-3</v>
      </c>
      <c r="L1591" s="3">
        <v>34.549999999999997</v>
      </c>
      <c r="M1591" s="13">
        <v>0.25448833726539011</v>
      </c>
      <c r="N1591" s="2">
        <v>9.1999999999999998E-3</v>
      </c>
      <c r="O1591" s="2">
        <v>4.9699999999999994E-2</v>
      </c>
      <c r="P1591" s="2">
        <v>6.1900000000000004E-2</v>
      </c>
      <c r="Q1591" s="8">
        <v>4.5199999999999997E-2</v>
      </c>
      <c r="R1591" s="15">
        <v>1.584826780428179E-3</v>
      </c>
      <c r="S1591" s="17">
        <f t="shared" si="163"/>
        <v>7.6666666666666669E-4</v>
      </c>
      <c r="T1591" s="18">
        <v>1.0899182561308063E-3</v>
      </c>
      <c r="U1591" s="9">
        <v>-1.54E-2</v>
      </c>
      <c r="V1591" s="9">
        <v>-1.43E-2</v>
      </c>
      <c r="W1591" s="13">
        <v>1.9977409570000001E-3</v>
      </c>
      <c r="X1591" s="13" t="s">
        <v>4</v>
      </c>
      <c r="Y1591" s="26">
        <v>1.2815999999999999E-2</v>
      </c>
      <c r="Z1591" s="26">
        <v>1.1351E-2</v>
      </c>
      <c r="AA1591" s="26">
        <f t="shared" si="170"/>
        <v>1.2049333333333332E-2</v>
      </c>
    </row>
    <row r="1592" spans="1:27" x14ac:dyDescent="0.3">
      <c r="A1592" s="1">
        <v>200307</v>
      </c>
      <c r="B1592" s="29">
        <v>990.31</v>
      </c>
      <c r="C1592" s="2">
        <v>16.30533333333333</v>
      </c>
      <c r="D1592" s="2">
        <f t="shared" si="161"/>
        <v>4.1242411165580117</v>
      </c>
      <c r="E1592" s="2">
        <f t="shared" si="164"/>
        <v>483.035413759074</v>
      </c>
      <c r="F1592" s="36">
        <f t="shared" si="165"/>
        <v>119</v>
      </c>
      <c r="G1592" s="2">
        <f t="shared" si="166"/>
        <v>4.0591211240258316</v>
      </c>
      <c r="H1592" s="13">
        <f t="shared" si="167"/>
        <v>0.19766279072682943</v>
      </c>
      <c r="I1592" s="2">
        <f t="shared" si="162"/>
        <v>8.6813073512732597E-3</v>
      </c>
      <c r="J1592" s="36">
        <f t="shared" si="168"/>
        <v>119</v>
      </c>
      <c r="K1592" s="31">
        <f t="shared" si="169"/>
        <v>2.1564497414956127E-3</v>
      </c>
      <c r="L1592" s="3">
        <v>35.893333333333331</v>
      </c>
      <c r="M1592" s="13">
        <v>0.24764333478963677</v>
      </c>
      <c r="N1592" s="2">
        <v>9.0000000000000011E-3</v>
      </c>
      <c r="O1592" s="2">
        <v>5.4900000000000004E-2</v>
      </c>
      <c r="P1592" s="2">
        <v>6.6199999999999995E-2</v>
      </c>
      <c r="Q1592" s="8">
        <v>5.4199999999999998E-2</v>
      </c>
      <c r="R1592" s="15">
        <v>4.929014302598821E-4</v>
      </c>
      <c r="S1592" s="17">
        <f t="shared" si="163"/>
        <v>7.5000000000000012E-4</v>
      </c>
      <c r="T1592" s="18">
        <v>1.0887316276537717E-3</v>
      </c>
      <c r="U1592" s="9">
        <v>-9.820000000000001E-2</v>
      </c>
      <c r="V1592" s="9">
        <v>-8.8099999999999998E-2</v>
      </c>
      <c r="W1592" s="13">
        <v>2.0460593980000004E-3</v>
      </c>
      <c r="X1592" s="13" t="s">
        <v>4</v>
      </c>
      <c r="Y1592" s="26">
        <v>1.7932E-2</v>
      </c>
      <c r="Z1592" s="26">
        <v>1.6504999999999999E-2</v>
      </c>
      <c r="AA1592" s="26">
        <f t="shared" si="170"/>
        <v>1.7181999999999999E-2</v>
      </c>
    </row>
    <row r="1593" spans="1:27" x14ac:dyDescent="0.3">
      <c r="A1593" s="1">
        <v>200308</v>
      </c>
      <c r="B1593" s="29">
        <v>1008.01</v>
      </c>
      <c r="C1593" s="2">
        <v>16.445666666666664</v>
      </c>
      <c r="D1593" s="2">
        <f t="shared" si="161"/>
        <v>4.1036551186587351</v>
      </c>
      <c r="E1593" s="2">
        <f t="shared" si="164"/>
        <v>483.55808454832021</v>
      </c>
      <c r="F1593" s="36">
        <f t="shared" si="165"/>
        <v>119</v>
      </c>
      <c r="G1593" s="2">
        <f t="shared" si="166"/>
        <v>4.063513315532103</v>
      </c>
      <c r="H1593" s="13">
        <f t="shared" si="167"/>
        <v>0.19749133411628331</v>
      </c>
      <c r="I1593" s="2">
        <f t="shared" si="162"/>
        <v>8.6065908905061939E-3</v>
      </c>
      <c r="J1593" s="36">
        <f t="shared" si="168"/>
        <v>119</v>
      </c>
      <c r="K1593" s="31">
        <f t="shared" si="169"/>
        <v>2.2294019041113546E-3</v>
      </c>
      <c r="L1593" s="3">
        <v>37.236666666666665</v>
      </c>
      <c r="M1593" s="13">
        <v>0.24285607334599177</v>
      </c>
      <c r="N1593" s="2">
        <v>9.4999999999999998E-3</v>
      </c>
      <c r="O1593" s="2">
        <v>5.8799999999999998E-2</v>
      </c>
      <c r="P1593" s="2">
        <v>7.0099999999999996E-2</v>
      </c>
      <c r="Q1593" s="8">
        <v>5.3199999999999997E-2</v>
      </c>
      <c r="R1593" s="15">
        <v>2.3130049617157773E-3</v>
      </c>
      <c r="S1593" s="17">
        <f t="shared" si="163"/>
        <v>7.9166666666666665E-4</v>
      </c>
      <c r="T1593" s="18">
        <v>3.8064165307232223E-3</v>
      </c>
      <c r="U1593" s="9">
        <v>1.66E-2</v>
      </c>
      <c r="V1593" s="9">
        <v>2.1899999999999999E-2</v>
      </c>
      <c r="W1593" s="13">
        <v>9.6602470999999999E-4</v>
      </c>
      <c r="X1593" s="13" t="s">
        <v>4</v>
      </c>
      <c r="Y1593" s="26">
        <v>1.9597E-2</v>
      </c>
      <c r="Z1593" s="26">
        <v>1.8013999999999999E-2</v>
      </c>
      <c r="AA1593" s="26">
        <f t="shared" si="170"/>
        <v>1.8805333333333334E-2</v>
      </c>
    </row>
    <row r="1594" spans="1:27" x14ac:dyDescent="0.3">
      <c r="A1594" s="1">
        <v>200309</v>
      </c>
      <c r="B1594" s="29">
        <v>995.97</v>
      </c>
      <c r="C1594" s="2">
        <v>16.585999999999999</v>
      </c>
      <c r="D1594" s="2">
        <f t="shared" si="161"/>
        <v>4.1486624390849745</v>
      </c>
      <c r="E1594" s="2">
        <f t="shared" si="164"/>
        <v>484.04096205058698</v>
      </c>
      <c r="F1594" s="36">
        <f t="shared" si="165"/>
        <v>119</v>
      </c>
      <c r="G1594" s="2">
        <f t="shared" si="166"/>
        <v>4.0675711096687985</v>
      </c>
      <c r="H1594" s="13">
        <f t="shared" si="167"/>
        <v>0.19733319540243355</v>
      </c>
      <c r="I1594" s="2">
        <f t="shared" si="162"/>
        <v>8.5331495632081644E-3</v>
      </c>
      <c r="J1594" s="36">
        <f t="shared" si="168"/>
        <v>119</v>
      </c>
      <c r="K1594" s="31">
        <f t="shared" si="169"/>
        <v>2.3017261973088854E-3</v>
      </c>
      <c r="L1594" s="3">
        <v>38.58</v>
      </c>
      <c r="M1594" s="13">
        <v>0.24654178263370644</v>
      </c>
      <c r="N1594" s="2">
        <v>9.3999999999999986E-3</v>
      </c>
      <c r="O1594" s="2">
        <v>5.7200000000000001E-2</v>
      </c>
      <c r="P1594" s="2">
        <v>6.7900000000000002E-2</v>
      </c>
      <c r="Q1594" s="8">
        <v>4.9000000000000002E-2</v>
      </c>
      <c r="R1594" s="15">
        <v>7.332711153517908E-3</v>
      </c>
      <c r="S1594" s="17">
        <f t="shared" si="163"/>
        <v>7.8333333333333326E-4</v>
      </c>
      <c r="T1594" s="18">
        <v>3.250270855904569E-3</v>
      </c>
      <c r="U1594" s="9">
        <v>5.4600000000000003E-2</v>
      </c>
      <c r="V1594" s="9">
        <v>5.0300000000000004E-2</v>
      </c>
      <c r="W1594" s="13">
        <v>1.8691216959999999E-3</v>
      </c>
      <c r="X1594" s="13" t="s">
        <v>4</v>
      </c>
      <c r="Y1594" s="26">
        <v>-1.0737E-2</v>
      </c>
      <c r="Z1594" s="26">
        <v>-1.2107E-2</v>
      </c>
      <c r="AA1594" s="26">
        <f t="shared" si="170"/>
        <v>-1.1520333333333334E-2</v>
      </c>
    </row>
    <row r="1595" spans="1:27" x14ac:dyDescent="0.3">
      <c r="A1595" s="1">
        <v>200310</v>
      </c>
      <c r="B1595" s="29">
        <v>1050.71</v>
      </c>
      <c r="C1595" s="2">
        <v>16.852333333333334</v>
      </c>
      <c r="D1595" s="2">
        <f t="shared" si="161"/>
        <v>4.1398355065029939</v>
      </c>
      <c r="E1595" s="2">
        <f t="shared" si="164"/>
        <v>484.5834377825866</v>
      </c>
      <c r="F1595" s="36">
        <f t="shared" si="165"/>
        <v>119</v>
      </c>
      <c r="G1595" s="2">
        <f t="shared" si="166"/>
        <v>4.0721297292654333</v>
      </c>
      <c r="H1595" s="13">
        <f t="shared" si="167"/>
        <v>0.19715584052003815</v>
      </c>
      <c r="I1595" s="2">
        <f t="shared" si="162"/>
        <v>1.6057719361710854E-2</v>
      </c>
      <c r="J1595" s="36">
        <f t="shared" si="168"/>
        <v>119</v>
      </c>
      <c r="K1595" s="31">
        <f t="shared" si="169"/>
        <v>2.3600094365841067E-3</v>
      </c>
      <c r="L1595" s="3">
        <v>41.966666666666669</v>
      </c>
      <c r="M1595" s="13">
        <v>0.23330896667445805</v>
      </c>
      <c r="N1595" s="2">
        <v>9.1999999999999998E-3</v>
      </c>
      <c r="O1595" s="2">
        <v>5.7000000000000002E-2</v>
      </c>
      <c r="P1595" s="2">
        <v>6.7299999999999999E-2</v>
      </c>
      <c r="Q1595" s="8">
        <v>5.1799999999999999E-2</v>
      </c>
      <c r="R1595" s="15">
        <v>7.1909420455729435E-3</v>
      </c>
      <c r="S1595" s="17">
        <f t="shared" si="163"/>
        <v>7.6666666666666669E-4</v>
      </c>
      <c r="T1595" s="18">
        <v>-1.0799136069113979E-3</v>
      </c>
      <c r="U1595" s="9">
        <v>-2.8300000000000002E-2</v>
      </c>
      <c r="V1595" s="9">
        <v>-2.0300000000000002E-2</v>
      </c>
      <c r="W1595" s="13">
        <v>1.4075759560000002E-3</v>
      </c>
      <c r="X1595" s="13" t="s">
        <v>4</v>
      </c>
      <c r="Y1595" s="26">
        <v>5.5559999999999998E-2</v>
      </c>
      <c r="Z1595" s="26">
        <v>5.3969999999999997E-2</v>
      </c>
      <c r="AA1595" s="26">
        <f t="shared" si="170"/>
        <v>5.4793333333333333E-2</v>
      </c>
    </row>
    <row r="1596" spans="1:27" x14ac:dyDescent="0.3">
      <c r="A1596" s="1">
        <v>200311</v>
      </c>
      <c r="B1596" s="29">
        <v>1058.2</v>
      </c>
      <c r="C1596" s="2">
        <v>17.11866666666667</v>
      </c>
      <c r="D1596" s="2">
        <f t="shared" si="161"/>
        <v>4.1736740437157751</v>
      </c>
      <c r="E1596" s="2">
        <f t="shared" si="164"/>
        <v>485.10863961672277</v>
      </c>
      <c r="F1596" s="36">
        <f t="shared" si="165"/>
        <v>119</v>
      </c>
      <c r="G1596" s="2">
        <f t="shared" si="166"/>
        <v>4.0765431900564941</v>
      </c>
      <c r="H1596" s="13">
        <f t="shared" si="167"/>
        <v>0.19698443656674011</v>
      </c>
      <c r="I1596" s="2">
        <f t="shared" si="162"/>
        <v>1.5803944063136788E-2</v>
      </c>
      <c r="J1596" s="36">
        <f t="shared" si="168"/>
        <v>119</v>
      </c>
      <c r="K1596" s="31">
        <f t="shared" si="169"/>
        <v>2.481545764567068E-3</v>
      </c>
      <c r="L1596" s="3">
        <v>45.353333333333332</v>
      </c>
      <c r="M1596" s="13">
        <v>0.2337541521073348</v>
      </c>
      <c r="N1596" s="2">
        <v>9.300000000000001E-3</v>
      </c>
      <c r="O1596" s="2">
        <v>5.6500000000000002E-2</v>
      </c>
      <c r="P1596" s="2">
        <v>6.6600000000000006E-2</v>
      </c>
      <c r="Q1596" s="8">
        <v>5.1900000000000002E-2</v>
      </c>
      <c r="R1596" s="15">
        <v>9.9770511825762829E-3</v>
      </c>
      <c r="S1596" s="17">
        <f t="shared" si="163"/>
        <v>7.7500000000000008E-4</v>
      </c>
      <c r="T1596" s="18">
        <v>-2.7027027027026751E-3</v>
      </c>
      <c r="U1596" s="9">
        <v>-2.7000000000000001E-3</v>
      </c>
      <c r="V1596" s="9">
        <v>5.2000000000000006E-3</v>
      </c>
      <c r="W1596" s="13">
        <v>9.1963330699999996E-4</v>
      </c>
      <c r="X1596" s="13" t="s">
        <v>4</v>
      </c>
      <c r="Y1596" s="26">
        <v>9.2599999999999991E-3</v>
      </c>
      <c r="Z1596" s="26">
        <v>7.6059999999999999E-3</v>
      </c>
      <c r="AA1596" s="26">
        <f t="shared" si="170"/>
        <v>8.4849999999999995E-3</v>
      </c>
    </row>
    <row r="1597" spans="1:27" x14ac:dyDescent="0.3">
      <c r="A1597" s="1">
        <v>200312</v>
      </c>
      <c r="B1597" s="29">
        <v>1111.92</v>
      </c>
      <c r="C1597" s="2">
        <v>17.385000000000002</v>
      </c>
      <c r="D1597" s="2">
        <f t="shared" si="161"/>
        <v>4.175364646579645</v>
      </c>
      <c r="E1597" s="2">
        <f t="shared" si="164"/>
        <v>485.63728725381219</v>
      </c>
      <c r="F1597" s="36">
        <f t="shared" si="165"/>
        <v>119</v>
      </c>
      <c r="G1597" s="2">
        <f t="shared" si="166"/>
        <v>4.0809856071748927</v>
      </c>
      <c r="H1597" s="13">
        <f t="shared" si="167"/>
        <v>0.19681220875491037</v>
      </c>
      <c r="I1597" s="2">
        <f t="shared" si="162"/>
        <v>1.5558065269880794E-2</v>
      </c>
      <c r="J1597" s="36">
        <f t="shared" si="168"/>
        <v>119</v>
      </c>
      <c r="K1597" s="31">
        <f t="shared" si="169"/>
        <v>2.6009708685606702E-3</v>
      </c>
      <c r="L1597" s="3">
        <v>48.74</v>
      </c>
      <c r="M1597" s="13">
        <v>0.21873986475412183</v>
      </c>
      <c r="N1597" s="2">
        <v>9.0000000000000011E-3</v>
      </c>
      <c r="O1597" s="2">
        <v>5.62E-2</v>
      </c>
      <c r="P1597" s="2">
        <v>6.6000000000000003E-2</v>
      </c>
      <c r="Q1597" s="8">
        <v>5.11E-2</v>
      </c>
      <c r="R1597" s="15">
        <v>6.9147887632694935E-3</v>
      </c>
      <c r="S1597" s="17">
        <f t="shared" si="163"/>
        <v>7.5000000000000012E-4</v>
      </c>
      <c r="T1597" s="18">
        <v>-1.0840108401083404E-3</v>
      </c>
      <c r="U1597" s="9">
        <v>1.3900000000000001E-2</v>
      </c>
      <c r="V1597" s="9">
        <v>1.3900000000000001E-2</v>
      </c>
      <c r="W1597" s="13">
        <v>8.9369874500000023E-4</v>
      </c>
      <c r="X1597" s="13" t="s">
        <v>4</v>
      </c>
      <c r="Y1597" s="26">
        <v>5.1841999999999999E-2</v>
      </c>
      <c r="Z1597" s="26">
        <v>5.0167000000000003E-2</v>
      </c>
      <c r="AA1597" s="26">
        <f t="shared" si="170"/>
        <v>5.1091999999999999E-2</v>
      </c>
    </row>
    <row r="1598" spans="1:27" x14ac:dyDescent="0.3">
      <c r="A1598" s="1">
        <v>200401</v>
      </c>
      <c r="B1598" s="29">
        <v>1131.1300000000001</v>
      </c>
      <c r="C1598" s="2">
        <v>17.597666666666669</v>
      </c>
      <c r="D1598" s="2">
        <f t="shared" si="161"/>
        <v>4.1753411953710078</v>
      </c>
      <c r="E1598" s="2">
        <f t="shared" si="164"/>
        <v>486.20156985502814</v>
      </c>
      <c r="F1598" s="36">
        <f t="shared" si="165"/>
        <v>119</v>
      </c>
      <c r="G1598" s="2">
        <f t="shared" si="166"/>
        <v>4.0857274777733457</v>
      </c>
      <c r="H1598" s="13">
        <f t="shared" si="167"/>
        <v>0.19662870343926178</v>
      </c>
      <c r="I1598" s="2">
        <f t="shared" si="162"/>
        <v>1.2232767711628734E-2</v>
      </c>
      <c r="J1598" s="36">
        <f t="shared" si="168"/>
        <v>119</v>
      </c>
      <c r="K1598" s="31">
        <f t="shared" si="169"/>
        <v>2.7027645171169784E-3</v>
      </c>
      <c r="L1598" s="3">
        <v>49.826666666666668</v>
      </c>
      <c r="M1598" s="13">
        <v>0.21802772102016865</v>
      </c>
      <c r="N1598" s="2">
        <v>8.8000000000000005E-3</v>
      </c>
      <c r="O1598" s="2">
        <v>5.5399999999999998E-2</v>
      </c>
      <c r="P1598" s="2">
        <v>6.4399999999999999E-2</v>
      </c>
      <c r="Q1598" s="2">
        <v>4.99E-2</v>
      </c>
      <c r="R1598" s="15">
        <v>6.8085350910703103E-3</v>
      </c>
      <c r="S1598" s="17">
        <f t="shared" si="163"/>
        <v>7.3333333333333334E-4</v>
      </c>
      <c r="T1598" s="18">
        <v>4.8833423765597406E-3</v>
      </c>
      <c r="U1598" s="9">
        <v>1.8700000000000001E-2</v>
      </c>
      <c r="V1598" s="9">
        <v>1.8700000000000001E-2</v>
      </c>
      <c r="W1598" s="13">
        <v>9.7881863700000006E-4</v>
      </c>
      <c r="X1598" s="13" t="s">
        <v>4</v>
      </c>
      <c r="Y1598" s="26">
        <v>1.9078000000000001E-2</v>
      </c>
      <c r="Z1598" s="26">
        <v>1.7991E-2</v>
      </c>
      <c r="AA1598" s="26">
        <f t="shared" si="170"/>
        <v>1.8344666666666669E-2</v>
      </c>
    </row>
    <row r="1599" spans="1:27" x14ac:dyDescent="0.3">
      <c r="A1599" s="1">
        <v>200402</v>
      </c>
      <c r="B1599" s="29">
        <v>1144.94</v>
      </c>
      <c r="C1599" s="2">
        <v>17.810333333333332</v>
      </c>
      <c r="D1599" s="2">
        <f t="shared" si="161"/>
        <v>4.1468344789950695</v>
      </c>
      <c r="E1599" s="2">
        <f t="shared" si="164"/>
        <v>486.81608179752095</v>
      </c>
      <c r="F1599" s="36">
        <f t="shared" si="165"/>
        <v>119</v>
      </c>
      <c r="G1599" s="2">
        <f t="shared" si="166"/>
        <v>4.0908914436766466</v>
      </c>
      <c r="H1599" s="13">
        <f t="shared" si="167"/>
        <v>0.1964292523349897</v>
      </c>
      <c r="I1599" s="2">
        <f t="shared" si="162"/>
        <v>1.2084935502812755E-2</v>
      </c>
      <c r="J1599" s="36">
        <f t="shared" si="168"/>
        <v>119</v>
      </c>
      <c r="K1599" s="31">
        <f t="shared" si="169"/>
        <v>2.7767138557964902E-3</v>
      </c>
      <c r="L1599" s="3">
        <v>50.913333333333327</v>
      </c>
      <c r="M1599" s="13">
        <v>0.21605322035691879</v>
      </c>
      <c r="N1599" s="2">
        <v>9.300000000000001E-3</v>
      </c>
      <c r="O1599" s="2">
        <v>5.5E-2</v>
      </c>
      <c r="P1599" s="2">
        <v>6.2699999999999992E-2</v>
      </c>
      <c r="Q1599" s="2">
        <v>4.8300000000000003E-2</v>
      </c>
      <c r="R1599" s="15">
        <v>8.694550638848603E-3</v>
      </c>
      <c r="S1599" s="17">
        <f t="shared" si="163"/>
        <v>7.7500000000000008E-4</v>
      </c>
      <c r="T1599" s="18">
        <v>5.3995680345573227E-3</v>
      </c>
      <c r="U1599" s="9">
        <v>2.3E-2</v>
      </c>
      <c r="V1599" s="9">
        <v>1.78E-2</v>
      </c>
      <c r="W1599" s="13">
        <v>6.107118710000001E-4</v>
      </c>
      <c r="X1599" s="13" t="s">
        <v>4</v>
      </c>
      <c r="Y1599" s="26">
        <v>1.4402999999999999E-2</v>
      </c>
      <c r="Z1599" s="26">
        <v>1.2716E-2</v>
      </c>
      <c r="AA1599" s="26">
        <f t="shared" si="170"/>
        <v>1.3627999999999999E-2</v>
      </c>
    </row>
    <row r="1600" spans="1:27" x14ac:dyDescent="0.3">
      <c r="A1600" s="1">
        <v>200403</v>
      </c>
      <c r="B1600" s="29">
        <v>1126.21</v>
      </c>
      <c r="C1600" s="2">
        <v>18.022999999999996</v>
      </c>
      <c r="D1600" s="2">
        <f t="shared" si="161"/>
        <v>4.1180311786933945</v>
      </c>
      <c r="E1600" s="2">
        <f t="shared" si="164"/>
        <v>487.3940375986698</v>
      </c>
      <c r="F1600" s="36">
        <f t="shared" si="165"/>
        <v>119</v>
      </c>
      <c r="G1600" s="2">
        <f t="shared" si="166"/>
        <v>4.0957482151148721</v>
      </c>
      <c r="H1600" s="13">
        <f t="shared" si="167"/>
        <v>0.19624203508207622</v>
      </c>
      <c r="I1600" s="2">
        <f t="shared" si="162"/>
        <v>1.1940633714510041E-2</v>
      </c>
      <c r="J1600" s="36">
        <f t="shared" si="168"/>
        <v>119</v>
      </c>
      <c r="K1600" s="31">
        <f t="shared" si="169"/>
        <v>2.8495195942102197E-3</v>
      </c>
      <c r="L1600" s="3">
        <v>52</v>
      </c>
      <c r="M1600" s="13">
        <v>0.281731465479788</v>
      </c>
      <c r="N1600" s="2">
        <v>9.3999999999999986E-3</v>
      </c>
      <c r="O1600" s="2">
        <v>5.33E-2</v>
      </c>
      <c r="P1600" s="2">
        <v>6.1100000000000002E-2</v>
      </c>
      <c r="Q1600" s="2">
        <v>4.7399999999999998E-2</v>
      </c>
      <c r="R1600" s="15">
        <v>1.226682822911754E-2</v>
      </c>
      <c r="S1600" s="17">
        <f t="shared" si="163"/>
        <v>7.8333333333333326E-4</v>
      </c>
      <c r="T1600" s="18">
        <v>6.4446831364124435E-3</v>
      </c>
      <c r="U1600" s="9">
        <v>1.41E-2</v>
      </c>
      <c r="V1600" s="9">
        <v>1.18E-2</v>
      </c>
      <c r="W1600" s="13">
        <v>1.9812629170000004E-3</v>
      </c>
      <c r="X1600" s="13" t="s">
        <v>4</v>
      </c>
      <c r="Y1600" s="26">
        <v>-1.5011E-2</v>
      </c>
      <c r="Z1600" s="26">
        <v>-1.6296999999999999E-2</v>
      </c>
      <c r="AA1600" s="26">
        <f t="shared" si="170"/>
        <v>-1.5794333333333334E-2</v>
      </c>
    </row>
    <row r="1601" spans="1:27" x14ac:dyDescent="0.3">
      <c r="A1601" s="1">
        <v>200404</v>
      </c>
      <c r="B1601" s="29">
        <v>1107.3</v>
      </c>
      <c r="C1601" s="2">
        <v>18.215666666666664</v>
      </c>
      <c r="D1601" s="2">
        <f t="shared" si="161"/>
        <v>4.1194088932469581</v>
      </c>
      <c r="E1601" s="2">
        <f t="shared" si="164"/>
        <v>487.93425084710702</v>
      </c>
      <c r="F1601" s="36">
        <f t="shared" si="165"/>
        <v>119</v>
      </c>
      <c r="G1601" s="2">
        <f t="shared" si="166"/>
        <v>4.1002878222445966</v>
      </c>
      <c r="H1601" s="13">
        <f t="shared" si="167"/>
        <v>0.19606736616677994</v>
      </c>
      <c r="I1601" s="2">
        <f t="shared" si="162"/>
        <v>1.0690044202777971E-2</v>
      </c>
      <c r="J1601" s="36">
        <f t="shared" si="168"/>
        <v>119</v>
      </c>
      <c r="K1601" s="31">
        <f t="shared" si="169"/>
        <v>2.9212107268313204E-3</v>
      </c>
      <c r="L1601" s="3">
        <v>53.383333333333326</v>
      </c>
      <c r="M1601" s="13">
        <v>0.28537186680057935</v>
      </c>
      <c r="N1601" s="2">
        <v>9.3999999999999986E-3</v>
      </c>
      <c r="O1601" s="2">
        <v>5.7300000000000004E-2</v>
      </c>
      <c r="P1601" s="2">
        <v>6.4600000000000005E-2</v>
      </c>
      <c r="Q1601" s="2">
        <v>5.3100000000000001E-2</v>
      </c>
      <c r="R1601" s="15">
        <v>1.1551263629766315E-2</v>
      </c>
      <c r="S1601" s="17">
        <f t="shared" si="163"/>
        <v>7.8333333333333326E-4</v>
      </c>
      <c r="T1601" s="18">
        <v>3.2017075773744796E-3</v>
      </c>
      <c r="U1601" s="9">
        <v>-5.8799999999999998E-2</v>
      </c>
      <c r="V1601" s="9">
        <v>-5.3400000000000003E-2</v>
      </c>
      <c r="W1601" s="13">
        <v>1.230928287E-3</v>
      </c>
      <c r="X1601" s="13" t="s">
        <v>4</v>
      </c>
      <c r="Y1601" s="26">
        <v>-1.5584000000000001E-2</v>
      </c>
      <c r="Z1601" s="26">
        <v>-1.6719000000000001E-2</v>
      </c>
      <c r="AA1601" s="26">
        <f t="shared" si="170"/>
        <v>-1.6367333333333334E-2</v>
      </c>
    </row>
    <row r="1602" spans="1:27" x14ac:dyDescent="0.3">
      <c r="A1602" s="1">
        <v>200405</v>
      </c>
      <c r="B1602" s="29">
        <v>1120.68</v>
      </c>
      <c r="C1602" s="2">
        <v>18.408333333333331</v>
      </c>
      <c r="D1602" s="2">
        <f t="shared" si="161"/>
        <v>4.1267166515208684</v>
      </c>
      <c r="E1602" s="2">
        <f t="shared" si="164"/>
        <v>488.50641197498101</v>
      </c>
      <c r="F1602" s="36">
        <f t="shared" si="165"/>
        <v>119</v>
      </c>
      <c r="G1602" s="2">
        <f t="shared" si="166"/>
        <v>4.1050958989494202</v>
      </c>
      <c r="H1602" s="13">
        <f t="shared" si="167"/>
        <v>0.19588270618105144</v>
      </c>
      <c r="I1602" s="2">
        <f t="shared" si="162"/>
        <v>1.057697586326789E-2</v>
      </c>
      <c r="J1602" s="36">
        <f t="shared" si="168"/>
        <v>119</v>
      </c>
      <c r="K1602" s="31">
        <f t="shared" si="169"/>
        <v>2.9824900521020874E-3</v>
      </c>
      <c r="L1602" s="3">
        <v>54.766666666666666</v>
      </c>
      <c r="M1602" s="13">
        <v>0.28641157389004213</v>
      </c>
      <c r="N1602" s="2">
        <v>1.0200000000000001E-2</v>
      </c>
      <c r="O1602" s="2">
        <v>6.0400000000000002E-2</v>
      </c>
      <c r="P1602" s="2">
        <v>6.7500000000000004E-2</v>
      </c>
      <c r="Q1602" s="2">
        <v>5.3900000000000003E-2</v>
      </c>
      <c r="R1602" s="15">
        <v>1.29475922826413E-2</v>
      </c>
      <c r="S1602" s="17">
        <f t="shared" si="163"/>
        <v>8.5000000000000006E-4</v>
      </c>
      <c r="T1602" s="18">
        <v>5.8510638297872841E-3</v>
      </c>
      <c r="U1602" s="9">
        <v>-5.1000000000000004E-3</v>
      </c>
      <c r="V1602" s="9">
        <v>-7.1000000000000004E-3</v>
      </c>
      <c r="W1602" s="13">
        <v>9.7762644599999984E-4</v>
      </c>
      <c r="X1602" s="13" t="s">
        <v>4</v>
      </c>
      <c r="Y1602" s="26">
        <v>1.3710999999999999E-2</v>
      </c>
      <c r="Z1602" s="26">
        <v>1.2102E-2</v>
      </c>
      <c r="AA1602" s="26">
        <f t="shared" si="170"/>
        <v>1.2860999999999999E-2</v>
      </c>
    </row>
    <row r="1603" spans="1:27" x14ac:dyDescent="0.3">
      <c r="A1603" s="1">
        <v>200406</v>
      </c>
      <c r="B1603" s="29">
        <v>1140.8399999999999</v>
      </c>
      <c r="C1603" s="2">
        <v>18.600999999999999</v>
      </c>
      <c r="D1603" s="2">
        <f t="shared" ref="D1603:D1666" si="171">-LN(C1603/B1604)</f>
        <v>4.0814125312287954</v>
      </c>
      <c r="E1603" s="2">
        <f t="shared" si="164"/>
        <v>489.05827903804396</v>
      </c>
      <c r="F1603" s="36">
        <f t="shared" si="165"/>
        <v>119</v>
      </c>
      <c r="G1603" s="2">
        <f t="shared" si="166"/>
        <v>4.1097334372944871</v>
      </c>
      <c r="H1603" s="13">
        <f t="shared" si="167"/>
        <v>0.19570492517305996</v>
      </c>
      <c r="I1603" s="2">
        <f t="shared" si="162"/>
        <v>1.0466274332277203E-2</v>
      </c>
      <c r="J1603" s="36">
        <f t="shared" si="168"/>
        <v>119</v>
      </c>
      <c r="K1603" s="31">
        <f t="shared" si="169"/>
        <v>3.0429159121695619E-3</v>
      </c>
      <c r="L1603" s="3">
        <v>56.15</v>
      </c>
      <c r="M1603" s="13">
        <v>0.27963160295453587</v>
      </c>
      <c r="N1603" s="2">
        <v>1.2699999999999999E-2</v>
      </c>
      <c r="O1603" s="2">
        <v>6.0100000000000001E-2</v>
      </c>
      <c r="P1603" s="2">
        <v>6.7799999999999999E-2</v>
      </c>
      <c r="Q1603" s="2">
        <v>5.3199999999999997E-2</v>
      </c>
      <c r="R1603" s="15">
        <v>1.2332847482305764E-2</v>
      </c>
      <c r="S1603" s="17">
        <f t="shared" si="163"/>
        <v>1.0583333333333332E-3</v>
      </c>
      <c r="T1603" s="18">
        <v>3.1729243786355887E-3</v>
      </c>
      <c r="U1603" s="9">
        <v>1.21E-2</v>
      </c>
      <c r="V1603" s="9">
        <v>9.2999999999999992E-3</v>
      </c>
      <c r="W1603" s="13">
        <v>7.707513740000001E-4</v>
      </c>
      <c r="X1603" s="13" t="s">
        <v>4</v>
      </c>
      <c r="Y1603" s="26">
        <v>1.949E-2</v>
      </c>
      <c r="Z1603" s="26">
        <v>1.8031999999999999E-2</v>
      </c>
      <c r="AA1603" s="26">
        <f t="shared" si="170"/>
        <v>1.8431666666666666E-2</v>
      </c>
    </row>
    <row r="1604" spans="1:27" x14ac:dyDescent="0.3">
      <c r="A1604" s="1">
        <v>200407</v>
      </c>
      <c r="B1604" s="29">
        <v>1101.72</v>
      </c>
      <c r="C1604" s="2">
        <v>18.78833333333333</v>
      </c>
      <c r="D1604" s="2">
        <f t="shared" si="171"/>
        <v>4.0736764846869384</v>
      </c>
      <c r="E1604" s="2">
        <f t="shared" si="164"/>
        <v>489.53022370889533</v>
      </c>
      <c r="F1604" s="36">
        <f t="shared" si="165"/>
        <v>119</v>
      </c>
      <c r="G1604" s="2">
        <f t="shared" si="166"/>
        <v>4.1136993588982804</v>
      </c>
      <c r="H1604" s="13">
        <f t="shared" si="167"/>
        <v>0.19555314652198183</v>
      </c>
      <c r="I1604" s="2">
        <f t="shared" ref="I1604:I1667" si="172">C1604/C1603-1</f>
        <v>1.0071143128505433E-2</v>
      </c>
      <c r="J1604" s="36">
        <f t="shared" si="168"/>
        <v>119</v>
      </c>
      <c r="K1604" s="31">
        <f t="shared" si="169"/>
        <v>3.111233775481715E-3</v>
      </c>
      <c r="L1604" s="3">
        <v>56.69</v>
      </c>
      <c r="M1604" s="13">
        <v>0.2877883095275901</v>
      </c>
      <c r="N1604" s="2">
        <v>1.3300000000000001E-2</v>
      </c>
      <c r="O1604" s="2">
        <v>5.8200000000000002E-2</v>
      </c>
      <c r="P1604" s="2">
        <v>6.6199999999999995E-2</v>
      </c>
      <c r="Q1604" s="2">
        <v>5.2299999999999999E-2</v>
      </c>
      <c r="R1604" s="15">
        <v>1.4578572028995844E-2</v>
      </c>
      <c r="S1604" s="17">
        <f t="shared" si="163"/>
        <v>1.1083333333333333E-3</v>
      </c>
      <c r="T1604" s="18">
        <v>-1.581444385872377E-3</v>
      </c>
      <c r="U1604" s="9">
        <v>1.55E-2</v>
      </c>
      <c r="V1604" s="9">
        <v>1.84E-2</v>
      </c>
      <c r="W1604" s="13">
        <v>7.7708917899999995E-4</v>
      </c>
      <c r="X1604" s="13" t="s">
        <v>4</v>
      </c>
      <c r="Y1604" s="26">
        <v>-3.2932000000000003E-2</v>
      </c>
      <c r="Z1604" s="26">
        <v>-3.4091999999999997E-2</v>
      </c>
      <c r="AA1604" s="26">
        <f t="shared" si="170"/>
        <v>-3.4040333333333339E-2</v>
      </c>
    </row>
    <row r="1605" spans="1:27" x14ac:dyDescent="0.3">
      <c r="A1605" s="1">
        <v>200408</v>
      </c>
      <c r="B1605" s="29">
        <v>1104.24</v>
      </c>
      <c r="C1605" s="2">
        <v>18.975666666666662</v>
      </c>
      <c r="D1605" s="2">
        <f t="shared" si="171"/>
        <v>4.073075474704841</v>
      </c>
      <c r="E1605" s="2">
        <f t="shared" si="164"/>
        <v>490.02402699699462</v>
      </c>
      <c r="F1605" s="36">
        <f t="shared" si="165"/>
        <v>119</v>
      </c>
      <c r="G1605" s="2">
        <f t="shared" si="166"/>
        <v>4.1178489663612989</v>
      </c>
      <c r="H1605" s="13">
        <f t="shared" si="167"/>
        <v>0.19539458990931938</v>
      </c>
      <c r="I1605" s="2">
        <f t="shared" si="172"/>
        <v>9.9707265146808943E-3</v>
      </c>
      <c r="J1605" s="36">
        <f t="shared" si="168"/>
        <v>119</v>
      </c>
      <c r="K1605" s="31">
        <f t="shared" si="169"/>
        <v>3.1762769754607343E-3</v>
      </c>
      <c r="L1605" s="3">
        <v>57.230000000000004</v>
      </c>
      <c r="M1605" s="13">
        <v>0.28682061584915158</v>
      </c>
      <c r="N1605" s="2">
        <v>1.4800000000000001E-2</v>
      </c>
      <c r="O1605" s="2">
        <v>5.6500000000000002E-2</v>
      </c>
      <c r="P1605" s="2">
        <v>6.4600000000000005E-2</v>
      </c>
      <c r="Q1605" s="2">
        <v>4.9299999999999997E-2</v>
      </c>
      <c r="R1605" s="15">
        <v>1.4208084819107137E-2</v>
      </c>
      <c r="S1605" s="17">
        <f t="shared" si="163"/>
        <v>1.2333333333333335E-3</v>
      </c>
      <c r="T1605" s="18">
        <v>5.2798310454060804E-4</v>
      </c>
      <c r="U1605" s="9">
        <v>3.95E-2</v>
      </c>
      <c r="V1605" s="9">
        <v>3.95E-2</v>
      </c>
      <c r="W1605" s="13">
        <v>1.4428365800000004E-3</v>
      </c>
      <c r="X1605" s="13" t="s">
        <v>4</v>
      </c>
      <c r="Y1605" s="26">
        <v>3.8070000000000001E-3</v>
      </c>
      <c r="Z1605" s="26">
        <v>2.0179999999999998E-3</v>
      </c>
      <c r="AA1605" s="26">
        <f t="shared" si="170"/>
        <v>2.5736666666666668E-3</v>
      </c>
    </row>
    <row r="1606" spans="1:27" x14ac:dyDescent="0.3">
      <c r="A1606" s="1">
        <v>200409</v>
      </c>
      <c r="B1606" s="29">
        <v>1114.58</v>
      </c>
      <c r="C1606" s="2">
        <v>19.162999999999997</v>
      </c>
      <c r="D1606" s="2">
        <f t="shared" si="171"/>
        <v>4.0771685507093851</v>
      </c>
      <c r="E1606" s="2">
        <f t="shared" si="164"/>
        <v>490.49893242826818</v>
      </c>
      <c r="F1606" s="36">
        <f t="shared" si="165"/>
        <v>119</v>
      </c>
      <c r="G1606" s="2">
        <f t="shared" si="166"/>
        <v>4.1218397683047749</v>
      </c>
      <c r="H1606" s="13">
        <f t="shared" si="167"/>
        <v>0.19524234361805889</v>
      </c>
      <c r="I1606" s="2">
        <f t="shared" si="172"/>
        <v>9.872292585240805E-3</v>
      </c>
      <c r="J1606" s="36">
        <f t="shared" si="168"/>
        <v>119</v>
      </c>
      <c r="K1606" s="31">
        <f t="shared" si="169"/>
        <v>3.2405218924299109E-3</v>
      </c>
      <c r="L1606" s="3">
        <v>57.77</v>
      </c>
      <c r="M1606" s="13">
        <v>0.28948530148498008</v>
      </c>
      <c r="N1606" s="2">
        <v>1.6500000000000001E-2</v>
      </c>
      <c r="O1606" s="2">
        <v>5.4600000000000003E-2</v>
      </c>
      <c r="P1606" s="2">
        <v>6.2699999999999992E-2</v>
      </c>
      <c r="Q1606" s="2">
        <v>4.8800000000000003E-2</v>
      </c>
      <c r="R1606" s="15">
        <v>9.0641558172003239E-3</v>
      </c>
      <c r="S1606" s="17">
        <f t="shared" si="163"/>
        <v>1.3750000000000001E-3</v>
      </c>
      <c r="T1606" s="18">
        <v>2.1108179419524475E-3</v>
      </c>
      <c r="U1606" s="9">
        <v>9.5999999999999992E-3</v>
      </c>
      <c r="V1606" s="9">
        <v>1.01E-2</v>
      </c>
      <c r="W1606" s="13">
        <v>7.0568022599999994E-4</v>
      </c>
      <c r="X1606" s="13" t="s">
        <v>4</v>
      </c>
      <c r="Y1606" s="26">
        <v>1.0817E-2</v>
      </c>
      <c r="Z1606" s="26">
        <v>9.3469999999999994E-3</v>
      </c>
      <c r="AA1606" s="26">
        <f t="shared" si="170"/>
        <v>9.4420000000000007E-3</v>
      </c>
    </row>
    <row r="1607" spans="1:27" x14ac:dyDescent="0.3">
      <c r="A1607" s="1">
        <v>200410</v>
      </c>
      <c r="B1607" s="29">
        <v>1130.2</v>
      </c>
      <c r="C1607" s="2">
        <v>19.255333333333333</v>
      </c>
      <c r="D1607" s="2">
        <f t="shared" si="171"/>
        <v>4.1102305880190295</v>
      </c>
      <c r="E1607" s="2">
        <f t="shared" si="164"/>
        <v>491.02466130642352</v>
      </c>
      <c r="F1607" s="36">
        <f t="shared" si="165"/>
        <v>119</v>
      </c>
      <c r="G1607" s="2">
        <f t="shared" si="166"/>
        <v>4.1262576580371721</v>
      </c>
      <c r="H1607" s="13">
        <f t="shared" si="167"/>
        <v>0.19507408068577201</v>
      </c>
      <c r="I1607" s="2">
        <f t="shared" si="172"/>
        <v>4.8183130685872655E-3</v>
      </c>
      <c r="J1607" s="36">
        <f t="shared" si="168"/>
        <v>119</v>
      </c>
      <c r="K1607" s="31">
        <f t="shared" si="169"/>
        <v>3.2693230062449787E-3</v>
      </c>
      <c r="L1607" s="3">
        <v>58.03</v>
      </c>
      <c r="M1607" s="13">
        <v>0.29100959663803533</v>
      </c>
      <c r="N1607" s="2">
        <v>1.7600000000000001E-2</v>
      </c>
      <c r="O1607" s="2">
        <v>5.4699999999999999E-2</v>
      </c>
      <c r="P1607" s="2">
        <v>6.2100000000000002E-2</v>
      </c>
      <c r="Q1607" s="2">
        <v>4.7800000000000002E-2</v>
      </c>
      <c r="R1607" s="15">
        <v>7.3025207097802596E-3</v>
      </c>
      <c r="S1607" s="17">
        <f t="shared" si="163"/>
        <v>1.4666666666666667E-3</v>
      </c>
      <c r="T1607" s="18">
        <v>5.26592943654558E-3</v>
      </c>
      <c r="U1607" s="9">
        <v>1.54E-2</v>
      </c>
      <c r="V1607" s="9">
        <v>1.6400000000000001E-2</v>
      </c>
      <c r="W1607" s="13">
        <v>1.2304867510000001E-3</v>
      </c>
      <c r="X1607" s="13" t="s">
        <v>4</v>
      </c>
      <c r="Y1607" s="26">
        <v>1.4973E-2</v>
      </c>
      <c r="Z1607" s="26">
        <v>1.3698999999999999E-2</v>
      </c>
      <c r="AA1607" s="26">
        <f t="shared" si="170"/>
        <v>1.3506333333333334E-2</v>
      </c>
    </row>
    <row r="1608" spans="1:27" x14ac:dyDescent="0.3">
      <c r="A1608" s="1">
        <v>200411</v>
      </c>
      <c r="B1608" s="29">
        <v>1173.82</v>
      </c>
      <c r="C1608" s="2">
        <v>19.347666666666665</v>
      </c>
      <c r="D1608" s="2">
        <f t="shared" si="171"/>
        <v>4.1373893313472987</v>
      </c>
      <c r="E1608" s="2">
        <f t="shared" si="164"/>
        <v>491.57761136693273</v>
      </c>
      <c r="F1608" s="36">
        <f t="shared" si="165"/>
        <v>119</v>
      </c>
      <c r="G1608" s="2">
        <f t="shared" si="166"/>
        <v>4.1309042972011154</v>
      </c>
      <c r="H1608" s="13">
        <f t="shared" si="167"/>
        <v>0.19489741809167935</v>
      </c>
      <c r="I1608" s="2">
        <f t="shared" si="172"/>
        <v>4.7952082539901575E-3</v>
      </c>
      <c r="J1608" s="36">
        <f t="shared" si="168"/>
        <v>119</v>
      </c>
      <c r="K1608" s="31">
        <f t="shared" si="169"/>
        <v>3.2560005234214232E-3</v>
      </c>
      <c r="L1608" s="3">
        <v>58.29</v>
      </c>
      <c r="M1608" s="13">
        <v>0.27983164589250886</v>
      </c>
      <c r="N1608" s="2">
        <v>2.07E-2</v>
      </c>
      <c r="O1608" s="2">
        <v>5.5199999999999999E-2</v>
      </c>
      <c r="P1608" s="2">
        <v>6.2E-2</v>
      </c>
      <c r="Q1608" s="2">
        <v>5.0200000000000002E-2</v>
      </c>
      <c r="R1608" s="15">
        <v>1.2153397996701622E-2</v>
      </c>
      <c r="S1608" s="17">
        <f t="shared" si="163"/>
        <v>1.725E-3</v>
      </c>
      <c r="T1608" s="18">
        <v>5.238344683080598E-4</v>
      </c>
      <c r="U1608" s="9">
        <v>-2.3400000000000001E-2</v>
      </c>
      <c r="V1608" s="9">
        <v>-0.02</v>
      </c>
      <c r="W1608" s="13">
        <v>8.5740023699999994E-4</v>
      </c>
      <c r="X1608" s="13" t="s">
        <v>4</v>
      </c>
      <c r="Y1608" s="26">
        <v>4.0563000000000002E-2</v>
      </c>
      <c r="Z1608" s="26">
        <v>3.5576000000000003E-2</v>
      </c>
      <c r="AA1608" s="26">
        <f t="shared" si="170"/>
        <v>3.8838000000000004E-2</v>
      </c>
    </row>
    <row r="1609" spans="1:27" x14ac:dyDescent="0.3">
      <c r="A1609" s="1">
        <v>200412</v>
      </c>
      <c r="B1609" s="29">
        <v>1211.92</v>
      </c>
      <c r="C1609" s="2">
        <v>19.440000000000001</v>
      </c>
      <c r="D1609" s="2">
        <f t="shared" si="171"/>
        <v>4.1070126108492593</v>
      </c>
      <c r="E1609" s="2">
        <f t="shared" si="164"/>
        <v>492.140075314667</v>
      </c>
      <c r="F1609" s="36">
        <f t="shared" si="165"/>
        <v>119</v>
      </c>
      <c r="G1609" s="2">
        <f t="shared" si="166"/>
        <v>4.1356308849972017</v>
      </c>
      <c r="H1609" s="13">
        <f t="shared" si="167"/>
        <v>0.1947180438768128</v>
      </c>
      <c r="I1609" s="2">
        <f t="shared" si="172"/>
        <v>4.7723239667145645E-3</v>
      </c>
      <c r="J1609" s="36">
        <f t="shared" si="168"/>
        <v>119</v>
      </c>
      <c r="K1609" s="31">
        <f t="shared" si="169"/>
        <v>3.2428262883752528E-3</v>
      </c>
      <c r="L1609" s="3">
        <v>58.55</v>
      </c>
      <c r="M1609" s="13">
        <v>0.27061924267899223</v>
      </c>
      <c r="N1609" s="2">
        <v>2.1899999999999999E-2</v>
      </c>
      <c r="O1609" s="2">
        <v>5.4699999999999999E-2</v>
      </c>
      <c r="P1609" s="2">
        <v>6.1500000000000006E-2</v>
      </c>
      <c r="Q1609" s="2">
        <v>4.8399999999999999E-2</v>
      </c>
      <c r="R1609" s="15">
        <v>1.2868940240303953E-2</v>
      </c>
      <c r="S1609" s="17">
        <f t="shared" si="163"/>
        <v>1.825E-3</v>
      </c>
      <c r="T1609" s="18">
        <v>-3.6649214659685292E-3</v>
      </c>
      <c r="U1609" s="9">
        <v>2.5000000000000001E-2</v>
      </c>
      <c r="V1609" s="9">
        <v>2.5700000000000001E-2</v>
      </c>
      <c r="W1609" s="13">
        <v>7.2784310999999993E-4</v>
      </c>
      <c r="X1609" s="13" t="s">
        <v>4</v>
      </c>
      <c r="Y1609" s="26">
        <v>3.3734E-2</v>
      </c>
      <c r="Z1609" s="26">
        <v>3.2086000000000003E-2</v>
      </c>
      <c r="AA1609" s="26">
        <f t="shared" si="170"/>
        <v>3.1909E-2</v>
      </c>
    </row>
    <row r="1610" spans="1:27" x14ac:dyDescent="0.3">
      <c r="A1610" s="1">
        <v>200501</v>
      </c>
      <c r="B1610" s="30">
        <v>1181.27</v>
      </c>
      <c r="C1610" s="2">
        <v>19.702000000000002</v>
      </c>
      <c r="D1610" s="2">
        <f t="shared" si="171"/>
        <v>4.1123521913224028</v>
      </c>
      <c r="E1610" s="2">
        <f t="shared" si="164"/>
        <v>492.63672383063914</v>
      </c>
      <c r="F1610" s="36">
        <f t="shared" si="165"/>
        <v>119</v>
      </c>
      <c r="G1610" s="2">
        <f t="shared" si="166"/>
        <v>4.1398044019381439</v>
      </c>
      <c r="H1610" s="13">
        <f t="shared" si="167"/>
        <v>0.19455993298556554</v>
      </c>
      <c r="I1610" s="2">
        <f t="shared" si="172"/>
        <v>1.3477366255143952E-2</v>
      </c>
      <c r="J1610" s="36">
        <f t="shared" si="168"/>
        <v>119</v>
      </c>
      <c r="K1610" s="31">
        <f t="shared" si="169"/>
        <v>3.2829298511207537E-3</v>
      </c>
      <c r="L1610" s="2">
        <v>59.14</v>
      </c>
      <c r="M1610" s="13">
        <v>0.2781798561288244</v>
      </c>
      <c r="N1610" s="2">
        <v>2.3300000000000001E-2</v>
      </c>
      <c r="O1610" s="8">
        <v>5.3600000000000002E-2</v>
      </c>
      <c r="P1610" s="8">
        <v>6.0199999999999997E-2</v>
      </c>
      <c r="Q1610" s="2">
        <v>4.65E-2</v>
      </c>
      <c r="R1610" s="15">
        <v>1.3454836521559682E-2</v>
      </c>
      <c r="S1610" s="17">
        <f t="shared" si="163"/>
        <v>1.9416666666666668E-3</v>
      </c>
      <c r="T1610" s="18">
        <v>2.1019442984759884E-3</v>
      </c>
      <c r="U1610" s="9">
        <v>0.03</v>
      </c>
      <c r="V1610" s="9">
        <v>2.7699999999999999E-2</v>
      </c>
      <c r="W1610" s="13">
        <v>8.2139650999999987E-4</v>
      </c>
      <c r="X1610" s="13" t="s">
        <v>4</v>
      </c>
      <c r="Y1610" s="26">
        <v>-2.3824000000000001E-2</v>
      </c>
      <c r="Z1610" s="26">
        <v>-2.4749E-2</v>
      </c>
      <c r="AA1610" s="26">
        <f t="shared" si="170"/>
        <v>-2.5765666666666669E-2</v>
      </c>
    </row>
    <row r="1611" spans="1:27" x14ac:dyDescent="0.3">
      <c r="A1611" s="1">
        <v>200502</v>
      </c>
      <c r="B1611" s="30">
        <v>1203.5999999999999</v>
      </c>
      <c r="C1611" s="2">
        <v>19.963999999999999</v>
      </c>
      <c r="D1611" s="2">
        <f t="shared" si="171"/>
        <v>4.0798389408939988</v>
      </c>
      <c r="E1611" s="2">
        <f t="shared" si="164"/>
        <v>493.11174945986028</v>
      </c>
      <c r="F1611" s="36">
        <f t="shared" si="165"/>
        <v>119</v>
      </c>
      <c r="G1611" s="2">
        <f t="shared" si="166"/>
        <v>4.1437962139484057</v>
      </c>
      <c r="H1611" s="13">
        <f t="shared" si="167"/>
        <v>0.19440894592369448</v>
      </c>
      <c r="I1611" s="2">
        <f t="shared" si="172"/>
        <v>1.3298142320576467E-2</v>
      </c>
      <c r="J1611" s="36">
        <f t="shared" si="168"/>
        <v>119</v>
      </c>
      <c r="K1611" s="31">
        <f t="shared" si="169"/>
        <v>3.3961850297354085E-3</v>
      </c>
      <c r="L1611" s="2">
        <v>59.73</v>
      </c>
      <c r="M1611" s="13">
        <v>0.27104102364523147</v>
      </c>
      <c r="N1611" s="2">
        <v>2.5399999999999999E-2</v>
      </c>
      <c r="O1611" s="8">
        <v>5.2000000000000005E-2</v>
      </c>
      <c r="P1611" s="8">
        <v>5.8200000000000002E-2</v>
      </c>
      <c r="Q1611" s="2">
        <v>4.7899999999999998E-2</v>
      </c>
      <c r="R1611" s="15">
        <v>1.2166253751557093E-2</v>
      </c>
      <c r="S1611" s="17">
        <f t="shared" si="163"/>
        <v>2.1166666666666664E-3</v>
      </c>
      <c r="T1611" s="18">
        <v>5.7682223387520715E-3</v>
      </c>
      <c r="U1611" s="9">
        <v>-1.2800000000000001E-2</v>
      </c>
      <c r="V1611" s="9">
        <v>-1.12E-2</v>
      </c>
      <c r="W1611" s="13">
        <v>8.3444622999999992E-4</v>
      </c>
      <c r="X1611" s="13" t="s">
        <v>4</v>
      </c>
      <c r="Y1611" s="26">
        <v>2.1151E-2</v>
      </c>
      <c r="Z1611" s="26">
        <v>1.9014E-2</v>
      </c>
      <c r="AA1611" s="26">
        <f t="shared" si="170"/>
        <v>1.9034333333333334E-2</v>
      </c>
    </row>
    <row r="1612" spans="1:27" s="11" customFormat="1" x14ac:dyDescent="0.3">
      <c r="A1612" s="5">
        <v>200503</v>
      </c>
      <c r="B1612" s="32">
        <v>1180.5899999999999</v>
      </c>
      <c r="C1612" s="3">
        <v>20.225999999999999</v>
      </c>
      <c r="D1612" s="2">
        <f t="shared" si="171"/>
        <v>4.0464871676737122</v>
      </c>
      <c r="E1612" s="2">
        <f t="shared" si="164"/>
        <v>493.5266852945652</v>
      </c>
      <c r="F1612" s="36">
        <f t="shared" si="165"/>
        <v>119</v>
      </c>
      <c r="G1612" s="2">
        <f t="shared" si="166"/>
        <v>4.1472830697022287</v>
      </c>
      <c r="H1612" s="13">
        <f t="shared" si="167"/>
        <v>0.19427725004792679</v>
      </c>
      <c r="I1612" s="2">
        <f t="shared" si="172"/>
        <v>1.3123622520536893E-2</v>
      </c>
      <c r="J1612" s="36">
        <f t="shared" si="168"/>
        <v>119</v>
      </c>
      <c r="K1612" s="31">
        <f t="shared" si="169"/>
        <v>3.5079341248663034E-3</v>
      </c>
      <c r="L1612" s="3">
        <v>60.32</v>
      </c>
      <c r="M1612" s="14">
        <v>0.31985688934248308</v>
      </c>
      <c r="N1612" s="3">
        <v>2.7400000000000001E-2</v>
      </c>
      <c r="O1612" s="10">
        <v>5.4000000000000006E-2</v>
      </c>
      <c r="P1612" s="10">
        <v>6.0599999999999994E-2</v>
      </c>
      <c r="Q1612" s="21">
        <v>4.8800000000000003E-2</v>
      </c>
      <c r="R1612" s="16">
        <v>9.0243190356243744E-3</v>
      </c>
      <c r="S1612" s="17">
        <f t="shared" si="163"/>
        <v>2.2833333333333334E-3</v>
      </c>
      <c r="T1612" s="19">
        <v>7.8206465067778286E-3</v>
      </c>
      <c r="U1612" s="9">
        <v>-7.1999999999999998E-3</v>
      </c>
      <c r="V1612" s="9">
        <v>-1.2500000000000001E-2</v>
      </c>
      <c r="W1612" s="14">
        <v>8.5989571400000003E-4</v>
      </c>
      <c r="X1612" s="14" t="s">
        <v>4</v>
      </c>
      <c r="Y1612" s="27">
        <v>-1.7239999999999998E-2</v>
      </c>
      <c r="Z1612" s="27">
        <v>-1.8728999999999999E-2</v>
      </c>
      <c r="AA1612" s="26">
        <f t="shared" si="170"/>
        <v>-1.952333333333333E-2</v>
      </c>
    </row>
    <row r="1613" spans="1:27" s="11" customFormat="1" x14ac:dyDescent="0.3">
      <c r="A1613" s="5">
        <v>200504</v>
      </c>
      <c r="B1613" s="32">
        <v>1156.8499999999999</v>
      </c>
      <c r="C1613" s="3">
        <v>20.459333333333333</v>
      </c>
      <c r="D1613" s="2">
        <f t="shared" si="171"/>
        <v>4.0645291204497349</v>
      </c>
      <c r="E1613" s="2">
        <f t="shared" si="164"/>
        <v>493.87739513164945</v>
      </c>
      <c r="F1613" s="36">
        <f t="shared" si="165"/>
        <v>119</v>
      </c>
      <c r="G1613" s="2">
        <f t="shared" si="166"/>
        <v>4.1502302111903315</v>
      </c>
      <c r="H1613" s="13">
        <f t="shared" si="167"/>
        <v>0.19416607782448583</v>
      </c>
      <c r="I1613" s="2">
        <f t="shared" si="172"/>
        <v>1.1536306404298147E-2</v>
      </c>
      <c r="J1613" s="36">
        <f t="shared" si="168"/>
        <v>119</v>
      </c>
      <c r="K1613" s="31">
        <f t="shared" si="169"/>
        <v>3.5778363267556846E-3</v>
      </c>
      <c r="L1613" s="3">
        <v>61.333333333333329</v>
      </c>
      <c r="M1613" s="14">
        <v>0.32962440066283966</v>
      </c>
      <c r="N1613" s="3">
        <v>2.7799999999999998E-2</v>
      </c>
      <c r="O1613" s="10">
        <v>5.33E-2</v>
      </c>
      <c r="P1613" s="10">
        <v>6.0499999999999998E-2</v>
      </c>
      <c r="Q1613" s="21">
        <v>4.6100000000000002E-2</v>
      </c>
      <c r="R1613" s="16">
        <v>9.9142298363495036E-3</v>
      </c>
      <c r="S1613" s="17">
        <f t="shared" si="163"/>
        <v>2.3166666666666665E-3</v>
      </c>
      <c r="T1613" s="19">
        <v>6.7252974650799935E-3</v>
      </c>
      <c r="U1613" s="9">
        <v>3.73E-2</v>
      </c>
      <c r="V1613" s="9">
        <v>3.27E-2</v>
      </c>
      <c r="W1613" s="14">
        <v>1.8258705699999999E-3</v>
      </c>
      <c r="X1613" s="14" t="s">
        <v>4</v>
      </c>
      <c r="Y1613" s="27">
        <v>-1.8925999999999998E-2</v>
      </c>
      <c r="Z1613" s="27">
        <v>-2.0074999999999999E-2</v>
      </c>
      <c r="AA1613" s="26">
        <f t="shared" si="170"/>
        <v>-2.1242666666666667E-2</v>
      </c>
    </row>
    <row r="1614" spans="1:27" s="11" customFormat="1" x14ac:dyDescent="0.3">
      <c r="A1614" s="5">
        <v>200505</v>
      </c>
      <c r="B1614" s="32">
        <v>1191.5</v>
      </c>
      <c r="C1614" s="3">
        <v>20.692666666666664</v>
      </c>
      <c r="D1614" s="2">
        <f t="shared" si="171"/>
        <v>4.0530462388688528</v>
      </c>
      <c r="E1614" s="2">
        <f t="shared" si="164"/>
        <v>494.22986244104959</v>
      </c>
      <c r="F1614" s="36">
        <f t="shared" si="165"/>
        <v>119</v>
      </c>
      <c r="G1614" s="2">
        <f t="shared" si="166"/>
        <v>4.1531921213533582</v>
      </c>
      <c r="H1614" s="13">
        <f t="shared" si="167"/>
        <v>0.19405447661388078</v>
      </c>
      <c r="I1614" s="2">
        <f t="shared" si="172"/>
        <v>1.1404737853954128E-2</v>
      </c>
      <c r="J1614" s="36">
        <f t="shared" si="168"/>
        <v>119</v>
      </c>
      <c r="K1614" s="31">
        <f t="shared" si="169"/>
        <v>3.6345928478619693E-3</v>
      </c>
      <c r="L1614" s="3">
        <v>62.346666666666664</v>
      </c>
      <c r="M1614" s="14">
        <v>0.32096550459136297</v>
      </c>
      <c r="N1614" s="3">
        <v>2.8399999999999998E-2</v>
      </c>
      <c r="O1614" s="10">
        <v>5.1500000000000004E-2</v>
      </c>
      <c r="P1614" s="10">
        <v>6.0100000000000001E-2</v>
      </c>
      <c r="Q1614" s="21">
        <v>4.3999999999999997E-2</v>
      </c>
      <c r="R1614" s="16">
        <v>7.7883681332557722E-3</v>
      </c>
      <c r="S1614" s="17">
        <f t="shared" si="163"/>
        <v>2.3666666666666667E-3</v>
      </c>
      <c r="T1614" s="19">
        <v>-1.0277492291880241E-3</v>
      </c>
      <c r="U1614" s="9">
        <v>2.9700000000000001E-2</v>
      </c>
      <c r="V1614" s="9">
        <v>2.9499999999999998E-2</v>
      </c>
      <c r="W1614" s="14">
        <v>8.5939268300000014E-4</v>
      </c>
      <c r="X1614" s="14" t="s">
        <v>4</v>
      </c>
      <c r="Y1614" s="27">
        <v>3.1994000000000002E-2</v>
      </c>
      <c r="Z1614" s="27">
        <v>3.0155999999999999E-2</v>
      </c>
      <c r="AA1614" s="26">
        <f t="shared" si="170"/>
        <v>2.9627333333333335E-2</v>
      </c>
    </row>
    <row r="1615" spans="1:27" s="11" customFormat="1" x14ac:dyDescent="0.3">
      <c r="A1615" s="5">
        <v>200506</v>
      </c>
      <c r="B1615" s="32">
        <v>1191.33</v>
      </c>
      <c r="C1615" s="3">
        <v>20.925999999999998</v>
      </c>
      <c r="D1615" s="2">
        <f t="shared" si="171"/>
        <v>4.0771696559677721</v>
      </c>
      <c r="E1615" s="2">
        <f t="shared" si="164"/>
        <v>494.54431346527133</v>
      </c>
      <c r="F1615" s="36">
        <f t="shared" si="165"/>
        <v>119</v>
      </c>
      <c r="G1615" s="2">
        <f t="shared" si="166"/>
        <v>4.1558345669350532</v>
      </c>
      <c r="H1615" s="13">
        <f t="shared" si="167"/>
        <v>0.19395502066980824</v>
      </c>
      <c r="I1615" s="2">
        <f t="shared" si="172"/>
        <v>1.1276136473468812E-2</v>
      </c>
      <c r="J1615" s="36">
        <f t="shared" si="168"/>
        <v>119</v>
      </c>
      <c r="K1615" s="31">
        <f t="shared" si="169"/>
        <v>3.6904350227853129E-3</v>
      </c>
      <c r="L1615" s="3">
        <v>63.36</v>
      </c>
      <c r="M1615" s="14">
        <v>0.32697905687315876</v>
      </c>
      <c r="N1615" s="3">
        <v>2.9700000000000001E-2</v>
      </c>
      <c r="O1615" s="10">
        <v>4.9599999999999998E-2</v>
      </c>
      <c r="P1615" s="10">
        <v>5.8600000000000006E-2</v>
      </c>
      <c r="Q1615" s="21">
        <v>4.2900000000000001E-2</v>
      </c>
      <c r="R1615" s="16">
        <v>7.3350999772853736E-3</v>
      </c>
      <c r="S1615" s="17">
        <f t="shared" si="163"/>
        <v>2.4750000000000002E-3</v>
      </c>
      <c r="T1615" s="19">
        <v>5.1440329218110925E-4</v>
      </c>
      <c r="U1615" s="9">
        <v>1.67E-2</v>
      </c>
      <c r="V1615" s="9">
        <v>1.41E-2</v>
      </c>
      <c r="W1615" s="14">
        <v>5.4213259600000008E-4</v>
      </c>
      <c r="X1615" s="14" t="s">
        <v>4</v>
      </c>
      <c r="Y1615" s="27">
        <v>1.717E-3</v>
      </c>
      <c r="Z1615" s="27">
        <v>1.3899999999999999E-4</v>
      </c>
      <c r="AA1615" s="26">
        <f t="shared" si="170"/>
        <v>-7.5800000000000021E-4</v>
      </c>
    </row>
    <row r="1616" spans="1:27" s="11" customFormat="1" x14ac:dyDescent="0.3">
      <c r="A1616" s="5">
        <v>200507</v>
      </c>
      <c r="B1616" s="32">
        <v>1234.18</v>
      </c>
      <c r="C1616" s="3">
        <v>21.108999999999998</v>
      </c>
      <c r="D1616" s="2">
        <f t="shared" si="171"/>
        <v>4.0571771031303356</v>
      </c>
      <c r="E1616" s="2">
        <f t="shared" si="164"/>
        <v>494.88843015237143</v>
      </c>
      <c r="F1616" s="36">
        <f t="shared" si="165"/>
        <v>119</v>
      </c>
      <c r="G1616" s="2">
        <f t="shared" si="166"/>
        <v>4.1587263038014406</v>
      </c>
      <c r="H1616" s="13">
        <f t="shared" si="167"/>
        <v>0.19384629870034098</v>
      </c>
      <c r="I1616" s="2">
        <f t="shared" si="172"/>
        <v>8.7451017872504089E-3</v>
      </c>
      <c r="J1616" s="36">
        <f t="shared" si="168"/>
        <v>119</v>
      </c>
      <c r="K1616" s="31">
        <f t="shared" si="169"/>
        <v>3.741195815888069E-3</v>
      </c>
      <c r="L1616" s="3">
        <v>64.430000000000007</v>
      </c>
      <c r="M1616" s="14">
        <v>0.31573427460621317</v>
      </c>
      <c r="N1616" s="3">
        <v>3.2199999999999999E-2</v>
      </c>
      <c r="O1616" s="10">
        <v>5.0599999999999999E-2</v>
      </c>
      <c r="P1616" s="10">
        <v>5.9500000000000004E-2</v>
      </c>
      <c r="Q1616" s="21">
        <v>4.5600000000000002E-2</v>
      </c>
      <c r="R1616" s="16">
        <v>4.5406078257313898E-3</v>
      </c>
      <c r="S1616" s="17">
        <f t="shared" ref="S1616:S1679" si="173">N1616/12</f>
        <v>2.6833333333333331E-3</v>
      </c>
      <c r="T1616" s="19">
        <v>4.6272493573265017E-3</v>
      </c>
      <c r="U1616" s="9">
        <v>-2.8799999999999999E-2</v>
      </c>
      <c r="V1616" s="9">
        <v>-2.4400000000000002E-2</v>
      </c>
      <c r="W1616" s="14">
        <v>6.4991328799999994E-4</v>
      </c>
      <c r="X1616" s="14" t="s">
        <v>4</v>
      </c>
      <c r="Y1616" s="27">
        <v>3.7373999999999998E-2</v>
      </c>
      <c r="Z1616" s="27">
        <v>3.6172999999999997E-2</v>
      </c>
      <c r="AA1616" s="26">
        <f t="shared" si="170"/>
        <v>3.4690666666666661E-2</v>
      </c>
    </row>
    <row r="1617" spans="1:27" s="11" customFormat="1" x14ac:dyDescent="0.3">
      <c r="A1617" s="5">
        <v>200508</v>
      </c>
      <c r="B1617" s="32">
        <v>1220.33</v>
      </c>
      <c r="C1617" s="3">
        <v>21.292000000000002</v>
      </c>
      <c r="D1617" s="2">
        <f t="shared" si="171"/>
        <v>4.0554700850706169</v>
      </c>
      <c r="E1617" s="2">
        <f t="shared" si="164"/>
        <v>495.17843461617639</v>
      </c>
      <c r="F1617" s="36">
        <f t="shared" si="165"/>
        <v>119</v>
      </c>
      <c r="G1617" s="2">
        <f t="shared" si="166"/>
        <v>4.1611633161023223</v>
      </c>
      <c r="H1617" s="13">
        <f t="shared" si="167"/>
        <v>0.19375476782145185</v>
      </c>
      <c r="I1617" s="2">
        <f t="shared" si="172"/>
        <v>8.6692879814298518E-3</v>
      </c>
      <c r="J1617" s="36">
        <f t="shared" si="168"/>
        <v>119</v>
      </c>
      <c r="K1617" s="31">
        <f t="shared" si="169"/>
        <v>3.7709165591982975E-3</v>
      </c>
      <c r="L1617" s="3">
        <v>65.5</v>
      </c>
      <c r="M1617" s="14">
        <v>0.32053312471378415</v>
      </c>
      <c r="N1617" s="3">
        <v>3.44E-2</v>
      </c>
      <c r="O1617" s="10">
        <v>5.0900000000000001E-2</v>
      </c>
      <c r="P1617" s="10">
        <v>5.96E-2</v>
      </c>
      <c r="Q1617" s="21">
        <v>4.3200000000000002E-2</v>
      </c>
      <c r="R1617" s="16">
        <v>4.2447220292851206E-3</v>
      </c>
      <c r="S1617" s="17">
        <f t="shared" si="173"/>
        <v>2.8666666666666667E-3</v>
      </c>
      <c r="T1617" s="19">
        <v>5.1177072671442225E-3</v>
      </c>
      <c r="U1617" s="9">
        <v>3.3300000000000003E-2</v>
      </c>
      <c r="V1617" s="9">
        <v>2.3300000000000001E-2</v>
      </c>
      <c r="W1617" s="14">
        <v>6.9670067699999986E-4</v>
      </c>
      <c r="X1617" s="14" t="s">
        <v>4</v>
      </c>
      <c r="Y1617" s="27">
        <v>-9.1590000000000005E-3</v>
      </c>
      <c r="Z1617" s="27">
        <v>-1.1265000000000001E-2</v>
      </c>
      <c r="AA1617" s="26">
        <f t="shared" si="170"/>
        <v>-1.2025666666666667E-2</v>
      </c>
    </row>
    <row r="1618" spans="1:27" s="11" customFormat="1" x14ac:dyDescent="0.3">
      <c r="A1618" s="5">
        <v>200509</v>
      </c>
      <c r="B1618" s="32">
        <v>1228.81</v>
      </c>
      <c r="C1618" s="3">
        <v>21.475000000000001</v>
      </c>
      <c r="D1618" s="2">
        <f t="shared" si="171"/>
        <v>4.0290120381970347</v>
      </c>
      <c r="E1618" s="2">
        <f t="shared" si="164"/>
        <v>495.47689185141883</v>
      </c>
      <c r="F1618" s="36">
        <f t="shared" si="165"/>
        <v>119</v>
      </c>
      <c r="G1618" s="2">
        <f t="shared" si="166"/>
        <v>4.1636713600959565</v>
      </c>
      <c r="H1618" s="13">
        <f t="shared" si="167"/>
        <v>0.19366065929908774</v>
      </c>
      <c r="I1618" s="2">
        <f t="shared" si="172"/>
        <v>8.5947773811760886E-3</v>
      </c>
      <c r="J1618" s="36">
        <f t="shared" si="168"/>
        <v>119</v>
      </c>
      <c r="K1618" s="31">
        <f t="shared" si="169"/>
        <v>3.8002269863509912E-3</v>
      </c>
      <c r="L1618" s="3">
        <v>66.569999999999993</v>
      </c>
      <c r="M1618" s="14">
        <v>0.31789150983564674</v>
      </c>
      <c r="N1618" s="3">
        <v>3.4200000000000001E-2</v>
      </c>
      <c r="O1618" s="10">
        <v>5.1299999999999998E-2</v>
      </c>
      <c r="P1618" s="10">
        <v>6.0299999999999999E-2</v>
      </c>
      <c r="Q1618" s="21">
        <v>4.6399999999999997E-2</v>
      </c>
      <c r="R1618" s="16">
        <v>5.5787632749341688E-3</v>
      </c>
      <c r="S1618" s="17">
        <f t="shared" si="173"/>
        <v>2.8500000000000001E-3</v>
      </c>
      <c r="T1618" s="19">
        <v>1.2219959266802416E-2</v>
      </c>
      <c r="U1618" s="9">
        <v>-3.3799999999999997E-2</v>
      </c>
      <c r="V1618" s="9">
        <v>-3.1E-2</v>
      </c>
      <c r="W1618" s="14">
        <v>6.598993309999999E-4</v>
      </c>
      <c r="X1618" s="14" t="s">
        <v>4</v>
      </c>
      <c r="Y1618" s="27">
        <v>8.0009999999999994E-3</v>
      </c>
      <c r="Z1618" s="27">
        <v>6.8490000000000001E-3</v>
      </c>
      <c r="AA1618" s="26">
        <f t="shared" si="170"/>
        <v>5.1509999999999993E-3</v>
      </c>
    </row>
    <row r="1619" spans="1:27" s="11" customFormat="1" x14ac:dyDescent="0.3">
      <c r="A1619" s="5">
        <v>200510</v>
      </c>
      <c r="B1619" s="32">
        <v>1207.01</v>
      </c>
      <c r="C1619" s="3">
        <v>21.723333333333336</v>
      </c>
      <c r="D1619" s="2">
        <f t="shared" si="171"/>
        <v>4.0520957920681626</v>
      </c>
      <c r="E1619" s="2">
        <f t="shared" si="164"/>
        <v>495.7138035699009</v>
      </c>
      <c r="F1619" s="36">
        <f t="shared" si="165"/>
        <v>119</v>
      </c>
      <c r="G1619" s="2">
        <f t="shared" si="166"/>
        <v>4.1656622148731168</v>
      </c>
      <c r="H1619" s="13">
        <f t="shared" si="167"/>
        <v>0.19358602216009643</v>
      </c>
      <c r="I1619" s="2">
        <f t="shared" si="172"/>
        <v>1.1563833915405608E-2</v>
      </c>
      <c r="J1619" s="36">
        <f t="shared" si="168"/>
        <v>119</v>
      </c>
      <c r="K1619" s="31">
        <f t="shared" si="169"/>
        <v>3.8291357107704733E-3</v>
      </c>
      <c r="L1619" s="3">
        <v>67.69</v>
      </c>
      <c r="M1619" s="14">
        <v>0.32180818710985654</v>
      </c>
      <c r="N1619" s="3">
        <v>3.7100000000000001E-2</v>
      </c>
      <c r="O1619" s="10">
        <v>5.3499999999999999E-2</v>
      </c>
      <c r="P1619" s="10">
        <v>6.3E-2</v>
      </c>
      <c r="Q1619" s="21">
        <v>4.8399999999999999E-2</v>
      </c>
      <c r="R1619" s="16">
        <v>4.6133143010142199E-3</v>
      </c>
      <c r="S1619" s="17">
        <f t="shared" si="173"/>
        <v>3.0916666666666666E-3</v>
      </c>
      <c r="T1619" s="19">
        <v>2.012072434607548E-3</v>
      </c>
      <c r="U1619" s="9">
        <v>-1.9599999999999999E-2</v>
      </c>
      <c r="V1619" s="9">
        <v>-2.0400000000000001E-2</v>
      </c>
      <c r="W1619" s="14">
        <v>1.8179842920000003E-3</v>
      </c>
      <c r="X1619" s="14" t="s">
        <v>4</v>
      </c>
      <c r="Y1619" s="27">
        <v>-1.5552E-2</v>
      </c>
      <c r="Z1619" s="27">
        <v>-1.6577999999999999E-2</v>
      </c>
      <c r="AA1619" s="26">
        <f t="shared" si="170"/>
        <v>-1.8643666666666666E-2</v>
      </c>
    </row>
    <row r="1620" spans="1:27" s="11" customFormat="1" x14ac:dyDescent="0.3">
      <c r="A1620" s="5">
        <v>200511</v>
      </c>
      <c r="B1620" s="32">
        <v>1249.48</v>
      </c>
      <c r="C1620" s="3">
        <v>21.971666666666668</v>
      </c>
      <c r="D1620" s="2">
        <f t="shared" si="171"/>
        <v>4.0397761491882775</v>
      </c>
      <c r="E1620" s="2">
        <f t="shared" si="164"/>
        <v>495.96162066355407</v>
      </c>
      <c r="F1620" s="36">
        <f t="shared" si="165"/>
        <v>119</v>
      </c>
      <c r="G1620" s="2">
        <f t="shared" si="166"/>
        <v>4.1677447114584378</v>
      </c>
      <c r="H1620" s="13">
        <f t="shared" si="167"/>
        <v>0.19350801090903358</v>
      </c>
      <c r="I1620" s="2">
        <f t="shared" si="172"/>
        <v>1.1431640325302972E-2</v>
      </c>
      <c r="J1620" s="36">
        <f t="shared" si="168"/>
        <v>119</v>
      </c>
      <c r="K1620" s="31">
        <f t="shared" si="169"/>
        <v>3.8832166249486285E-3</v>
      </c>
      <c r="L1620" s="3">
        <v>68.81</v>
      </c>
      <c r="M1620" s="14">
        <v>0.31091434562881098</v>
      </c>
      <c r="N1620" s="3">
        <v>3.8800000000000001E-2</v>
      </c>
      <c r="O1620" s="10">
        <v>5.4199999999999998E-2</v>
      </c>
      <c r="P1620" s="10">
        <v>6.3899999999999998E-2</v>
      </c>
      <c r="Q1620" s="21">
        <v>4.8099999999999997E-2</v>
      </c>
      <c r="R1620" s="16">
        <v>5.6364722145218968E-3</v>
      </c>
      <c r="S1620" s="17">
        <f t="shared" si="173"/>
        <v>3.2333333333333333E-3</v>
      </c>
      <c r="T1620" s="19">
        <v>-8.0321285140562138E-3</v>
      </c>
      <c r="U1620" s="9">
        <v>7.6E-3</v>
      </c>
      <c r="V1620" s="9">
        <v>9.9000000000000008E-3</v>
      </c>
      <c r="W1620" s="14">
        <v>5.3989641500000007E-4</v>
      </c>
      <c r="X1620" s="14" t="s">
        <v>4</v>
      </c>
      <c r="Y1620" s="27">
        <v>3.8365000000000003E-2</v>
      </c>
      <c r="Z1620" s="27">
        <v>3.5755000000000002E-2</v>
      </c>
      <c r="AA1620" s="26">
        <f t="shared" si="170"/>
        <v>3.5131666666666672E-2</v>
      </c>
    </row>
    <row r="1621" spans="1:27" s="11" customFormat="1" x14ac:dyDescent="0.3">
      <c r="A1621" s="5">
        <v>200512</v>
      </c>
      <c r="B1621" s="32">
        <v>1248.29</v>
      </c>
      <c r="C1621" s="3">
        <v>22.22</v>
      </c>
      <c r="D1621" s="2">
        <f t="shared" si="171"/>
        <v>4.0536850707491352</v>
      </c>
      <c r="E1621" s="2">
        <f t="shared" si="164"/>
        <v>496.17011049516094</v>
      </c>
      <c r="F1621" s="36">
        <f t="shared" si="165"/>
        <v>119</v>
      </c>
      <c r="G1621" s="2">
        <f t="shared" si="166"/>
        <v>4.1694967268500918</v>
      </c>
      <c r="H1621" s="13">
        <f t="shared" si="167"/>
        <v>0.1934424283133894</v>
      </c>
      <c r="I1621" s="2">
        <f t="shared" si="172"/>
        <v>1.1302434954107543E-2</v>
      </c>
      <c r="J1621" s="36">
        <f t="shared" si="168"/>
        <v>119</v>
      </c>
      <c r="K1621" s="31">
        <f t="shared" si="169"/>
        <v>3.936406536788767E-3</v>
      </c>
      <c r="L1621" s="3">
        <v>69.930000000000007</v>
      </c>
      <c r="M1621" s="14">
        <v>0.31347795661301608</v>
      </c>
      <c r="N1621" s="3">
        <v>3.8900000000000004E-2</v>
      </c>
      <c r="O1621" s="10">
        <v>5.3699999999999998E-2</v>
      </c>
      <c r="P1621" s="10">
        <v>6.3200000000000006E-2</v>
      </c>
      <c r="Q1621" s="21">
        <v>4.6100000000000002E-2</v>
      </c>
      <c r="R1621" s="16">
        <v>2.9910716546785602E-3</v>
      </c>
      <c r="S1621" s="17">
        <f t="shared" si="173"/>
        <v>3.241666666666667E-3</v>
      </c>
      <c r="T1621" s="19">
        <v>-4.0485829959513442E-3</v>
      </c>
      <c r="U1621" s="9">
        <v>2.6700000000000002E-2</v>
      </c>
      <c r="V1621" s="9">
        <v>2.2499999999999999E-2</v>
      </c>
      <c r="W1621" s="14">
        <v>4.3300026E-4</v>
      </c>
      <c r="X1621" s="14" t="s">
        <v>4</v>
      </c>
      <c r="Y1621" s="27">
        <v>-6.0000000000000002E-5</v>
      </c>
      <c r="Z1621" s="27">
        <v>-1.3960000000000001E-3</v>
      </c>
      <c r="AA1621" s="26">
        <f t="shared" si="170"/>
        <v>-3.3016666666666672E-3</v>
      </c>
    </row>
    <row r="1622" spans="1:27" x14ac:dyDescent="0.3">
      <c r="A1622">
        <v>200601</v>
      </c>
      <c r="B1622" s="32">
        <v>1280.08</v>
      </c>
      <c r="C1622" s="3">
        <v>22.408333333333331</v>
      </c>
      <c r="D1622" s="2">
        <f t="shared" si="171"/>
        <v>4.0456979355379525</v>
      </c>
      <c r="E1622" s="2">
        <f t="shared" si="164"/>
        <v>496.39306484894036</v>
      </c>
      <c r="F1622" s="36">
        <f t="shared" si="165"/>
        <v>119</v>
      </c>
      <c r="G1622" s="2">
        <f t="shared" si="166"/>
        <v>4.1713702928482386</v>
      </c>
      <c r="H1622" s="13">
        <f t="shared" si="167"/>
        <v>0.19337234492431393</v>
      </c>
      <c r="I1622" s="2">
        <f t="shared" si="172"/>
        <v>8.4758475847583892E-3</v>
      </c>
      <c r="J1622" s="36">
        <f t="shared" si="168"/>
        <v>119</v>
      </c>
      <c r="K1622" s="31">
        <f t="shared" si="169"/>
        <v>3.9684156316046482E-3</v>
      </c>
      <c r="L1622" s="3">
        <v>70.843333333333334</v>
      </c>
      <c r="M1622" s="14">
        <v>0.30922625786250346</v>
      </c>
      <c r="N1622" s="3">
        <v>4.24E-2</v>
      </c>
      <c r="O1622" s="10">
        <v>5.2900000000000003E-2</v>
      </c>
      <c r="P1622" s="10">
        <v>6.2400000000000004E-2</v>
      </c>
      <c r="Q1622" s="21">
        <v>4.7399999999999998E-2</v>
      </c>
      <c r="R1622" s="16">
        <v>-4.7149640618531099E-4</v>
      </c>
      <c r="S1622" s="17">
        <f t="shared" si="173"/>
        <v>3.5333333333333332E-3</v>
      </c>
      <c r="T1622" s="19">
        <v>7.6219512195121464E-3</v>
      </c>
      <c r="U1622" s="28">
        <v>-1.18E-2</v>
      </c>
      <c r="V1622" s="28">
        <v>-9.2999999999999992E-3</v>
      </c>
      <c r="W1622" s="14">
        <v>9.7538760000000007E-4</v>
      </c>
      <c r="X1622" s="14" t="s">
        <v>4</v>
      </c>
      <c r="Y1622" s="26">
        <v>2.6426000000000002E-2</v>
      </c>
      <c r="Z1622" s="26">
        <v>2.5406999999999999E-2</v>
      </c>
      <c r="AA1622" s="26">
        <f t="shared" si="170"/>
        <v>2.2892666666666669E-2</v>
      </c>
    </row>
    <row r="1623" spans="1:27" x14ac:dyDescent="0.3">
      <c r="A1623">
        <v>200602</v>
      </c>
      <c r="B1623" s="32">
        <v>1280.6600000000001</v>
      </c>
      <c r="C1623" s="3">
        <v>22.596666666666664</v>
      </c>
      <c r="D1623" s="2">
        <f t="shared" si="171"/>
        <v>4.0483631802194653</v>
      </c>
      <c r="E1623" s="2">
        <f t="shared" ref="E1623:E1686" si="174">SUM(D1504:D1622)</f>
        <v>496.60755678021957</v>
      </c>
      <c r="F1623" s="36">
        <f t="shared" ref="F1623:F1686" si="175">COUNT(D1504:D1622)</f>
        <v>119</v>
      </c>
      <c r="G1623" s="2">
        <f t="shared" ref="G1623:G1686" si="176">E1623/F1623</f>
        <v>4.1731727460522654</v>
      </c>
      <c r="H1623" s="13">
        <f t="shared" ref="H1623:H1686" si="177">1/(1+G1623)</f>
        <v>0.19330496952051654</v>
      </c>
      <c r="I1623" s="2">
        <f t="shared" si="172"/>
        <v>8.4046113796949484E-3</v>
      </c>
      <c r="J1623" s="36">
        <f t="shared" ref="J1623:J1686" si="178">COUNT(I1504:I1622)</f>
        <v>119</v>
      </c>
      <c r="K1623" s="31">
        <f t="shared" ref="K1623:K1686" si="179">SUM(I1504:I1622)/J1623</f>
        <v>3.9771402334798263E-3</v>
      </c>
      <c r="L1623" s="3">
        <v>71.756666666666661</v>
      </c>
      <c r="M1623" s="14">
        <v>0.30561036111634149</v>
      </c>
      <c r="N1623" s="3">
        <v>4.4299999999999999E-2</v>
      </c>
      <c r="O1623" s="10">
        <v>5.3499999999999999E-2</v>
      </c>
      <c r="P1623" s="10">
        <v>6.2699999999999992E-2</v>
      </c>
      <c r="Q1623" s="21">
        <v>4.5699999999999998E-2</v>
      </c>
      <c r="R1623" s="16">
        <v>2.0053652175450027E-3</v>
      </c>
      <c r="S1623" s="17">
        <f t="shared" si="173"/>
        <v>3.6916666666666664E-3</v>
      </c>
      <c r="T1623" s="19">
        <v>2.0171457387794245E-3</v>
      </c>
      <c r="U1623" s="28">
        <v>2.3800000000000002E-2</v>
      </c>
      <c r="V1623" s="28">
        <v>1.2800000000000001E-2</v>
      </c>
      <c r="W1623" s="14">
        <v>6.4855102000000006E-4</v>
      </c>
      <c r="X1623" s="14" t="s">
        <v>4</v>
      </c>
      <c r="Y1623" s="26">
        <v>2.4260000000000002E-3</v>
      </c>
      <c r="Z1623" s="26">
        <v>1.6799999999999999E-4</v>
      </c>
      <c r="AA1623" s="26">
        <f t="shared" ref="AA1623:AA1686" si="180">Y1623-S1623</f>
        <v>-1.2656666666666662E-3</v>
      </c>
    </row>
    <row r="1624" spans="1:27" x14ac:dyDescent="0.3">
      <c r="A1624">
        <v>200603</v>
      </c>
      <c r="B1624" s="32">
        <v>1294.8699999999999</v>
      </c>
      <c r="C1624" s="3">
        <v>22.785</v>
      </c>
      <c r="D1624" s="2">
        <f t="shared" si="171"/>
        <v>4.0521455319535287</v>
      </c>
      <c r="E1624" s="2">
        <f t="shared" si="174"/>
        <v>496.81872750130628</v>
      </c>
      <c r="F1624" s="36">
        <f t="shared" si="175"/>
        <v>119</v>
      </c>
      <c r="G1624" s="2">
        <f t="shared" si="176"/>
        <v>4.1749472899269433</v>
      </c>
      <c r="H1624" s="13">
        <f t="shared" si="177"/>
        <v>0.19323868321258156</v>
      </c>
      <c r="I1624" s="2">
        <f t="shared" si="172"/>
        <v>8.3345626198556566E-3</v>
      </c>
      <c r="J1624" s="36">
        <f t="shared" si="178"/>
        <v>119</v>
      </c>
      <c r="K1624" s="31">
        <f t="shared" si="179"/>
        <v>3.9857276386109771E-3</v>
      </c>
      <c r="L1624" s="3">
        <v>72.67</v>
      </c>
      <c r="M1624" s="14">
        <v>0.31600944072184439</v>
      </c>
      <c r="N1624" s="3">
        <v>4.5100000000000001E-2</v>
      </c>
      <c r="O1624" s="10">
        <v>5.5300000000000002E-2</v>
      </c>
      <c r="P1624" s="10">
        <v>6.4100000000000004E-2</v>
      </c>
      <c r="Q1624" s="21">
        <v>5.0700000000000002E-2</v>
      </c>
      <c r="R1624" s="16">
        <v>1.610307654506255E-3</v>
      </c>
      <c r="S1624" s="17">
        <f t="shared" si="173"/>
        <v>3.7583333333333336E-3</v>
      </c>
      <c r="T1624" s="19">
        <v>5.5359838953197293E-3</v>
      </c>
      <c r="U1624" s="28">
        <v>-5.3900000000000003E-2</v>
      </c>
      <c r="V1624" s="28">
        <v>-4.0399999999999998E-2</v>
      </c>
      <c r="W1624" s="14">
        <v>5.4523814399999994E-4</v>
      </c>
      <c r="X1624" s="14" t="s">
        <v>4</v>
      </c>
      <c r="Y1624" s="26">
        <v>1.2909E-2</v>
      </c>
      <c r="Z1624" s="26">
        <v>1.1511E-2</v>
      </c>
      <c r="AA1624" s="26">
        <f t="shared" si="180"/>
        <v>9.1506666666666663E-3</v>
      </c>
    </row>
    <row r="1625" spans="1:27" x14ac:dyDescent="0.3">
      <c r="A1625">
        <v>200604</v>
      </c>
      <c r="B1625" s="32">
        <v>1310.6099999999999</v>
      </c>
      <c r="C1625" s="3">
        <v>23.003333333333334</v>
      </c>
      <c r="D1625" s="2">
        <f t="shared" si="171"/>
        <v>4.0112039101190815</v>
      </c>
      <c r="E1625" s="2">
        <f t="shared" si="174"/>
        <v>497.0150952726766</v>
      </c>
      <c r="F1625" s="36">
        <f t="shared" si="175"/>
        <v>119</v>
      </c>
      <c r="G1625" s="2">
        <f t="shared" si="176"/>
        <v>4.1765974392661898</v>
      </c>
      <c r="H1625" s="13">
        <f t="shared" si="177"/>
        <v>0.19317708431694378</v>
      </c>
      <c r="I1625" s="2">
        <f t="shared" si="172"/>
        <v>9.5823275546778053E-3</v>
      </c>
      <c r="J1625" s="36">
        <f t="shared" si="178"/>
        <v>119</v>
      </c>
      <c r="K1625" s="31">
        <f t="shared" si="179"/>
        <v>4.0219936057563953E-3</v>
      </c>
      <c r="L1625" s="3">
        <v>73.276666666666671</v>
      </c>
      <c r="M1625" s="14">
        <v>0.30884197784139195</v>
      </c>
      <c r="N1625" s="3">
        <v>4.5999999999999999E-2</v>
      </c>
      <c r="O1625" s="10">
        <v>5.8400000000000001E-2</v>
      </c>
      <c r="P1625" s="10">
        <v>6.6799999999999998E-2</v>
      </c>
      <c r="Q1625" s="21">
        <v>5.3199999999999997E-2</v>
      </c>
      <c r="R1625" s="16">
        <v>-4.3501924828923148E-3</v>
      </c>
      <c r="S1625" s="17">
        <f t="shared" si="173"/>
        <v>3.8333333333333331E-3</v>
      </c>
      <c r="T1625" s="19">
        <v>8.5085085085083723E-3</v>
      </c>
      <c r="U1625" s="28">
        <v>-2.47E-2</v>
      </c>
      <c r="V1625" s="28">
        <v>-2.24E-2</v>
      </c>
      <c r="W1625" s="14">
        <v>5.9980046699999992E-4</v>
      </c>
      <c r="X1625" s="14" t="s">
        <v>4</v>
      </c>
      <c r="Y1625" s="26">
        <v>1.2057E-2</v>
      </c>
      <c r="Z1625" s="26">
        <v>1.0843E-2</v>
      </c>
      <c r="AA1625" s="26">
        <f t="shared" si="180"/>
        <v>8.2236666666666673E-3</v>
      </c>
    </row>
    <row r="1626" spans="1:27" x14ac:dyDescent="0.3">
      <c r="A1626">
        <v>200605</v>
      </c>
      <c r="B1626" s="32">
        <v>1270.0899999999999</v>
      </c>
      <c r="C1626" s="3">
        <v>23.221666666666668</v>
      </c>
      <c r="D1626" s="2">
        <f t="shared" si="171"/>
        <v>4.0018438964714287</v>
      </c>
      <c r="E1626" s="2">
        <f t="shared" si="174"/>
        <v>497.17226210489645</v>
      </c>
      <c r="F1626" s="36">
        <f t="shared" si="175"/>
        <v>119</v>
      </c>
      <c r="G1626" s="2">
        <f t="shared" si="176"/>
        <v>4.1779181689487093</v>
      </c>
      <c r="H1626" s="13">
        <f t="shared" si="177"/>
        <v>0.19312781070911236</v>
      </c>
      <c r="I1626" s="2">
        <f t="shared" si="172"/>
        <v>9.4913780611505238E-3</v>
      </c>
      <c r="J1626" s="36">
        <f t="shared" si="178"/>
        <v>119</v>
      </c>
      <c r="K1626" s="31">
        <f t="shared" si="179"/>
        <v>4.0688801774436097E-3</v>
      </c>
      <c r="L1626" s="3">
        <v>73.883333333333326</v>
      </c>
      <c r="M1626" s="14">
        <v>0.3143403075308619</v>
      </c>
      <c r="N1626" s="3">
        <v>4.7199999999999999E-2</v>
      </c>
      <c r="O1626" s="10">
        <v>5.9500000000000004E-2</v>
      </c>
      <c r="P1626" s="10">
        <v>6.7500000000000004E-2</v>
      </c>
      <c r="Q1626" s="21">
        <v>5.3499999999999999E-2</v>
      </c>
      <c r="R1626" s="16">
        <v>-3.3191089733509652E-3</v>
      </c>
      <c r="S1626" s="17">
        <f t="shared" si="173"/>
        <v>3.933333333333333E-3</v>
      </c>
      <c r="T1626" s="19">
        <v>4.9627791563275903E-3</v>
      </c>
      <c r="U1626" s="28">
        <v>1E-3</v>
      </c>
      <c r="V1626" s="28">
        <v>-2E-3</v>
      </c>
      <c r="W1626" s="14">
        <v>1.3551490120000001E-3</v>
      </c>
      <c r="X1626" s="14" t="s">
        <v>4</v>
      </c>
      <c r="Y1626" s="26">
        <v>-2.8317999999999999E-2</v>
      </c>
      <c r="Z1626" s="26">
        <v>-3.0511E-2</v>
      </c>
      <c r="AA1626" s="26">
        <f t="shared" si="180"/>
        <v>-3.2251333333333333E-2</v>
      </c>
    </row>
    <row r="1627" spans="1:27" x14ac:dyDescent="0.3">
      <c r="A1627">
        <v>200606</v>
      </c>
      <c r="B1627" s="32">
        <v>1270.2</v>
      </c>
      <c r="C1627" s="3">
        <v>23.44</v>
      </c>
      <c r="D1627" s="2">
        <f t="shared" si="171"/>
        <v>3.9975586068520208</v>
      </c>
      <c r="E1627" s="2">
        <f t="shared" si="174"/>
        <v>497.37087538455478</v>
      </c>
      <c r="F1627" s="36">
        <f t="shared" si="175"/>
        <v>119</v>
      </c>
      <c r="G1627" s="2">
        <f t="shared" si="176"/>
        <v>4.1795871881055024</v>
      </c>
      <c r="H1627" s="13">
        <f t="shared" si="177"/>
        <v>0.19306557910568975</v>
      </c>
      <c r="I1627" s="2">
        <f t="shared" si="172"/>
        <v>9.4021388071485745E-3</v>
      </c>
      <c r="J1627" s="36">
        <f t="shared" si="178"/>
        <v>119</v>
      </c>
      <c r="K1627" s="31">
        <f t="shared" si="179"/>
        <v>4.115136574665508E-3</v>
      </c>
      <c r="L1627" s="3">
        <v>74.489999999999995</v>
      </c>
      <c r="M1627" s="14">
        <v>0.31485028994943598</v>
      </c>
      <c r="N1627" s="3">
        <v>4.7899999999999998E-2</v>
      </c>
      <c r="O1627" s="10">
        <v>5.8899999999999994E-2</v>
      </c>
      <c r="P1627" s="10">
        <v>6.7799999999999999E-2</v>
      </c>
      <c r="Q1627" s="21">
        <v>5.3100000000000001E-2</v>
      </c>
      <c r="R1627" s="16">
        <v>-2.9320311045298586E-3</v>
      </c>
      <c r="S1627" s="17">
        <f t="shared" si="173"/>
        <v>3.9916666666666668E-3</v>
      </c>
      <c r="T1627" s="19">
        <v>1.9753086419753707E-3</v>
      </c>
      <c r="U1627" s="28">
        <v>9.1999999999999998E-3</v>
      </c>
      <c r="V1627" s="28">
        <v>3.8999999999999998E-3</v>
      </c>
      <c r="W1627" s="14">
        <v>2.1028204829999998E-3</v>
      </c>
      <c r="X1627" s="14" t="s">
        <v>4</v>
      </c>
      <c r="Y1627" s="26">
        <v>1.5579999999999999E-3</v>
      </c>
      <c r="Z1627" s="26">
        <v>3.1700000000000001E-4</v>
      </c>
      <c r="AA1627" s="26">
        <f t="shared" si="180"/>
        <v>-2.4336666666666669E-3</v>
      </c>
    </row>
    <row r="1628" spans="1:27" x14ac:dyDescent="0.3">
      <c r="A1628">
        <v>200607</v>
      </c>
      <c r="B1628" s="32">
        <v>1276.6600000000001</v>
      </c>
      <c r="C1628" s="3">
        <v>23.658666666666669</v>
      </c>
      <c r="D1628" s="2">
        <f t="shared" si="171"/>
        <v>4.0093241930890331</v>
      </c>
      <c r="E1628" s="2">
        <f t="shared" si="174"/>
        <v>497.55563297360305</v>
      </c>
      <c r="F1628" s="36">
        <f t="shared" si="175"/>
        <v>119</v>
      </c>
      <c r="G1628" s="2">
        <f t="shared" si="176"/>
        <v>4.1811397728874207</v>
      </c>
      <c r="H1628" s="13">
        <f t="shared" si="177"/>
        <v>0.19300772490889692</v>
      </c>
      <c r="I1628" s="2">
        <f t="shared" si="172"/>
        <v>9.328782707622274E-3</v>
      </c>
      <c r="J1628" s="36">
        <f t="shared" si="178"/>
        <v>119</v>
      </c>
      <c r="K1628" s="31">
        <f t="shared" si="179"/>
        <v>4.1175913459598201E-3</v>
      </c>
      <c r="L1628" s="3">
        <v>75.849999999999994</v>
      </c>
      <c r="M1628" s="14">
        <v>0.31385217528125248</v>
      </c>
      <c r="N1628" s="3">
        <v>4.9500000000000002E-2</v>
      </c>
      <c r="O1628" s="10">
        <v>5.8499999999999996E-2</v>
      </c>
      <c r="P1628" s="10">
        <v>6.7599999999999993E-2</v>
      </c>
      <c r="Q1628" s="21">
        <v>5.1799999999999999E-2</v>
      </c>
      <c r="R1628" s="16">
        <v>-3.0752043428088544E-3</v>
      </c>
      <c r="S1628" s="17">
        <f t="shared" si="173"/>
        <v>4.1250000000000002E-3</v>
      </c>
      <c r="T1628" s="19">
        <v>2.9571217348447476E-3</v>
      </c>
      <c r="U1628" s="28">
        <v>1.9900000000000001E-2</v>
      </c>
      <c r="V1628" s="28">
        <v>2.3699999999999999E-2</v>
      </c>
      <c r="W1628" s="14">
        <v>1.451664947E-3</v>
      </c>
      <c r="X1628" s="14" t="s">
        <v>4</v>
      </c>
      <c r="Y1628" s="26">
        <v>5.5500000000000002E-3</v>
      </c>
      <c r="Z1628" s="26">
        <v>4.4879999999999998E-3</v>
      </c>
      <c r="AA1628" s="26">
        <f t="shared" si="180"/>
        <v>1.4250000000000001E-3</v>
      </c>
    </row>
    <row r="1629" spans="1:27" x14ac:dyDescent="0.3">
      <c r="A1629">
        <v>200608</v>
      </c>
      <c r="B1629" s="32">
        <v>1303.82</v>
      </c>
      <c r="C1629" s="3">
        <v>23.877333333333333</v>
      </c>
      <c r="D1629" s="2">
        <f t="shared" si="171"/>
        <v>4.0243934595136288</v>
      </c>
      <c r="E1629" s="2">
        <f t="shared" si="174"/>
        <v>497.70838721656537</v>
      </c>
      <c r="F1629" s="36">
        <f t="shared" si="175"/>
        <v>119</v>
      </c>
      <c r="G1629" s="2">
        <f t="shared" si="176"/>
        <v>4.1824234219879441</v>
      </c>
      <c r="H1629" s="13">
        <f t="shared" si="177"/>
        <v>0.19295991828016371</v>
      </c>
      <c r="I1629" s="2">
        <f t="shared" si="172"/>
        <v>9.2425608656445668E-3</v>
      </c>
      <c r="J1629" s="36">
        <f t="shared" si="178"/>
        <v>119</v>
      </c>
      <c r="K1629" s="31">
        <f t="shared" si="179"/>
        <v>4.1201207991517904E-3</v>
      </c>
      <c r="L1629" s="3">
        <v>77.209999999999994</v>
      </c>
      <c r="M1629" s="14">
        <v>0.30846179867588075</v>
      </c>
      <c r="N1629" s="3">
        <v>4.9599999999999998E-2</v>
      </c>
      <c r="O1629" s="10">
        <v>5.6799999999999996E-2</v>
      </c>
      <c r="P1629" s="10">
        <v>6.59E-2</v>
      </c>
      <c r="Q1629" s="21">
        <v>4.9599999999999998E-2</v>
      </c>
      <c r="R1629" s="16">
        <v>-7.4422773744302782E-3</v>
      </c>
      <c r="S1629" s="17">
        <f t="shared" si="173"/>
        <v>4.1333333333333335E-3</v>
      </c>
      <c r="T1629" s="19">
        <v>1.9656019656020263E-3</v>
      </c>
      <c r="U1629" s="28">
        <v>2.9899999999999999E-2</v>
      </c>
      <c r="V1629" s="28">
        <v>3.61E-2</v>
      </c>
      <c r="W1629" s="14">
        <v>4.692382800000001E-4</v>
      </c>
      <c r="X1629" s="14" t="s">
        <v>4</v>
      </c>
      <c r="Y1629" s="26">
        <v>2.4170000000000001E-2</v>
      </c>
      <c r="Z1629" s="26">
        <v>2.1704999999999999E-2</v>
      </c>
      <c r="AA1629" s="26">
        <f t="shared" si="180"/>
        <v>2.0036666666666668E-2</v>
      </c>
    </row>
    <row r="1630" spans="1:27" x14ac:dyDescent="0.3">
      <c r="A1630">
        <v>200609</v>
      </c>
      <c r="B1630" s="32">
        <v>1335.85</v>
      </c>
      <c r="C1630" s="3">
        <v>24.096</v>
      </c>
      <c r="D1630" s="2">
        <f t="shared" si="171"/>
        <v>4.0462990576438722</v>
      </c>
      <c r="E1630" s="2">
        <f t="shared" si="174"/>
        <v>497.85932266431945</v>
      </c>
      <c r="F1630" s="36">
        <f t="shared" si="175"/>
        <v>119</v>
      </c>
      <c r="G1630" s="2">
        <f t="shared" si="176"/>
        <v>4.1836917870951211</v>
      </c>
      <c r="H1630" s="13">
        <f t="shared" si="177"/>
        <v>0.19291270412517872</v>
      </c>
      <c r="I1630" s="2">
        <f t="shared" si="172"/>
        <v>9.1579182488272792E-3</v>
      </c>
      <c r="J1630" s="36">
        <f t="shared" si="178"/>
        <v>119</v>
      </c>
      <c r="K1630" s="31">
        <f t="shared" si="179"/>
        <v>4.1226044518540049E-3</v>
      </c>
      <c r="L1630" s="3">
        <v>78.569999999999993</v>
      </c>
      <c r="M1630" s="14">
        <v>0.30059328354055592</v>
      </c>
      <c r="N1630" s="3">
        <v>4.8099999999999997E-2</v>
      </c>
      <c r="O1630" s="10">
        <v>5.5099999999999996E-2</v>
      </c>
      <c r="P1630" s="10">
        <v>6.4299999999999996E-2</v>
      </c>
      <c r="Q1630" s="21">
        <v>4.8399999999999999E-2</v>
      </c>
      <c r="R1630" s="16">
        <v>-8.4423588825057877E-3</v>
      </c>
      <c r="S1630" s="17">
        <f t="shared" si="173"/>
        <v>4.0083333333333334E-3</v>
      </c>
      <c r="T1630" s="19">
        <v>-4.9043648847474364E-3</v>
      </c>
      <c r="U1630" s="28">
        <v>1.7000000000000001E-2</v>
      </c>
      <c r="V1630" s="28">
        <v>1.83E-2</v>
      </c>
      <c r="W1630" s="14">
        <v>5.13377211E-4</v>
      </c>
      <c r="X1630" s="14" t="s">
        <v>4</v>
      </c>
      <c r="Y1630" s="26">
        <v>2.6487E-2</v>
      </c>
      <c r="Z1630" s="26">
        <v>2.5295999999999999E-2</v>
      </c>
      <c r="AA1630" s="26">
        <f t="shared" si="180"/>
        <v>2.2478666666666668E-2</v>
      </c>
    </row>
    <row r="1631" spans="1:27" x14ac:dyDescent="0.3">
      <c r="A1631">
        <v>200610</v>
      </c>
      <c r="B1631" s="32">
        <v>1377.94</v>
      </c>
      <c r="C1631" s="3">
        <v>24.357666666666667</v>
      </c>
      <c r="D1631" s="2">
        <f t="shared" si="171"/>
        <v>4.0518307615703497</v>
      </c>
      <c r="E1631" s="2">
        <f t="shared" si="174"/>
        <v>497.96679693555683</v>
      </c>
      <c r="F1631" s="36">
        <f t="shared" si="175"/>
        <v>119</v>
      </c>
      <c r="G1631" s="2">
        <f t="shared" si="176"/>
        <v>4.1845949322315699</v>
      </c>
      <c r="H1631" s="13">
        <f t="shared" si="177"/>
        <v>0.19287909915260762</v>
      </c>
      <c r="I1631" s="2">
        <f t="shared" si="172"/>
        <v>1.085934041611325E-2</v>
      </c>
      <c r="J1631" s="36">
        <f t="shared" si="178"/>
        <v>119</v>
      </c>
      <c r="K1631" s="31">
        <f t="shared" si="179"/>
        <v>4.1537043873830313E-3</v>
      </c>
      <c r="L1631" s="3">
        <v>79.55</v>
      </c>
      <c r="M1631" s="14">
        <v>0.29059916081230192</v>
      </c>
      <c r="N1631" s="3">
        <v>4.9200000000000001E-2</v>
      </c>
      <c r="O1631" s="10">
        <v>5.5099999999999996E-2</v>
      </c>
      <c r="P1631" s="10">
        <v>6.4199999999999993E-2</v>
      </c>
      <c r="Q1631" s="21">
        <v>4.8099999999999997E-2</v>
      </c>
      <c r="R1631" s="16">
        <v>-7.9046281498172631E-3</v>
      </c>
      <c r="S1631" s="17">
        <f t="shared" si="173"/>
        <v>4.1000000000000003E-3</v>
      </c>
      <c r="T1631" s="19">
        <v>-5.4213898472152966E-3</v>
      </c>
      <c r="U1631" s="28">
        <v>7.7000000000000002E-3</v>
      </c>
      <c r="V1631" s="28">
        <v>1.2699999999999999E-2</v>
      </c>
      <c r="W1631" s="14">
        <v>4.5057733999999996E-4</v>
      </c>
      <c r="X1631" s="14" t="s">
        <v>4</v>
      </c>
      <c r="Y1631" s="26">
        <v>3.2514000000000001E-2</v>
      </c>
      <c r="Z1631" s="26">
        <v>3.1406999999999997E-2</v>
      </c>
      <c r="AA1631" s="26">
        <f t="shared" si="180"/>
        <v>2.8414000000000002E-2</v>
      </c>
    </row>
    <row r="1632" spans="1:27" x14ac:dyDescent="0.3">
      <c r="A1632">
        <v>200611</v>
      </c>
      <c r="B1632" s="32">
        <v>1400.63</v>
      </c>
      <c r="C1632" s="3">
        <v>24.619333333333334</v>
      </c>
      <c r="D1632" s="2">
        <f t="shared" si="171"/>
        <v>4.0536822081670376</v>
      </c>
      <c r="E1632" s="2">
        <f t="shared" si="174"/>
        <v>498.10695563046386</v>
      </c>
      <c r="F1632" s="36">
        <f t="shared" si="175"/>
        <v>119</v>
      </c>
      <c r="G1632" s="2">
        <f t="shared" si="176"/>
        <v>4.1857727363904527</v>
      </c>
      <c r="H1632" s="13">
        <f t="shared" si="177"/>
        <v>0.19283529202555222</v>
      </c>
      <c r="I1632" s="2">
        <f t="shared" si="172"/>
        <v>1.0742681975558721E-2</v>
      </c>
      <c r="J1632" s="36">
        <f t="shared" si="178"/>
        <v>119</v>
      </c>
      <c r="K1632" s="31">
        <f t="shared" si="179"/>
        <v>4.1993508748084957E-3</v>
      </c>
      <c r="L1632" s="3">
        <v>80.53</v>
      </c>
      <c r="M1632" s="14">
        <v>0.28724186769192755</v>
      </c>
      <c r="N1632" s="3">
        <v>4.9400000000000006E-2</v>
      </c>
      <c r="O1632" s="10">
        <v>5.33E-2</v>
      </c>
      <c r="P1632" s="10">
        <v>6.2E-2</v>
      </c>
      <c r="Q1632" s="21">
        <v>4.6699999999999998E-2</v>
      </c>
      <c r="R1632" s="16">
        <v>-1.5818036453659937E-2</v>
      </c>
      <c r="S1632" s="17">
        <f t="shared" si="173"/>
        <v>4.1166666666666669E-3</v>
      </c>
      <c r="T1632" s="19">
        <v>-1.4866204162538033E-3</v>
      </c>
      <c r="U1632" s="28">
        <v>2.07E-2</v>
      </c>
      <c r="V1632" s="28">
        <v>2.46E-2</v>
      </c>
      <c r="W1632" s="14">
        <v>5.9220288800000004E-4</v>
      </c>
      <c r="X1632" s="14" t="s">
        <v>4</v>
      </c>
      <c r="Y1632" s="26">
        <v>1.8384999999999999E-2</v>
      </c>
      <c r="Z1632" s="26">
        <v>1.5886999999999998E-2</v>
      </c>
      <c r="AA1632" s="26">
        <f t="shared" si="180"/>
        <v>1.4268333333333331E-2</v>
      </c>
    </row>
    <row r="1633" spans="1:27" x14ac:dyDescent="0.3">
      <c r="A1633">
        <v>200612</v>
      </c>
      <c r="B1633" s="32">
        <v>1418.3</v>
      </c>
      <c r="C1633" s="3">
        <v>24.881</v>
      </c>
      <c r="D1633" s="2">
        <f t="shared" si="171"/>
        <v>4.0570709628357795</v>
      </c>
      <c r="E1633" s="2">
        <f t="shared" si="174"/>
        <v>498.19483871752811</v>
      </c>
      <c r="F1633" s="36">
        <f t="shared" si="175"/>
        <v>119</v>
      </c>
      <c r="G1633" s="2">
        <f t="shared" si="176"/>
        <v>4.1865112497271273</v>
      </c>
      <c r="H1633" s="13">
        <f t="shared" si="177"/>
        <v>0.19280783398524626</v>
      </c>
      <c r="I1633" s="2">
        <f t="shared" si="172"/>
        <v>1.0628503344255247E-2</v>
      </c>
      <c r="J1633" s="36">
        <f t="shared" si="178"/>
        <v>119</v>
      </c>
      <c r="K1633" s="31">
        <f t="shared" si="179"/>
        <v>4.2442632387941267E-3</v>
      </c>
      <c r="L1633" s="3">
        <v>81.510000000000005</v>
      </c>
      <c r="M1633" s="14">
        <v>0.28168239971435793</v>
      </c>
      <c r="N1633" s="3">
        <v>4.8499999999999995E-2</v>
      </c>
      <c r="O1633" s="10">
        <v>5.3200000000000004E-2</v>
      </c>
      <c r="P1633" s="10">
        <v>6.2199999999999998E-2</v>
      </c>
      <c r="Q1633" s="21">
        <v>4.9099999999999998E-2</v>
      </c>
      <c r="R1633" s="16">
        <v>-1.5384481369128067E-2</v>
      </c>
      <c r="S1633" s="17">
        <f t="shared" si="173"/>
        <v>4.0416666666666665E-3</v>
      </c>
      <c r="T1633" s="19">
        <v>1.4888337468983437E-3</v>
      </c>
      <c r="U1633" s="28">
        <v>-2.3599999999999999E-2</v>
      </c>
      <c r="V1633" s="28">
        <v>-2.3199999999999998E-2</v>
      </c>
      <c r="W1633" s="14">
        <v>3.5750893900000008E-4</v>
      </c>
      <c r="X1633" s="14" t="s">
        <v>4</v>
      </c>
      <c r="Y1633" s="26">
        <v>1.3759E-2</v>
      </c>
      <c r="Z1633" s="26">
        <v>1.2291E-2</v>
      </c>
      <c r="AA1633" s="26">
        <f t="shared" si="180"/>
        <v>9.7173333333333348E-3</v>
      </c>
    </row>
    <row r="1634" spans="1:27" x14ac:dyDescent="0.3">
      <c r="A1634">
        <v>200701</v>
      </c>
      <c r="B1634" s="32">
        <v>1438.24</v>
      </c>
      <c r="C1634" s="3">
        <v>25.084333333333333</v>
      </c>
      <c r="D1634" s="2">
        <f t="shared" si="171"/>
        <v>4.0268436358848616</v>
      </c>
      <c r="E1634" s="2">
        <f t="shared" si="174"/>
        <v>498.2837735389665</v>
      </c>
      <c r="F1634" s="36">
        <f t="shared" si="175"/>
        <v>119</v>
      </c>
      <c r="G1634" s="2">
        <f t="shared" si="176"/>
        <v>4.1872586011677857</v>
      </c>
      <c r="H1634" s="13">
        <f t="shared" si="177"/>
        <v>0.1927800553022119</v>
      </c>
      <c r="I1634" s="2">
        <f t="shared" si="172"/>
        <v>8.1722331631901568E-3</v>
      </c>
      <c r="J1634" s="36">
        <f t="shared" si="178"/>
        <v>119</v>
      </c>
      <c r="K1634" s="31">
        <f t="shared" si="179"/>
        <v>4.3034992471952718E-3</v>
      </c>
      <c r="L1634" s="3">
        <v>82.056666666666672</v>
      </c>
      <c r="M1634" s="14">
        <v>0.27814421048211452</v>
      </c>
      <c r="N1634" s="3">
        <v>4.9800000000000004E-2</v>
      </c>
      <c r="O1634" s="10">
        <v>5.4000000000000006E-2</v>
      </c>
      <c r="P1634" s="10">
        <v>6.3399999999999998E-2</v>
      </c>
      <c r="Q1634" s="21">
        <v>5.0200000000000002E-2</v>
      </c>
      <c r="R1634" s="16">
        <v>-1.9720137037876437E-2</v>
      </c>
      <c r="S1634" s="17">
        <f t="shared" si="173"/>
        <v>4.15E-3</v>
      </c>
      <c r="T1634" s="19">
        <v>3.0525272547075044E-3</v>
      </c>
      <c r="U1634" s="28">
        <v>-1.0200000000000001E-2</v>
      </c>
      <c r="V1634" s="28">
        <v>-5.1000000000000004E-3</v>
      </c>
      <c r="W1634" s="14">
        <v>4.5048478900000001E-4</v>
      </c>
      <c r="X1634" s="14" t="s">
        <v>4</v>
      </c>
      <c r="Y1634" s="26">
        <v>1.5350000000000001E-2</v>
      </c>
      <c r="Z1634" s="26">
        <v>1.4381E-2</v>
      </c>
      <c r="AA1634" s="26">
        <f t="shared" si="180"/>
        <v>1.1200000000000002E-2</v>
      </c>
    </row>
    <row r="1635" spans="1:27" x14ac:dyDescent="0.3">
      <c r="A1635">
        <v>200702</v>
      </c>
      <c r="B1635" s="32">
        <v>1406.82</v>
      </c>
      <c r="C1635" s="3">
        <v>25.287666666666667</v>
      </c>
      <c r="D1635" s="2">
        <f t="shared" si="171"/>
        <v>4.0287008077321982</v>
      </c>
      <c r="E1635" s="2">
        <f t="shared" si="174"/>
        <v>498.38958996031181</v>
      </c>
      <c r="F1635" s="36">
        <f t="shared" si="175"/>
        <v>119</v>
      </c>
      <c r="G1635" s="2">
        <f t="shared" si="176"/>
        <v>4.1881478147925364</v>
      </c>
      <c r="H1635" s="13">
        <f t="shared" si="177"/>
        <v>0.19274701409793737</v>
      </c>
      <c r="I1635" s="2">
        <f t="shared" si="172"/>
        <v>8.1059891300014897E-3</v>
      </c>
      <c r="J1635" s="36">
        <f t="shared" si="178"/>
        <v>119</v>
      </c>
      <c r="K1635" s="31">
        <f t="shared" si="179"/>
        <v>4.3422016115446209E-3</v>
      </c>
      <c r="L1635" s="3">
        <v>82.603333333333339</v>
      </c>
      <c r="M1635" s="14">
        <v>0.28614849416764548</v>
      </c>
      <c r="N1635" s="3">
        <v>5.0300000000000004E-2</v>
      </c>
      <c r="O1635" s="10">
        <v>5.3899999999999997E-2</v>
      </c>
      <c r="P1635" s="10">
        <v>6.2800000000000009E-2</v>
      </c>
      <c r="Q1635" s="21">
        <v>4.7699999999999999E-2</v>
      </c>
      <c r="R1635" s="16">
        <v>-1.5235028552955313E-2</v>
      </c>
      <c r="S1635" s="17">
        <f t="shared" si="173"/>
        <v>4.1916666666666673E-3</v>
      </c>
      <c r="T1635" s="19">
        <v>5.3503675598767231E-3</v>
      </c>
      <c r="U1635" s="28">
        <v>3.3500000000000002E-2</v>
      </c>
      <c r="V1635" s="28">
        <v>2.87E-2</v>
      </c>
      <c r="W1635" s="14">
        <v>1.476815008E-3</v>
      </c>
      <c r="X1635" s="14" t="s">
        <v>4</v>
      </c>
      <c r="Y1635" s="26">
        <v>-1.9269000000000001E-2</v>
      </c>
      <c r="Z1635" s="26">
        <v>-2.1595E-2</v>
      </c>
      <c r="AA1635" s="26">
        <f t="shared" si="180"/>
        <v>-2.3460666666666668E-2</v>
      </c>
    </row>
    <row r="1636" spans="1:27" x14ac:dyDescent="0.3">
      <c r="A1636">
        <v>200703</v>
      </c>
      <c r="B1636" s="32">
        <v>1420.86</v>
      </c>
      <c r="C1636" s="3">
        <v>25.491</v>
      </c>
      <c r="D1636" s="2">
        <f t="shared" si="171"/>
        <v>4.0630719886240767</v>
      </c>
      <c r="E1636" s="2">
        <f t="shared" si="174"/>
        <v>498.44404766399583</v>
      </c>
      <c r="F1636" s="36">
        <f t="shared" si="175"/>
        <v>119</v>
      </c>
      <c r="G1636" s="2">
        <f t="shared" si="176"/>
        <v>4.1886054425545867</v>
      </c>
      <c r="H1636" s="13">
        <f t="shared" si="177"/>
        <v>0.19273001408017151</v>
      </c>
      <c r="I1636" s="2">
        <f t="shared" si="172"/>
        <v>8.0408104082358989E-3</v>
      </c>
      <c r="J1636" s="36">
        <f t="shared" si="178"/>
        <v>119</v>
      </c>
      <c r="K1636" s="31">
        <f t="shared" si="179"/>
        <v>4.3804538226315075E-3</v>
      </c>
      <c r="L1636" s="3">
        <v>83.15</v>
      </c>
      <c r="M1636" s="14">
        <v>0.26905001346109259</v>
      </c>
      <c r="N1636" s="3">
        <v>4.9400000000000006E-2</v>
      </c>
      <c r="O1636" s="10">
        <v>5.2999999999999999E-2</v>
      </c>
      <c r="P1636" s="10">
        <v>6.2699999999999992E-2</v>
      </c>
      <c r="Q1636" s="21">
        <v>4.9299999999999997E-2</v>
      </c>
      <c r="R1636" s="16">
        <v>-1.2126456831546242E-2</v>
      </c>
      <c r="S1636" s="17">
        <f t="shared" si="173"/>
        <v>4.1166666666666669E-3</v>
      </c>
      <c r="T1636" s="19">
        <v>9.1056958510853381E-3</v>
      </c>
      <c r="U1636" s="28">
        <v>-1.4500000000000001E-2</v>
      </c>
      <c r="V1636" s="28">
        <v>-2.3099999999999999E-2</v>
      </c>
      <c r="W1636" s="14">
        <v>1.5875509920000004E-3</v>
      </c>
      <c r="X1636" s="14" t="s">
        <v>4</v>
      </c>
      <c r="Y1636" s="26">
        <v>1.0895999999999999E-2</v>
      </c>
      <c r="Z1636" s="26">
        <v>9.6810000000000004E-3</v>
      </c>
      <c r="AA1636" s="26">
        <f t="shared" si="180"/>
        <v>6.7793333333333325E-3</v>
      </c>
    </row>
    <row r="1637" spans="1:27" x14ac:dyDescent="0.3">
      <c r="A1637">
        <v>200704</v>
      </c>
      <c r="B1637" s="32">
        <v>1482.37</v>
      </c>
      <c r="C1637" s="3">
        <v>25.716000000000001</v>
      </c>
      <c r="D1637" s="2">
        <f t="shared" si="171"/>
        <v>4.0863147947822114</v>
      </c>
      <c r="E1637" s="2">
        <f t="shared" si="174"/>
        <v>498.47816202787584</v>
      </c>
      <c r="F1637" s="36">
        <f t="shared" si="175"/>
        <v>119</v>
      </c>
      <c r="G1637" s="2">
        <f t="shared" si="176"/>
        <v>4.1888921178813092</v>
      </c>
      <c r="H1637" s="13">
        <f t="shared" si="177"/>
        <v>0.19271936615408239</v>
      </c>
      <c r="I1637" s="2">
        <f t="shared" si="172"/>
        <v>8.8266446981288826E-3</v>
      </c>
      <c r="J1637" s="36">
        <f t="shared" si="178"/>
        <v>119</v>
      </c>
      <c r="K1637" s="31">
        <f t="shared" si="179"/>
        <v>4.4294239206231264E-3</v>
      </c>
      <c r="L1637" s="3">
        <v>83.75</v>
      </c>
      <c r="M1637" s="14">
        <v>0.25445616893961986</v>
      </c>
      <c r="N1637" s="3">
        <v>4.87E-2</v>
      </c>
      <c r="O1637" s="10">
        <v>5.4699999999999999E-2</v>
      </c>
      <c r="P1637" s="10">
        <v>6.3899999999999998E-2</v>
      </c>
      <c r="Q1637" s="21">
        <v>4.8899999999999999E-2</v>
      </c>
      <c r="R1637" s="16">
        <v>-8.2615842129313433E-3</v>
      </c>
      <c r="S1637" s="17">
        <f t="shared" si="173"/>
        <v>4.0583333333333331E-3</v>
      </c>
      <c r="T1637" s="19">
        <v>6.4961626865089883E-3</v>
      </c>
      <c r="U1637" s="28">
        <v>8.5000000000000006E-3</v>
      </c>
      <c r="V1637" s="28">
        <v>1.4E-2</v>
      </c>
      <c r="W1637" s="14">
        <v>5.8214369500000007E-4</v>
      </c>
      <c r="X1637" s="14" t="s">
        <v>4</v>
      </c>
      <c r="Y1637" s="26">
        <v>4.3991000000000002E-2</v>
      </c>
      <c r="Z1637" s="26">
        <v>4.2856999999999999E-2</v>
      </c>
      <c r="AA1637" s="26">
        <f t="shared" si="180"/>
        <v>3.9932666666666672E-2</v>
      </c>
    </row>
    <row r="1638" spans="1:27" x14ac:dyDescent="0.3">
      <c r="A1638">
        <v>200705</v>
      </c>
      <c r="B1638" s="32">
        <v>1530.62</v>
      </c>
      <c r="C1638" s="3">
        <v>25.940999999999999</v>
      </c>
      <c r="D1638" s="2">
        <f t="shared" si="171"/>
        <v>4.0596265015952584</v>
      </c>
      <c r="E1638" s="2">
        <f t="shared" si="174"/>
        <v>498.49519018875435</v>
      </c>
      <c r="F1638" s="36">
        <f t="shared" si="175"/>
        <v>119</v>
      </c>
      <c r="G1638" s="2">
        <f t="shared" si="176"/>
        <v>4.1890352116702045</v>
      </c>
      <c r="H1638" s="13">
        <f t="shared" si="177"/>
        <v>0.19271405168941377</v>
      </c>
      <c r="I1638" s="2">
        <f t="shared" si="172"/>
        <v>8.7494167055528482E-3</v>
      </c>
      <c r="J1638" s="36">
        <f t="shared" si="178"/>
        <v>119</v>
      </c>
      <c r="K1638" s="31">
        <f t="shared" si="179"/>
        <v>4.4850387452681504E-3</v>
      </c>
      <c r="L1638" s="3">
        <v>84.35</v>
      </c>
      <c r="M1638" s="14">
        <v>0.24391149412539881</v>
      </c>
      <c r="N1638" s="3">
        <v>4.7300000000000002E-2</v>
      </c>
      <c r="O1638" s="10">
        <v>5.4699999999999999E-2</v>
      </c>
      <c r="P1638" s="10">
        <v>6.3899999999999998E-2</v>
      </c>
      <c r="Q1638" s="21">
        <v>5.0999999999999997E-2</v>
      </c>
      <c r="R1638" s="16">
        <v>-9.9248318141079775E-3</v>
      </c>
      <c r="S1638" s="17">
        <f t="shared" si="173"/>
        <v>3.9416666666666671E-3</v>
      </c>
      <c r="T1638" s="19">
        <v>6.110718674704696E-3</v>
      </c>
      <c r="U1638" s="28">
        <v>-0.02</v>
      </c>
      <c r="V1638" s="28">
        <v>-1.78E-2</v>
      </c>
      <c r="W1638" s="14">
        <v>6.965496190000001E-4</v>
      </c>
      <c r="X1638" s="14" t="s">
        <v>4</v>
      </c>
      <c r="Y1638" s="26">
        <v>3.4458999999999997E-2</v>
      </c>
      <c r="Z1638" s="26">
        <v>3.2154000000000002E-2</v>
      </c>
      <c r="AA1638" s="26">
        <f t="shared" si="180"/>
        <v>3.051733333333333E-2</v>
      </c>
    </row>
    <row r="1639" spans="1:27" x14ac:dyDescent="0.3">
      <c r="A1639">
        <v>200706</v>
      </c>
      <c r="B1639" s="32">
        <v>1503.35</v>
      </c>
      <c r="C1639" s="3">
        <v>26.166</v>
      </c>
      <c r="D1639" s="2">
        <f t="shared" si="171"/>
        <v>4.0184858713117899</v>
      </c>
      <c r="E1639" s="2">
        <f t="shared" si="174"/>
        <v>498.41250946208055</v>
      </c>
      <c r="F1639" s="36">
        <f t="shared" si="175"/>
        <v>119</v>
      </c>
      <c r="G1639" s="2">
        <f t="shared" si="176"/>
        <v>4.188340415647736</v>
      </c>
      <c r="H1639" s="13">
        <f t="shared" si="177"/>
        <v>0.19273985896994297</v>
      </c>
      <c r="I1639" s="2">
        <f t="shared" si="172"/>
        <v>8.6735283913497163E-3</v>
      </c>
      <c r="J1639" s="36">
        <f t="shared" si="178"/>
        <v>119</v>
      </c>
      <c r="K1639" s="31">
        <f t="shared" si="179"/>
        <v>4.5400454913077544E-3</v>
      </c>
      <c r="L1639" s="3">
        <v>84.95</v>
      </c>
      <c r="M1639" s="14">
        <v>0.24789560997351326</v>
      </c>
      <c r="N1639" s="3">
        <v>4.6100000000000002E-2</v>
      </c>
      <c r="O1639" s="10">
        <v>5.79E-2</v>
      </c>
      <c r="P1639" s="10">
        <v>6.7000000000000004E-2</v>
      </c>
      <c r="Q1639" s="21">
        <v>5.21E-2</v>
      </c>
      <c r="R1639" s="16">
        <v>-1.0708195675418206E-2</v>
      </c>
      <c r="S1639" s="17">
        <f t="shared" si="173"/>
        <v>3.8416666666666668E-3</v>
      </c>
      <c r="T1639" s="19">
        <v>1.9379751766057662E-3</v>
      </c>
      <c r="U1639" s="28">
        <v>-9.1000000000000004E-3</v>
      </c>
      <c r="V1639" s="28">
        <v>-1.4800000000000001E-2</v>
      </c>
      <c r="W1639" s="14">
        <v>1.4724290329999998E-3</v>
      </c>
      <c r="X1639" s="14" t="s">
        <v>4</v>
      </c>
      <c r="Y1639" s="26">
        <v>-1.6624E-2</v>
      </c>
      <c r="Z1639" s="26">
        <v>-1.7832000000000001E-2</v>
      </c>
      <c r="AA1639" s="26">
        <f t="shared" si="180"/>
        <v>-2.0465666666666667E-2</v>
      </c>
    </row>
    <row r="1640" spans="1:27" x14ac:dyDescent="0.3">
      <c r="A1640">
        <v>200707</v>
      </c>
      <c r="B1640" s="32">
        <v>1455.27</v>
      </c>
      <c r="C1640" s="3">
        <v>26.435333333333332</v>
      </c>
      <c r="D1640" s="2">
        <f t="shared" si="171"/>
        <v>4.0210267893124136</v>
      </c>
      <c r="E1640" s="2">
        <f t="shared" si="174"/>
        <v>498.35158095079294</v>
      </c>
      <c r="F1640" s="36">
        <f t="shared" si="175"/>
        <v>119</v>
      </c>
      <c r="G1640" s="2">
        <f t="shared" si="176"/>
        <v>4.1878284113512008</v>
      </c>
      <c r="H1640" s="13">
        <f t="shared" si="177"/>
        <v>0.19275888111718484</v>
      </c>
      <c r="I1640" s="2">
        <f t="shared" si="172"/>
        <v>1.0293255879130658E-2</v>
      </c>
      <c r="J1640" s="36">
        <f t="shared" si="178"/>
        <v>119</v>
      </c>
      <c r="K1640" s="31">
        <f t="shared" si="179"/>
        <v>4.5815213032333177E-3</v>
      </c>
      <c r="L1640" s="3">
        <v>82.833581438240969</v>
      </c>
      <c r="M1640" s="14">
        <v>0.25158496439999195</v>
      </c>
      <c r="N1640" s="3">
        <v>4.82E-2</v>
      </c>
      <c r="O1640" s="10">
        <v>5.7300000000000004E-2</v>
      </c>
      <c r="P1640" s="10">
        <v>6.6500000000000004E-2</v>
      </c>
      <c r="Q1640" s="21">
        <v>5.0099999999999999E-2</v>
      </c>
      <c r="R1640" s="16">
        <v>-1.5083190042365441E-2</v>
      </c>
      <c r="S1640" s="17">
        <f t="shared" si="173"/>
        <v>4.0166666666666666E-3</v>
      </c>
      <c r="T1640" s="19">
        <v>-2.543772078021922E-4</v>
      </c>
      <c r="U1640" s="28">
        <v>2.8400000000000002E-2</v>
      </c>
      <c r="V1640" s="28">
        <v>-3.2000000000000002E-3</v>
      </c>
      <c r="W1640" s="14">
        <v>2.4262621089999998E-3</v>
      </c>
      <c r="X1640" s="14" t="s">
        <v>4</v>
      </c>
      <c r="Y1640" s="26">
        <v>-3.1192000000000001E-2</v>
      </c>
      <c r="Z1640" s="26">
        <v>-3.2279000000000002E-2</v>
      </c>
      <c r="AA1640" s="26">
        <f t="shared" si="180"/>
        <v>-3.5208666666666666E-2</v>
      </c>
    </row>
    <row r="1641" spans="1:27" x14ac:dyDescent="0.3">
      <c r="A1641">
        <v>200708</v>
      </c>
      <c r="B1641" s="32">
        <v>1473.99</v>
      </c>
      <c r="C1641" s="3">
        <v>26.704666666666668</v>
      </c>
      <c r="D1641" s="2">
        <f t="shared" si="171"/>
        <v>4.0460582404464551</v>
      </c>
      <c r="E1641" s="2">
        <f t="shared" si="174"/>
        <v>498.2451214084399</v>
      </c>
      <c r="F1641" s="36">
        <f t="shared" si="175"/>
        <v>119</v>
      </c>
      <c r="G1641" s="2">
        <f t="shared" si="176"/>
        <v>4.186933793348234</v>
      </c>
      <c r="H1641" s="13">
        <f t="shared" si="177"/>
        <v>0.19279212726455236</v>
      </c>
      <c r="I1641" s="2">
        <f t="shared" si="172"/>
        <v>1.0188384233223324E-2</v>
      </c>
      <c r="J1641" s="36">
        <f t="shared" si="178"/>
        <v>119</v>
      </c>
      <c r="K1641" s="31">
        <f t="shared" si="179"/>
        <v>4.63672524459982E-3</v>
      </c>
      <c r="L1641" s="3">
        <v>80.71716287648195</v>
      </c>
      <c r="M1641" s="14">
        <v>0.24883985118762977</v>
      </c>
      <c r="N1641" s="3">
        <v>4.2000000000000003E-2</v>
      </c>
      <c r="O1641" s="10">
        <v>5.79E-2</v>
      </c>
      <c r="P1641" s="10">
        <v>6.6500000000000004E-2</v>
      </c>
      <c r="Q1641" s="21">
        <v>4.87E-2</v>
      </c>
      <c r="R1641" s="16">
        <v>-1.2496855362356066E-2</v>
      </c>
      <c r="S1641" s="17">
        <f t="shared" si="173"/>
        <v>3.5000000000000001E-3</v>
      </c>
      <c r="T1641" s="19">
        <v>-1.8339022270870142E-3</v>
      </c>
      <c r="U1641" s="28">
        <v>1.9900000000000001E-2</v>
      </c>
      <c r="V1641" s="28">
        <v>1.52E-2</v>
      </c>
      <c r="W1641" s="14">
        <v>5.1340441140000003E-3</v>
      </c>
      <c r="X1641" s="14" t="s">
        <v>4</v>
      </c>
      <c r="Y1641" s="26">
        <v>1.5117999999999999E-2</v>
      </c>
      <c r="Z1641" s="26">
        <v>1.2883E-2</v>
      </c>
      <c r="AA1641" s="26">
        <f t="shared" si="180"/>
        <v>1.1618E-2</v>
      </c>
    </row>
    <row r="1642" spans="1:27" x14ac:dyDescent="0.3">
      <c r="A1642">
        <v>200709</v>
      </c>
      <c r="B1642" s="32">
        <v>1526.75</v>
      </c>
      <c r="C1642" s="3">
        <v>26.974</v>
      </c>
      <c r="D1642" s="2">
        <f t="shared" si="171"/>
        <v>4.0507366907972866</v>
      </c>
      <c r="E1642" s="2">
        <f t="shared" si="174"/>
        <v>498.20248266330219</v>
      </c>
      <c r="F1642" s="36">
        <f t="shared" si="175"/>
        <v>119</v>
      </c>
      <c r="G1642" s="2">
        <f t="shared" si="176"/>
        <v>4.1865754845655649</v>
      </c>
      <c r="H1642" s="13">
        <f t="shared" si="177"/>
        <v>0.19280544609363984</v>
      </c>
      <c r="I1642" s="2">
        <f t="shared" si="172"/>
        <v>1.0085627980128242E-2</v>
      </c>
      <c r="J1642" s="36">
        <f t="shared" si="178"/>
        <v>119</v>
      </c>
      <c r="K1642" s="31">
        <f t="shared" si="179"/>
        <v>4.6911640177248895E-3</v>
      </c>
      <c r="L1642" s="3">
        <v>78.600744314722931</v>
      </c>
      <c r="M1642" s="14">
        <v>0.23920743671233688</v>
      </c>
      <c r="N1642" s="3">
        <v>3.8900000000000004E-2</v>
      </c>
      <c r="O1642" s="10">
        <v>5.74E-2</v>
      </c>
      <c r="P1642" s="10">
        <v>6.59E-2</v>
      </c>
      <c r="Q1642" s="21">
        <v>4.8899999999999999E-2</v>
      </c>
      <c r="R1642" s="16">
        <v>-1.3207020239362401E-2</v>
      </c>
      <c r="S1642" s="17">
        <f t="shared" si="173"/>
        <v>3.241666666666667E-3</v>
      </c>
      <c r="T1642" s="19">
        <v>2.755907405358915E-3</v>
      </c>
      <c r="U1642" s="28">
        <v>1.1999999999999999E-3</v>
      </c>
      <c r="V1642" s="28">
        <v>1.35E-2</v>
      </c>
      <c r="W1642" s="14">
        <v>1.8684314079999999E-3</v>
      </c>
      <c r="X1642" s="14" t="s">
        <v>4</v>
      </c>
      <c r="Y1642" s="26">
        <v>3.7484999999999997E-2</v>
      </c>
      <c r="Z1642" s="26">
        <v>3.5938999999999999E-2</v>
      </c>
      <c r="AA1642" s="26">
        <f t="shared" si="180"/>
        <v>3.4243333333333334E-2</v>
      </c>
    </row>
    <row r="1643" spans="1:27" x14ac:dyDescent="0.3">
      <c r="A1643">
        <v>200710</v>
      </c>
      <c r="B1643" s="32">
        <v>1549.38</v>
      </c>
      <c r="C1643" s="3">
        <v>27.226333333333336</v>
      </c>
      <c r="D1643" s="2">
        <f t="shared" si="171"/>
        <v>3.9963826983082993</v>
      </c>
      <c r="E1643" s="2">
        <f t="shared" si="174"/>
        <v>498.12437392542444</v>
      </c>
      <c r="F1643" s="36">
        <f t="shared" si="175"/>
        <v>119</v>
      </c>
      <c r="G1643" s="2">
        <f t="shared" si="176"/>
        <v>4.1859191086170124</v>
      </c>
      <c r="H1643" s="13">
        <f t="shared" si="177"/>
        <v>0.19282984926208796</v>
      </c>
      <c r="I1643" s="2">
        <f t="shared" si="172"/>
        <v>9.354687229678138E-3</v>
      </c>
      <c r="J1643" s="36">
        <f t="shared" si="178"/>
        <v>119</v>
      </c>
      <c r="K1643" s="31">
        <f t="shared" si="179"/>
        <v>4.7466817555608639E-3</v>
      </c>
      <c r="L1643" s="3">
        <v>74.46049620981529</v>
      </c>
      <c r="M1643" s="14">
        <v>0.2386170601315469</v>
      </c>
      <c r="N1643" s="3">
        <v>3.9E-2</v>
      </c>
      <c r="O1643" s="10">
        <v>5.6600000000000004E-2</v>
      </c>
      <c r="P1643" s="10">
        <v>6.480000000000001E-2</v>
      </c>
      <c r="Q1643" s="21">
        <v>4.8000000000000001E-2</v>
      </c>
      <c r="R1643" s="16">
        <v>-1.8406977956851617E-2</v>
      </c>
      <c r="S1643" s="17">
        <f t="shared" si="173"/>
        <v>3.2499999999999999E-3</v>
      </c>
      <c r="T1643" s="19">
        <v>2.1391913281212371E-3</v>
      </c>
      <c r="U1643" s="28">
        <v>1.55E-2</v>
      </c>
      <c r="V1643" s="28">
        <v>8.8000000000000005E-3</v>
      </c>
      <c r="W1643" s="14">
        <v>1.6828911709999999E-3</v>
      </c>
      <c r="X1643" s="14" t="s">
        <v>4</v>
      </c>
      <c r="Y1643" s="26">
        <v>1.7361999999999999E-2</v>
      </c>
      <c r="Z1643" s="26">
        <v>1.6292999999999998E-2</v>
      </c>
      <c r="AA1643" s="26">
        <f t="shared" si="180"/>
        <v>1.4112E-2</v>
      </c>
    </row>
    <row r="1644" spans="1:27" x14ac:dyDescent="0.3">
      <c r="A1644">
        <v>200711</v>
      </c>
      <c r="B1644" s="32">
        <v>1481.14</v>
      </c>
      <c r="C1644" s="3">
        <v>27.478666666666669</v>
      </c>
      <c r="D1644" s="2">
        <f t="shared" si="171"/>
        <v>3.9784914646765821</v>
      </c>
      <c r="E1644" s="2">
        <f t="shared" si="174"/>
        <v>497.97976298331872</v>
      </c>
      <c r="F1644" s="36">
        <f t="shared" si="175"/>
        <v>119</v>
      </c>
      <c r="G1644" s="2">
        <f t="shared" si="176"/>
        <v>4.1847038906161238</v>
      </c>
      <c r="H1644" s="13">
        <f t="shared" si="177"/>
        <v>0.19287504573017478</v>
      </c>
      <c r="I1644" s="2">
        <f t="shared" si="172"/>
        <v>9.2679880997563746E-3</v>
      </c>
      <c r="J1644" s="36">
        <f t="shared" si="178"/>
        <v>119</v>
      </c>
      <c r="K1644" s="31">
        <f t="shared" si="179"/>
        <v>4.7961584921158767E-3</v>
      </c>
      <c r="L1644" s="3">
        <v>70.320248104907648</v>
      </c>
      <c r="M1644" s="14">
        <v>0.24857969160310339</v>
      </c>
      <c r="N1644" s="3">
        <v>3.27E-2</v>
      </c>
      <c r="O1644" s="10">
        <v>5.4400000000000004E-2</v>
      </c>
      <c r="P1644" s="10">
        <v>6.4000000000000001E-2</v>
      </c>
      <c r="Q1644" s="21">
        <v>4.4499999999999998E-2</v>
      </c>
      <c r="R1644" s="16">
        <v>-2.5428136451145018E-2</v>
      </c>
      <c r="S1644" s="17">
        <f t="shared" si="173"/>
        <v>2.725E-3</v>
      </c>
      <c r="T1644" s="19">
        <v>5.9396178734156813E-3</v>
      </c>
      <c r="U1644" s="28">
        <v>4.6800000000000001E-2</v>
      </c>
      <c r="V1644" s="28">
        <v>7.9000000000000008E-3</v>
      </c>
      <c r="W1644" s="14">
        <v>5.6368200579999996E-3</v>
      </c>
      <c r="X1644" s="14" t="s">
        <v>4</v>
      </c>
      <c r="Y1644" s="26">
        <v>-4.1216999999999997E-2</v>
      </c>
      <c r="Z1644" s="26">
        <v>-4.3413E-2</v>
      </c>
      <c r="AA1644" s="26">
        <f t="shared" si="180"/>
        <v>-4.3941999999999995E-2</v>
      </c>
    </row>
    <row r="1645" spans="1:27" x14ac:dyDescent="0.3">
      <c r="A1645">
        <v>200712</v>
      </c>
      <c r="B1645" s="32">
        <v>1468.36</v>
      </c>
      <c r="C1645" s="3">
        <v>27.731000000000002</v>
      </c>
      <c r="D1645" s="2">
        <f t="shared" si="171"/>
        <v>3.9062365801113041</v>
      </c>
      <c r="E1645" s="2">
        <f t="shared" si="174"/>
        <v>497.81061085728237</v>
      </c>
      <c r="F1645" s="36">
        <f t="shared" si="175"/>
        <v>119</v>
      </c>
      <c r="G1645" s="2">
        <f t="shared" si="176"/>
        <v>4.1832824441788432</v>
      </c>
      <c r="H1645" s="13">
        <f t="shared" si="177"/>
        <v>0.1929279391523539</v>
      </c>
      <c r="I1645" s="2">
        <f t="shared" si="172"/>
        <v>9.1828812654666248E-3</v>
      </c>
      <c r="J1645" s="36">
        <f t="shared" si="178"/>
        <v>119</v>
      </c>
      <c r="K1645" s="31">
        <f t="shared" si="179"/>
        <v>4.8450073221414664E-3</v>
      </c>
      <c r="L1645" s="3">
        <v>66.180000000000007</v>
      </c>
      <c r="M1645" s="14">
        <v>0.2505829731427226</v>
      </c>
      <c r="N1645" s="3">
        <v>0.03</v>
      </c>
      <c r="O1645" s="10">
        <v>5.4900000000000004E-2</v>
      </c>
      <c r="P1645" s="10">
        <v>6.6500000000000004E-2</v>
      </c>
      <c r="Q1645" s="21">
        <v>4.4999999999999998E-2</v>
      </c>
      <c r="R1645" s="16">
        <v>-4.1810886001601856E-2</v>
      </c>
      <c r="S1645" s="17">
        <f t="shared" si="173"/>
        <v>2.5000000000000001E-3</v>
      </c>
      <c r="T1645" s="19">
        <v>-6.7086312964781403E-4</v>
      </c>
      <c r="U1645" s="28">
        <v>-2.8999999999999998E-3</v>
      </c>
      <c r="V1645" s="28">
        <v>2.8E-3</v>
      </c>
      <c r="W1645" s="14">
        <v>2.3453329829999994E-3</v>
      </c>
      <c r="X1645" s="14" t="s">
        <v>4</v>
      </c>
      <c r="Y1645" s="26">
        <v>-6.0980000000000001E-3</v>
      </c>
      <c r="Z1645" s="26">
        <v>-7.8849999999999996E-3</v>
      </c>
      <c r="AA1645" s="26">
        <f t="shared" si="180"/>
        <v>-8.5979999999999997E-3</v>
      </c>
    </row>
    <row r="1646" spans="1:27" x14ac:dyDescent="0.3">
      <c r="A1646">
        <v>200801</v>
      </c>
      <c r="B1646" s="30">
        <v>1378.55</v>
      </c>
      <c r="C1646" s="3">
        <v>27.920999999999999</v>
      </c>
      <c r="D1646" s="2">
        <f t="shared" si="171"/>
        <v>3.8640286994016924</v>
      </c>
      <c r="E1646" s="2">
        <f t="shared" si="174"/>
        <v>497.50434810824396</v>
      </c>
      <c r="F1646" s="36">
        <f t="shared" si="175"/>
        <v>119</v>
      </c>
      <c r="G1646" s="2">
        <f t="shared" si="176"/>
        <v>4.1807088076323025</v>
      </c>
      <c r="H1646" s="13">
        <f t="shared" si="177"/>
        <v>0.19302378055427166</v>
      </c>
      <c r="I1646" s="2">
        <f t="shared" si="172"/>
        <v>6.851537989974954E-3</v>
      </c>
      <c r="J1646" s="36">
        <f t="shared" si="178"/>
        <v>119</v>
      </c>
      <c r="K1646" s="31">
        <f t="shared" si="179"/>
        <v>4.8950492742830384E-3</v>
      </c>
      <c r="L1646" s="3">
        <v>64.250248104907655</v>
      </c>
      <c r="M1646" s="14">
        <v>0.2627544223091714</v>
      </c>
      <c r="N1646" s="8">
        <v>2.75E-2</v>
      </c>
      <c r="O1646" s="10">
        <v>5.33E-2</v>
      </c>
      <c r="P1646" s="8">
        <v>6.54E-2</v>
      </c>
      <c r="Q1646" s="21">
        <v>4.36E-2</v>
      </c>
      <c r="R1646" s="16">
        <v>-3.8459798408695865E-2</v>
      </c>
      <c r="S1646" s="17">
        <f t="shared" si="173"/>
        <v>2.2916666666666667E-3</v>
      </c>
      <c r="T1646" s="19">
        <v>4.9705764726046819E-3</v>
      </c>
      <c r="U1646" s="28">
        <v>2.1299999999999999E-2</v>
      </c>
      <c r="V1646" s="28">
        <v>1.6999999999999999E-3</v>
      </c>
      <c r="W1646" s="14">
        <v>4.8317986320000009E-3</v>
      </c>
      <c r="X1646" s="14" t="s">
        <v>4</v>
      </c>
      <c r="Y1646" s="26">
        <v>-6.1183000000000001E-2</v>
      </c>
      <c r="Z1646" s="26">
        <v>-6.2349000000000002E-2</v>
      </c>
      <c r="AA1646" s="26">
        <f t="shared" si="180"/>
        <v>-6.3474666666666665E-2</v>
      </c>
    </row>
    <row r="1647" spans="1:27" x14ac:dyDescent="0.3">
      <c r="A1647">
        <v>200802</v>
      </c>
      <c r="B1647" s="30">
        <v>1330.63</v>
      </c>
      <c r="C1647" s="3">
        <v>28.110999999999997</v>
      </c>
      <c r="D1647" s="2">
        <f t="shared" si="171"/>
        <v>3.8512694222176824</v>
      </c>
      <c r="E1647" s="2">
        <f t="shared" si="174"/>
        <v>497.11035138699316</v>
      </c>
      <c r="F1647" s="36">
        <f t="shared" si="175"/>
        <v>119</v>
      </c>
      <c r="G1647" s="2">
        <f t="shared" si="176"/>
        <v>4.1773979108150687</v>
      </c>
      <c r="H1647" s="13">
        <f t="shared" si="177"/>
        <v>0.19314721742964736</v>
      </c>
      <c r="I1647" s="2">
        <f t="shared" si="172"/>
        <v>6.8049138641166351E-3</v>
      </c>
      <c r="J1647" s="36">
        <f t="shared" si="178"/>
        <v>119</v>
      </c>
      <c r="K1647" s="31">
        <f t="shared" si="179"/>
        <v>4.9255873816147332E-3</v>
      </c>
      <c r="L1647" s="3">
        <v>62.320496209815296</v>
      </c>
      <c r="M1647" s="14">
        <v>0.27097932103928291</v>
      </c>
      <c r="N1647" s="8">
        <v>2.12E-2</v>
      </c>
      <c r="O1647" s="8">
        <v>5.5300000000000002E-2</v>
      </c>
      <c r="P1647" s="8">
        <v>6.8199999999999997E-2</v>
      </c>
      <c r="Q1647" s="21">
        <v>4.3799999999999999E-2</v>
      </c>
      <c r="R1647" s="16">
        <v>-5.0814450999241347E-2</v>
      </c>
      <c r="S1647" s="17">
        <f t="shared" si="173"/>
        <v>1.7666666666666666E-3</v>
      </c>
      <c r="T1647" s="19">
        <v>2.9041121849535667E-3</v>
      </c>
      <c r="U1647" s="28">
        <v>1.8E-3</v>
      </c>
      <c r="V1647" s="28">
        <v>-7.1000000000000004E-3</v>
      </c>
      <c r="W1647" s="14">
        <v>3.2256550690000006E-3</v>
      </c>
      <c r="X1647" s="14" t="s">
        <v>4</v>
      </c>
      <c r="Y1647" s="26">
        <v>-3.1408999999999999E-2</v>
      </c>
      <c r="Z1647" s="26">
        <v>-3.3681000000000003E-2</v>
      </c>
      <c r="AA1647" s="26">
        <f t="shared" si="180"/>
        <v>-3.3175666666666666E-2</v>
      </c>
    </row>
    <row r="1648" spans="1:27" x14ac:dyDescent="0.3">
      <c r="A1648">
        <v>200803</v>
      </c>
      <c r="B1648" s="30">
        <v>1322.7</v>
      </c>
      <c r="C1648" s="3">
        <v>28.300999999999998</v>
      </c>
      <c r="D1648" s="2">
        <f t="shared" si="171"/>
        <v>3.8909841809781112</v>
      </c>
      <c r="E1648" s="2">
        <f t="shared" si="174"/>
        <v>496.69776191493719</v>
      </c>
      <c r="F1648" s="36">
        <f t="shared" si="175"/>
        <v>119</v>
      </c>
      <c r="G1648" s="2">
        <f t="shared" si="176"/>
        <v>4.1739307723944306</v>
      </c>
      <c r="H1648" s="13">
        <f t="shared" si="177"/>
        <v>0.1932766486431384</v>
      </c>
      <c r="I1648" s="2">
        <f t="shared" si="172"/>
        <v>6.7589199957311941E-3</v>
      </c>
      <c r="J1648" s="36">
        <f t="shared" si="178"/>
        <v>119</v>
      </c>
      <c r="K1648" s="31">
        <f t="shared" si="179"/>
        <v>4.9558204049067476E-3</v>
      </c>
      <c r="L1648" s="3">
        <v>60.390744314722937</v>
      </c>
      <c r="M1648" s="14">
        <v>0.25405756718033023</v>
      </c>
      <c r="N1648" s="8">
        <v>1.26E-2</v>
      </c>
      <c r="O1648" s="8">
        <v>5.5099999999999996E-2</v>
      </c>
      <c r="P1648" s="8">
        <v>6.8900000000000003E-2</v>
      </c>
      <c r="Q1648" s="21">
        <v>4.3200000000000002E-2</v>
      </c>
      <c r="R1648" s="16">
        <v>-5.3151877500499663E-2</v>
      </c>
      <c r="S1648" s="17">
        <f t="shared" si="173"/>
        <v>1.0499999999999999E-3</v>
      </c>
      <c r="T1648" s="19">
        <v>8.6682129309896272E-3</v>
      </c>
      <c r="U1648" s="28">
        <v>1.06E-2</v>
      </c>
      <c r="V1648" s="28">
        <v>-5.8999999999999999E-3</v>
      </c>
      <c r="W1648" s="14">
        <v>6.3376488710000008E-3</v>
      </c>
      <c r="X1648" s="14" t="s">
        <v>4</v>
      </c>
      <c r="Y1648" s="26">
        <v>-3.3999999999999998E-3</v>
      </c>
      <c r="Z1648" s="26">
        <v>-5.0549999999999996E-3</v>
      </c>
      <c r="AA1648" s="26">
        <f t="shared" si="180"/>
        <v>-4.45E-3</v>
      </c>
    </row>
    <row r="1649" spans="1:27" x14ac:dyDescent="0.3">
      <c r="A1649">
        <v>200804</v>
      </c>
      <c r="B1649" s="30">
        <v>1385.59</v>
      </c>
      <c r="C1649" s="3">
        <v>28.437999999999995</v>
      </c>
      <c r="D1649" s="2">
        <f t="shared" si="171"/>
        <v>3.8967726283705257</v>
      </c>
      <c r="E1649" s="2">
        <f t="shared" si="174"/>
        <v>496.350478105185</v>
      </c>
      <c r="F1649" s="36">
        <f t="shared" si="175"/>
        <v>119</v>
      </c>
      <c r="G1649" s="2">
        <f t="shared" si="176"/>
        <v>4.1710124210519748</v>
      </c>
      <c r="H1649" s="13">
        <f t="shared" si="177"/>
        <v>0.19338572770176465</v>
      </c>
      <c r="I1649" s="2">
        <f t="shared" si="172"/>
        <v>4.8408183456414289E-3</v>
      </c>
      <c r="J1649" s="36">
        <f t="shared" si="178"/>
        <v>119</v>
      </c>
      <c r="K1649" s="31">
        <f t="shared" si="179"/>
        <v>4.9570971223302385E-3</v>
      </c>
      <c r="L1649" s="3">
        <v>57.383829543148622</v>
      </c>
      <c r="M1649" s="14">
        <v>0.24301469641883508</v>
      </c>
      <c r="N1649" s="8">
        <v>1.29E-2</v>
      </c>
      <c r="O1649" s="8">
        <v>5.5500000000000001E-2</v>
      </c>
      <c r="P1649" s="8">
        <v>6.9699999999999998E-2</v>
      </c>
      <c r="Q1649" s="21">
        <v>4.58E-2</v>
      </c>
      <c r="R1649" s="16">
        <v>-5.0124896784750357E-2</v>
      </c>
      <c r="S1649" s="17">
        <f t="shared" si="173"/>
        <v>1.075E-3</v>
      </c>
      <c r="T1649" s="19">
        <v>6.0647783897194163E-3</v>
      </c>
      <c r="U1649" s="28">
        <v>-2.8799999999999999E-2</v>
      </c>
      <c r="V1649" s="28">
        <v>9.1000000000000004E-3</v>
      </c>
      <c r="W1649" s="14">
        <v>2.9036913849999992E-3</v>
      </c>
      <c r="X1649" s="14" t="s">
        <v>4</v>
      </c>
      <c r="Y1649" s="26">
        <v>4.8628999999999999E-2</v>
      </c>
      <c r="Z1649" s="26">
        <v>4.7489000000000003E-2</v>
      </c>
      <c r="AA1649" s="26">
        <f t="shared" si="180"/>
        <v>4.7553999999999999E-2</v>
      </c>
    </row>
    <row r="1650" spans="1:27" x14ac:dyDescent="0.3">
      <c r="A1650">
        <v>200805</v>
      </c>
      <c r="B1650" s="30">
        <v>1400.38</v>
      </c>
      <c r="C1650" s="3">
        <v>28.574999999999996</v>
      </c>
      <c r="D1650" s="2">
        <f t="shared" si="171"/>
        <v>3.8020831472327887</v>
      </c>
      <c r="E1650" s="2">
        <f t="shared" si="174"/>
        <v>495.97684452596081</v>
      </c>
      <c r="F1650" s="36">
        <f t="shared" si="175"/>
        <v>119</v>
      </c>
      <c r="G1650" s="2">
        <f t="shared" si="176"/>
        <v>4.1678726430753006</v>
      </c>
      <c r="H1650" s="13">
        <f t="shared" si="177"/>
        <v>0.19350322058341582</v>
      </c>
      <c r="I1650" s="2">
        <f t="shared" si="172"/>
        <v>4.8174977143258246E-3</v>
      </c>
      <c r="J1650" s="36">
        <f t="shared" si="178"/>
        <v>119</v>
      </c>
      <c r="K1650" s="31">
        <f t="shared" si="179"/>
        <v>4.9426197570437251E-3</v>
      </c>
      <c r="L1650" s="3">
        <v>54.376914771574306</v>
      </c>
      <c r="M1650" s="14">
        <v>0.24651061216997197</v>
      </c>
      <c r="N1650" s="8">
        <v>1.7299999999999999E-2</v>
      </c>
      <c r="O1650" s="8">
        <v>5.57E-2</v>
      </c>
      <c r="P1650" s="8">
        <v>6.93E-2</v>
      </c>
      <c r="Q1650" s="21">
        <v>4.7500000000000001E-2</v>
      </c>
      <c r="R1650" s="16">
        <v>-4.6538955205980052E-2</v>
      </c>
      <c r="S1650" s="17">
        <f t="shared" si="173"/>
        <v>1.4416666666666666E-3</v>
      </c>
      <c r="T1650" s="19">
        <v>8.4208860317562806E-3</v>
      </c>
      <c r="U1650" s="28">
        <v>-1.6400000000000001E-2</v>
      </c>
      <c r="V1650" s="28">
        <v>-2.7699999999999999E-2</v>
      </c>
      <c r="W1650" s="14">
        <v>1.6406620900000003E-3</v>
      </c>
      <c r="X1650" s="14" t="s">
        <v>4</v>
      </c>
      <c r="Y1650" s="26">
        <v>1.2985999999999999E-2</v>
      </c>
      <c r="Z1650" s="26">
        <v>1.0708000000000001E-2</v>
      </c>
      <c r="AA1650" s="26">
        <f t="shared" si="180"/>
        <v>1.1544333333333334E-2</v>
      </c>
    </row>
    <row r="1651" spans="1:27" x14ac:dyDescent="0.3">
      <c r="A1651">
        <v>200806</v>
      </c>
      <c r="B1651" s="30">
        <v>1280</v>
      </c>
      <c r="C1651" s="3">
        <v>28.712</v>
      </c>
      <c r="D1651" s="2">
        <f t="shared" si="171"/>
        <v>3.7873919025819007</v>
      </c>
      <c r="E1651" s="2">
        <f t="shared" si="174"/>
        <v>495.52670450270847</v>
      </c>
      <c r="F1651" s="36">
        <f t="shared" si="175"/>
        <v>119</v>
      </c>
      <c r="G1651" s="2">
        <f t="shared" si="176"/>
        <v>4.1640899538042726</v>
      </c>
      <c r="H1651" s="13">
        <f t="shared" si="177"/>
        <v>0.19364496144443064</v>
      </c>
      <c r="I1651" s="2">
        <f t="shared" si="172"/>
        <v>4.7944006999125488E-3</v>
      </c>
      <c r="J1651" s="36">
        <f t="shared" si="178"/>
        <v>119</v>
      </c>
      <c r="K1651" s="31">
        <f t="shared" si="179"/>
        <v>4.9283060859978585E-3</v>
      </c>
      <c r="L1651" s="3">
        <v>51.37</v>
      </c>
      <c r="M1651" s="14">
        <v>0.27449138811331442</v>
      </c>
      <c r="N1651" s="8">
        <v>1.8600000000000002E-2</v>
      </c>
      <c r="O1651" s="8">
        <v>5.6799999999999996E-2</v>
      </c>
      <c r="P1651" s="8">
        <v>7.0699999999999999E-2</v>
      </c>
      <c r="Q1651" s="21">
        <v>4.5999999999999999E-2</v>
      </c>
      <c r="R1651" s="16">
        <v>-4.8522482176513726E-2</v>
      </c>
      <c r="S1651" s="17">
        <f t="shared" si="173"/>
        <v>1.5500000000000002E-3</v>
      </c>
      <c r="T1651" s="19">
        <v>1.0076996934894167E-2</v>
      </c>
      <c r="U1651" s="28">
        <v>2.1999999999999999E-2</v>
      </c>
      <c r="V1651" s="28">
        <v>-6.1000000000000004E-3</v>
      </c>
      <c r="W1651" s="14">
        <v>3.4251768430000004E-3</v>
      </c>
      <c r="X1651" s="14" t="s">
        <v>4</v>
      </c>
      <c r="Y1651" s="26">
        <v>-8.2819000000000004E-2</v>
      </c>
      <c r="Z1651" s="26">
        <v>-8.4544999999999995E-2</v>
      </c>
      <c r="AA1651" s="26">
        <f t="shared" si="180"/>
        <v>-8.4369E-2</v>
      </c>
    </row>
    <row r="1652" spans="1:27" x14ac:dyDescent="0.3">
      <c r="A1652">
        <v>200807</v>
      </c>
      <c r="B1652" s="30">
        <v>1267.3800000000001</v>
      </c>
      <c r="C1652" s="3">
        <v>28.759333333333331</v>
      </c>
      <c r="D1652" s="2">
        <f t="shared" si="171"/>
        <v>3.7978615016468114</v>
      </c>
      <c r="E1652" s="2">
        <f t="shared" si="174"/>
        <v>495.22363032239684</v>
      </c>
      <c r="F1652" s="36">
        <f t="shared" si="175"/>
        <v>119</v>
      </c>
      <c r="G1652" s="2">
        <f t="shared" si="176"/>
        <v>4.1615431119529145</v>
      </c>
      <c r="H1652" s="13">
        <f t="shared" si="177"/>
        <v>0.19374051098870729</v>
      </c>
      <c r="I1652" s="2">
        <f t="shared" si="172"/>
        <v>1.6485557722669686E-3</v>
      </c>
      <c r="J1652" s="36">
        <f t="shared" si="178"/>
        <v>119</v>
      </c>
      <c r="K1652" s="31">
        <f t="shared" si="179"/>
        <v>4.9334714001344386E-3</v>
      </c>
      <c r="L1652" s="3">
        <v>49.563333333333333</v>
      </c>
      <c r="M1652" s="14">
        <v>0.27381565509640515</v>
      </c>
      <c r="N1652" s="8">
        <v>1.6299999999999999E-2</v>
      </c>
      <c r="O1652" s="8">
        <v>5.67E-2</v>
      </c>
      <c r="P1652" s="8">
        <v>7.1599999999999997E-2</v>
      </c>
      <c r="Q1652" s="21">
        <v>4.65E-2</v>
      </c>
      <c r="R1652" s="16">
        <v>-4.7896978641610806E-2</v>
      </c>
      <c r="S1652" s="17">
        <f t="shared" si="173"/>
        <v>1.3583333333333331E-3</v>
      </c>
      <c r="T1652" s="19">
        <v>5.2510111281218741E-3</v>
      </c>
      <c r="U1652" s="28">
        <v>-2.5000000000000001E-3</v>
      </c>
      <c r="V1652" s="28">
        <v>-1.09E-2</v>
      </c>
      <c r="W1652" s="14">
        <v>4.4659109900000004E-3</v>
      </c>
      <c r="X1652" s="14" t="s">
        <v>4</v>
      </c>
      <c r="Y1652" s="26">
        <v>-7.3090000000000004E-3</v>
      </c>
      <c r="Z1652" s="26">
        <v>-8.7410000000000005E-3</v>
      </c>
      <c r="AA1652" s="26">
        <f t="shared" si="180"/>
        <v>-8.6673333333333342E-3</v>
      </c>
    </row>
    <row r="1653" spans="1:27" x14ac:dyDescent="0.3">
      <c r="A1653">
        <v>200808</v>
      </c>
      <c r="B1653" s="30">
        <v>1282.83</v>
      </c>
      <c r="C1653" s="3">
        <v>28.806666666666665</v>
      </c>
      <c r="D1653" s="2">
        <f t="shared" si="171"/>
        <v>3.7010362252778668</v>
      </c>
      <c r="E1653" s="2">
        <f t="shared" si="174"/>
        <v>494.87465313431863</v>
      </c>
      <c r="F1653" s="36">
        <f t="shared" si="175"/>
        <v>119</v>
      </c>
      <c r="G1653" s="2">
        <f t="shared" si="176"/>
        <v>4.1586105305404928</v>
      </c>
      <c r="H1653" s="13">
        <f t="shared" si="177"/>
        <v>0.19385064913889227</v>
      </c>
      <c r="I1653" s="2">
        <f t="shared" si="172"/>
        <v>1.6458425090986051E-3</v>
      </c>
      <c r="J1653" s="36">
        <f t="shared" si="178"/>
        <v>119</v>
      </c>
      <c r="K1653" s="31">
        <f t="shared" si="179"/>
        <v>4.9123472393525908E-3</v>
      </c>
      <c r="L1653" s="3">
        <v>47.756666666666668</v>
      </c>
      <c r="M1653" s="14">
        <v>0.26988924550939702</v>
      </c>
      <c r="N1653" s="8">
        <v>1.72E-2</v>
      </c>
      <c r="O1653" s="8">
        <v>5.6399999999999999E-2</v>
      </c>
      <c r="P1653" s="8">
        <v>7.1500000000000008E-2</v>
      </c>
      <c r="Q1653" s="21">
        <v>4.4900000000000002E-2</v>
      </c>
      <c r="R1653" s="16">
        <v>-4.7536997112619633E-2</v>
      </c>
      <c r="S1653" s="17">
        <f t="shared" si="173"/>
        <v>1.4333333333333333E-3</v>
      </c>
      <c r="T1653" s="19">
        <v>-3.9915622556417896E-3</v>
      </c>
      <c r="U1653" s="28">
        <v>2.4199999999999999E-2</v>
      </c>
      <c r="V1653" s="28">
        <v>1.21E-2</v>
      </c>
      <c r="W1653" s="14">
        <v>3.4478913259999998E-3</v>
      </c>
      <c r="X1653" s="14" t="s">
        <v>4</v>
      </c>
      <c r="Y1653" s="26">
        <v>1.4955E-2</v>
      </c>
      <c r="Z1653" s="26">
        <v>1.2682000000000001E-2</v>
      </c>
      <c r="AA1653" s="26">
        <f t="shared" si="180"/>
        <v>1.3521666666666666E-2</v>
      </c>
    </row>
    <row r="1654" spans="1:27" x14ac:dyDescent="0.3">
      <c r="A1654">
        <v>200809</v>
      </c>
      <c r="B1654" s="30">
        <v>1166.3599999999999</v>
      </c>
      <c r="C1654" s="3">
        <v>28.853999999999999</v>
      </c>
      <c r="D1654" s="2">
        <f t="shared" si="171"/>
        <v>3.5137579491439763</v>
      </c>
      <c r="E1654" s="2">
        <f t="shared" si="174"/>
        <v>494.35575377292787</v>
      </c>
      <c r="F1654" s="36">
        <f t="shared" si="175"/>
        <v>119</v>
      </c>
      <c r="G1654" s="2">
        <f t="shared" si="176"/>
        <v>4.154250031705276</v>
      </c>
      <c r="H1654" s="13">
        <f t="shared" si="177"/>
        <v>0.19401464691249204</v>
      </c>
      <c r="I1654" s="2">
        <f t="shared" si="172"/>
        <v>1.6431381624624208E-3</v>
      </c>
      <c r="J1654" s="36">
        <f t="shared" si="178"/>
        <v>119</v>
      </c>
      <c r="K1654" s="31">
        <f t="shared" si="179"/>
        <v>4.891345262788652E-3</v>
      </c>
      <c r="L1654" s="3">
        <v>45.95</v>
      </c>
      <c r="M1654" s="14">
        <v>0.28712354824499153</v>
      </c>
      <c r="N1654" s="8">
        <v>1.1299999999999999E-2</v>
      </c>
      <c r="O1654" s="8">
        <v>5.6500000000000002E-2</v>
      </c>
      <c r="P1654" s="8">
        <v>7.3099999999999998E-2</v>
      </c>
      <c r="Q1654" s="21">
        <v>4.4299999999999999E-2</v>
      </c>
      <c r="R1654" s="16">
        <v>-5.0755314382279655E-2</v>
      </c>
      <c r="S1654" s="17">
        <f t="shared" si="173"/>
        <v>9.4166666666666661E-4</v>
      </c>
      <c r="T1654" s="19">
        <v>-1.3830185406644713E-3</v>
      </c>
      <c r="U1654" s="28">
        <v>1.12E-2</v>
      </c>
      <c r="V1654" s="28">
        <v>-8.6300000000000002E-2</v>
      </c>
      <c r="W1654" s="14">
        <v>2.3774695392E-2</v>
      </c>
      <c r="X1654" s="14" t="s">
        <v>4</v>
      </c>
      <c r="Y1654" s="26">
        <v>-8.5467000000000001E-2</v>
      </c>
      <c r="Z1654" s="26">
        <v>-8.7287000000000003E-2</v>
      </c>
      <c r="AA1654" s="26">
        <f t="shared" si="180"/>
        <v>-8.6408666666666661E-2</v>
      </c>
    </row>
    <row r="1655" spans="1:27" x14ac:dyDescent="0.3">
      <c r="A1655">
        <v>200810</v>
      </c>
      <c r="B1655" s="30">
        <v>968.75</v>
      </c>
      <c r="C1655" s="3">
        <v>28.698333333333334</v>
      </c>
      <c r="D1655" s="2">
        <f t="shared" si="171"/>
        <v>3.4413691851804282</v>
      </c>
      <c r="E1655" s="2">
        <f t="shared" si="174"/>
        <v>493.59316352300272</v>
      </c>
      <c r="F1655" s="36">
        <f t="shared" si="175"/>
        <v>119</v>
      </c>
      <c r="G1655" s="2">
        <f t="shared" si="176"/>
        <v>4.1478417102773335</v>
      </c>
      <c r="H1655" s="13">
        <f t="shared" si="177"/>
        <v>0.19425616720179345</v>
      </c>
      <c r="I1655" s="2">
        <f t="shared" si="172"/>
        <v>-5.3949770106974659E-3</v>
      </c>
      <c r="J1655" s="36">
        <f t="shared" si="178"/>
        <v>119</v>
      </c>
      <c r="K1655" s="31">
        <f t="shared" si="179"/>
        <v>4.896480946976858E-3</v>
      </c>
      <c r="L1655" s="3">
        <v>35.593333333333334</v>
      </c>
      <c r="M1655" s="14">
        <v>0.33409937361997466</v>
      </c>
      <c r="N1655" s="8">
        <v>6.7000000000000002E-3</v>
      </c>
      <c r="O1655" s="8">
        <v>6.2800000000000009E-2</v>
      </c>
      <c r="P1655" s="8">
        <v>8.8800000000000004E-2</v>
      </c>
      <c r="Q1655" s="21">
        <v>4.7800000000000002E-2</v>
      </c>
      <c r="R1655" s="16">
        <v>-5.7628860565636049E-2</v>
      </c>
      <c r="S1655" s="17">
        <f t="shared" si="173"/>
        <v>5.5833333333333332E-4</v>
      </c>
      <c r="T1655" s="19">
        <v>-1.010133328457874E-2</v>
      </c>
      <c r="U1655" s="28">
        <v>-3.8300000000000001E-2</v>
      </c>
      <c r="V1655" s="28">
        <v>-4.4999999999999998E-2</v>
      </c>
      <c r="W1655" s="14">
        <v>5.8088492612000019E-2</v>
      </c>
      <c r="X1655" s="14" t="s">
        <v>4</v>
      </c>
      <c r="Y1655" s="26">
        <v>-0.16697899999999999</v>
      </c>
      <c r="Z1655" s="26">
        <v>-0.16845399999999999</v>
      </c>
      <c r="AA1655" s="26">
        <f t="shared" si="180"/>
        <v>-0.16753733333333332</v>
      </c>
    </row>
    <row r="1656" spans="1:27" x14ac:dyDescent="0.3">
      <c r="A1656">
        <v>200811</v>
      </c>
      <c r="B1656" s="30">
        <v>896.24</v>
      </c>
      <c r="C1656" s="3">
        <v>28.542666666666669</v>
      </c>
      <c r="D1656" s="2">
        <f t="shared" si="171"/>
        <v>3.4545993262308832</v>
      </c>
      <c r="E1656" s="2">
        <f t="shared" si="174"/>
        <v>492.70437137817606</v>
      </c>
      <c r="F1656" s="36">
        <f t="shared" si="175"/>
        <v>119</v>
      </c>
      <c r="G1656" s="2">
        <f t="shared" si="176"/>
        <v>4.1403728687241683</v>
      </c>
      <c r="H1656" s="13">
        <f t="shared" si="177"/>
        <v>0.19453841686939694</v>
      </c>
      <c r="I1656" s="2">
        <f t="shared" si="172"/>
        <v>-5.424240664382296E-3</v>
      </c>
      <c r="J1656" s="36">
        <f t="shared" si="178"/>
        <v>119</v>
      </c>
      <c r="K1656" s="31">
        <f t="shared" si="179"/>
        <v>4.8424817465924121E-3</v>
      </c>
      <c r="L1656" s="3">
        <v>25.236666666666668</v>
      </c>
      <c r="M1656" s="14">
        <v>0.35286735590732399</v>
      </c>
      <c r="N1656" s="8">
        <v>1.9E-3</v>
      </c>
      <c r="O1656" s="8">
        <v>6.1200000000000004E-2</v>
      </c>
      <c r="P1656" s="8">
        <v>9.2100000000000015E-2</v>
      </c>
      <c r="Q1656" s="21">
        <v>3.7199999999999997E-2</v>
      </c>
      <c r="R1656" s="16">
        <v>-5.362647404457805E-2</v>
      </c>
      <c r="S1656" s="17">
        <f t="shared" si="173"/>
        <v>1.5833333333333332E-4</v>
      </c>
      <c r="T1656" s="19">
        <v>-1.9152895328595876E-2</v>
      </c>
      <c r="U1656" s="28">
        <v>0.14430000000000001</v>
      </c>
      <c r="V1656" s="28">
        <v>0.1174</v>
      </c>
      <c r="W1656" s="14">
        <v>3.6257085138999993E-2</v>
      </c>
      <c r="X1656" s="14" t="s">
        <v>4</v>
      </c>
      <c r="Y1656" s="26">
        <v>-7.3511999999999994E-2</v>
      </c>
      <c r="Z1656" s="26">
        <v>-7.6513999999999999E-2</v>
      </c>
      <c r="AA1656" s="26">
        <f t="shared" si="180"/>
        <v>-7.3670333333333324E-2</v>
      </c>
    </row>
    <row r="1657" spans="1:27" x14ac:dyDescent="0.3">
      <c r="A1657">
        <v>200812</v>
      </c>
      <c r="B1657" s="30">
        <v>903.25</v>
      </c>
      <c r="C1657" s="3">
        <v>28.387</v>
      </c>
      <c r="D1657" s="2">
        <f t="shared" si="171"/>
        <v>3.3705181906262927</v>
      </c>
      <c r="E1657" s="2">
        <f t="shared" si="174"/>
        <v>491.78964787928987</v>
      </c>
      <c r="F1657" s="36">
        <f t="shared" si="175"/>
        <v>119</v>
      </c>
      <c r="G1657" s="2">
        <f t="shared" si="176"/>
        <v>4.132686116632688</v>
      </c>
      <c r="H1657" s="13">
        <f t="shared" si="177"/>
        <v>0.1948297591702437</v>
      </c>
      <c r="I1657" s="2">
        <f t="shared" si="172"/>
        <v>-5.4538235156724735E-3</v>
      </c>
      <c r="J1657" s="36">
        <f t="shared" si="178"/>
        <v>119</v>
      </c>
      <c r="K1657" s="31">
        <f t="shared" si="179"/>
        <v>4.7882455551488227E-3</v>
      </c>
      <c r="L1657" s="3">
        <v>14.88</v>
      </c>
      <c r="M1657" s="14">
        <v>0.35498422472109836</v>
      </c>
      <c r="N1657" s="8">
        <v>2.9999999999999997E-4</v>
      </c>
      <c r="O1657" s="8">
        <v>5.0499999999999996E-2</v>
      </c>
      <c r="P1657" s="8">
        <v>8.43E-2</v>
      </c>
      <c r="Q1657" s="21">
        <v>3.0300000000000001E-2</v>
      </c>
      <c r="R1657" s="16">
        <v>-2.4404511512918139E-2</v>
      </c>
      <c r="S1657" s="17">
        <f t="shared" si="173"/>
        <v>2.4999999999999998E-5</v>
      </c>
      <c r="T1657" s="19">
        <v>-1.0342473814287434E-2</v>
      </c>
      <c r="U1657" s="28">
        <v>9.6699999999999994E-2</v>
      </c>
      <c r="V1657" s="28">
        <v>0.156</v>
      </c>
      <c r="W1657" s="14">
        <v>2.0089946671E-2</v>
      </c>
      <c r="X1657" s="14" t="s">
        <v>4</v>
      </c>
      <c r="Y1657" s="26">
        <v>1.1995E-2</v>
      </c>
      <c r="Z1657" s="26">
        <v>9.2289999999999994E-3</v>
      </c>
      <c r="AA1657" s="26">
        <f t="shared" si="180"/>
        <v>1.197E-2</v>
      </c>
    </row>
    <row r="1658" spans="1:27" x14ac:dyDescent="0.3">
      <c r="A1658">
        <v>200901</v>
      </c>
      <c r="B1658" s="30">
        <v>825.88</v>
      </c>
      <c r="C1658" s="3">
        <v>28.009</v>
      </c>
      <c r="D1658" s="2">
        <f t="shared" si="171"/>
        <v>3.2674670535966279</v>
      </c>
      <c r="E1658" s="2">
        <f t="shared" si="174"/>
        <v>490.82878918304675</v>
      </c>
      <c r="F1658" s="36">
        <f t="shared" si="175"/>
        <v>119</v>
      </c>
      <c r="G1658" s="2">
        <f t="shared" si="176"/>
        <v>4.1246116738071157</v>
      </c>
      <c r="H1658" s="13">
        <f t="shared" si="177"/>
        <v>0.1951367369182711</v>
      </c>
      <c r="I1658" s="2">
        <f t="shared" si="172"/>
        <v>-1.3315954486208481E-2</v>
      </c>
      <c r="J1658" s="36">
        <f t="shared" si="178"/>
        <v>119</v>
      </c>
      <c r="K1658" s="31">
        <f t="shared" si="179"/>
        <v>4.6991879380271157E-3</v>
      </c>
      <c r="L1658" s="3">
        <v>12.206666666666667</v>
      </c>
      <c r="M1658" s="14">
        <v>0.3893931402374245</v>
      </c>
      <c r="N1658" s="8">
        <v>1.2999999999999999E-3</v>
      </c>
      <c r="O1658" s="8">
        <v>5.0499999999999996E-2</v>
      </c>
      <c r="P1658" s="8">
        <v>8.14E-2</v>
      </c>
      <c r="Q1658" s="10">
        <v>3.9399999999999998E-2</v>
      </c>
      <c r="R1658" s="16">
        <v>-2.5535549952933886E-2</v>
      </c>
      <c r="S1658" s="17">
        <f t="shared" si="173"/>
        <v>1.0833333333333333E-4</v>
      </c>
      <c r="T1658" s="19">
        <v>4.3524173754210249E-3</v>
      </c>
      <c r="U1658" s="10">
        <v>-0.1124</v>
      </c>
      <c r="V1658" s="10">
        <v>-9.4899999999999998E-2</v>
      </c>
      <c r="W1658" s="14">
        <v>1.1971096875E-2</v>
      </c>
      <c r="X1658" s="14" t="s">
        <v>4</v>
      </c>
      <c r="Y1658" s="26">
        <v>-8.2614999999999994E-2</v>
      </c>
      <c r="Z1658" s="26">
        <v>-8.4039000000000003E-2</v>
      </c>
      <c r="AA1658" s="26">
        <f t="shared" si="180"/>
        <v>-8.2723333333333329E-2</v>
      </c>
    </row>
    <row r="1659" spans="1:27" x14ac:dyDescent="0.3">
      <c r="A1659">
        <v>200902</v>
      </c>
      <c r="B1659" s="30">
        <v>735.09</v>
      </c>
      <c r="C1659" s="3">
        <v>27.631</v>
      </c>
      <c r="D1659" s="2">
        <f t="shared" si="171"/>
        <v>3.3630073460860812</v>
      </c>
      <c r="E1659" s="2">
        <f t="shared" si="174"/>
        <v>489.73192340551856</v>
      </c>
      <c r="F1659" s="36">
        <f t="shared" si="175"/>
        <v>119</v>
      </c>
      <c r="G1659" s="2">
        <f t="shared" si="176"/>
        <v>4.1153943143320886</v>
      </c>
      <c r="H1659" s="13">
        <f t="shared" si="177"/>
        <v>0.19548835115178581</v>
      </c>
      <c r="I1659" s="2">
        <f t="shared" si="172"/>
        <v>-1.3495662108607975E-2</v>
      </c>
      <c r="J1659" s="36">
        <f t="shared" si="178"/>
        <v>119</v>
      </c>
      <c r="K1659" s="31">
        <f t="shared" si="179"/>
        <v>4.5442832174107045E-3</v>
      </c>
      <c r="L1659" s="3">
        <v>9.5333333333333332</v>
      </c>
      <c r="M1659" s="14">
        <v>0.44110305496444108</v>
      </c>
      <c r="N1659" s="8">
        <v>3.0000000000000001E-3</v>
      </c>
      <c r="O1659" s="8">
        <v>5.2699999999999997E-2</v>
      </c>
      <c r="P1659" s="8">
        <v>8.0799999999999997E-2</v>
      </c>
      <c r="Q1659" s="10">
        <v>4.0099999999999997E-2</v>
      </c>
      <c r="R1659" s="16">
        <v>-2.5468361030331441E-2</v>
      </c>
      <c r="S1659" s="17">
        <f t="shared" si="173"/>
        <v>2.5000000000000001E-4</v>
      </c>
      <c r="T1659" s="19">
        <v>4.9729330359047363E-3</v>
      </c>
      <c r="U1659" s="10">
        <v>-5.6000000000000008E-3</v>
      </c>
      <c r="V1659" s="10">
        <v>-3.0800000000000001E-2</v>
      </c>
      <c r="W1659" s="14">
        <v>9.961162350000002E-3</v>
      </c>
      <c r="X1659" s="14" t="s">
        <v>4</v>
      </c>
      <c r="Y1659" s="26">
        <v>-0.103584</v>
      </c>
      <c r="Z1659" s="26">
        <v>-0.10739799999999999</v>
      </c>
      <c r="AA1659" s="26">
        <f t="shared" si="180"/>
        <v>-0.103834</v>
      </c>
    </row>
    <row r="1660" spans="1:27" x14ac:dyDescent="0.3">
      <c r="A1660">
        <v>200903</v>
      </c>
      <c r="B1660" s="30">
        <v>797.87</v>
      </c>
      <c r="C1660" s="3">
        <v>27.253</v>
      </c>
      <c r="D1660" s="2">
        <f t="shared" si="171"/>
        <v>3.4665542850390563</v>
      </c>
      <c r="E1660" s="2">
        <f t="shared" si="174"/>
        <v>488.69843483560993</v>
      </c>
      <c r="F1660" s="36">
        <f t="shared" si="175"/>
        <v>119</v>
      </c>
      <c r="G1660" s="2">
        <f t="shared" si="176"/>
        <v>4.106709536433697</v>
      </c>
      <c r="H1660" s="13">
        <f t="shared" si="177"/>
        <v>0.19582081041921887</v>
      </c>
      <c r="I1660" s="2">
        <f t="shared" si="172"/>
        <v>-1.3680286634577099E-2</v>
      </c>
      <c r="J1660" s="36">
        <f t="shared" si="178"/>
        <v>119</v>
      </c>
      <c r="K1660" s="31">
        <f t="shared" si="179"/>
        <v>4.388087319905587E-3</v>
      </c>
      <c r="L1660" s="3">
        <v>6.86</v>
      </c>
      <c r="M1660" s="14">
        <v>0.29652828522313285</v>
      </c>
      <c r="N1660" s="8">
        <v>2.0999999999999999E-3</v>
      </c>
      <c r="O1660" s="8">
        <v>5.5E-2</v>
      </c>
      <c r="P1660" s="8">
        <v>8.4199999999999997E-2</v>
      </c>
      <c r="Q1660" s="10">
        <v>3.5499999999999997E-2</v>
      </c>
      <c r="R1660" s="16">
        <v>-3.7944455163123107E-2</v>
      </c>
      <c r="S1660" s="17">
        <f t="shared" si="173"/>
        <v>1.75E-4</v>
      </c>
      <c r="T1660" s="19">
        <v>2.4317484554154944E-3</v>
      </c>
      <c r="U1660" s="10">
        <v>6.4100000000000004E-2</v>
      </c>
      <c r="V1660" s="10">
        <v>-1.8E-3</v>
      </c>
      <c r="W1660" s="14">
        <v>2.0364427765000005E-2</v>
      </c>
      <c r="X1660" s="14" t="s">
        <v>4</v>
      </c>
      <c r="Y1660" s="26">
        <v>8.7634000000000004E-2</v>
      </c>
      <c r="Z1660" s="26">
        <v>8.4154000000000007E-2</v>
      </c>
      <c r="AA1660" s="26">
        <f t="shared" si="180"/>
        <v>8.7459000000000009E-2</v>
      </c>
    </row>
    <row r="1661" spans="1:27" x14ac:dyDescent="0.3">
      <c r="A1661">
        <v>200904</v>
      </c>
      <c r="B1661" s="30">
        <v>872.81</v>
      </c>
      <c r="C1661" s="3">
        <v>26.699666666666666</v>
      </c>
      <c r="D1661" s="2">
        <f t="shared" si="171"/>
        <v>3.5387873693188934</v>
      </c>
      <c r="E1661" s="2">
        <f t="shared" si="174"/>
        <v>487.793780670508</v>
      </c>
      <c r="F1661" s="36">
        <f t="shared" si="175"/>
        <v>119</v>
      </c>
      <c r="G1661" s="2">
        <f t="shared" si="176"/>
        <v>4.0991074005925041</v>
      </c>
      <c r="H1661" s="13">
        <f t="shared" si="177"/>
        <v>0.19611275492722557</v>
      </c>
      <c r="I1661" s="2">
        <f t="shared" si="172"/>
        <v>-2.0303575141574659E-2</v>
      </c>
      <c r="J1661" s="36">
        <f t="shared" si="178"/>
        <v>119</v>
      </c>
      <c r="K1661" s="31">
        <f t="shared" si="179"/>
        <v>4.2731269280183847E-3</v>
      </c>
      <c r="L1661" s="3">
        <v>7.0766666666666662</v>
      </c>
      <c r="M1661" s="14">
        <v>0.27622757745968474</v>
      </c>
      <c r="N1661" s="8">
        <v>1.6000000000000001E-3</v>
      </c>
      <c r="O1661" s="8">
        <v>5.3899999999999997E-2</v>
      </c>
      <c r="P1661" s="8">
        <v>8.3900000000000002E-2</v>
      </c>
      <c r="Q1661" s="10">
        <v>4.0999999999999995E-2</v>
      </c>
      <c r="R1661" s="16">
        <v>-3.1475052498428288E-2</v>
      </c>
      <c r="S1661" s="17">
        <f t="shared" si="173"/>
        <v>1.3333333333333334E-4</v>
      </c>
      <c r="T1661" s="19">
        <v>2.4963682777880969E-3</v>
      </c>
      <c r="U1661" s="10">
        <v>-6.4899999999999999E-2</v>
      </c>
      <c r="V1661" s="10">
        <v>-3.0000000000000001E-3</v>
      </c>
      <c r="W1661" s="14">
        <v>7.5510656559999991E-3</v>
      </c>
      <c r="X1661" s="14" t="s">
        <v>4</v>
      </c>
      <c r="Y1661" s="26">
        <v>9.4229999999999994E-2</v>
      </c>
      <c r="Z1661" s="26">
        <v>9.2549999999999993E-2</v>
      </c>
      <c r="AA1661" s="26">
        <f t="shared" si="180"/>
        <v>9.4096666666666662E-2</v>
      </c>
    </row>
    <row r="1662" spans="1:27" x14ac:dyDescent="0.3">
      <c r="A1662">
        <v>200905</v>
      </c>
      <c r="B1662" s="30">
        <v>919.14</v>
      </c>
      <c r="C1662" s="3">
        <v>26.146333333333331</v>
      </c>
      <c r="D1662" s="2">
        <f t="shared" si="171"/>
        <v>3.5599253023356123</v>
      </c>
      <c r="E1662" s="2">
        <f t="shared" si="174"/>
        <v>486.90835134989425</v>
      </c>
      <c r="F1662" s="36">
        <f t="shared" si="175"/>
        <v>119</v>
      </c>
      <c r="G1662" s="2">
        <f t="shared" si="176"/>
        <v>4.0916668180663383</v>
      </c>
      <c r="H1662" s="13">
        <f t="shared" si="177"/>
        <v>0.19639933949562119</v>
      </c>
      <c r="I1662" s="2">
        <f t="shared" si="172"/>
        <v>-2.0724353612404656E-2</v>
      </c>
      <c r="J1662" s="36">
        <f t="shared" si="178"/>
        <v>119</v>
      </c>
      <c r="K1662" s="31">
        <f t="shared" si="179"/>
        <v>4.1025086495177568E-3</v>
      </c>
      <c r="L1662" s="3">
        <v>7.293333333333333</v>
      </c>
      <c r="M1662" s="14">
        <v>0.26543204793225678</v>
      </c>
      <c r="N1662" s="8">
        <v>1.8E-3</v>
      </c>
      <c r="O1662" s="8">
        <v>5.5399999999999998E-2</v>
      </c>
      <c r="P1662" s="8">
        <v>8.0600000000000005E-2</v>
      </c>
      <c r="Q1662" s="10">
        <v>4.3200000000000002E-2</v>
      </c>
      <c r="R1662" s="16">
        <v>-2.4943671902038465E-2</v>
      </c>
      <c r="S1662" s="17">
        <f t="shared" si="173"/>
        <v>1.4999999999999999E-4</v>
      </c>
      <c r="T1662" s="19">
        <v>2.8887638341774657E-3</v>
      </c>
      <c r="U1662" s="10">
        <v>-2.4799999999999999E-2</v>
      </c>
      <c r="V1662" s="10">
        <v>4.8899999999999999E-2</v>
      </c>
      <c r="W1662" s="14">
        <v>6.3810913539999996E-3</v>
      </c>
      <c r="X1662" s="14" t="s">
        <v>4</v>
      </c>
      <c r="Y1662" s="26">
        <v>5.4640000000000001E-2</v>
      </c>
      <c r="Z1662" s="26">
        <v>5.1847999999999998E-2</v>
      </c>
      <c r="AA1662" s="26">
        <f t="shared" si="180"/>
        <v>5.4490000000000004E-2</v>
      </c>
    </row>
    <row r="1663" spans="1:27" x14ac:dyDescent="0.3">
      <c r="A1663">
        <v>200906</v>
      </c>
      <c r="B1663" s="30">
        <v>919.32</v>
      </c>
      <c r="C1663" s="3">
        <v>25.592999999999996</v>
      </c>
      <c r="D1663" s="2">
        <f t="shared" si="171"/>
        <v>3.6528373668109544</v>
      </c>
      <c r="E1663" s="2">
        <f t="shared" si="174"/>
        <v>486.07663077765051</v>
      </c>
      <c r="F1663" s="36">
        <f t="shared" si="175"/>
        <v>119</v>
      </c>
      <c r="G1663" s="2">
        <f t="shared" si="176"/>
        <v>4.0846775695600881</v>
      </c>
      <c r="H1663" s="13">
        <f t="shared" si="177"/>
        <v>0.19666930426161067</v>
      </c>
      <c r="I1663" s="2">
        <f t="shared" si="172"/>
        <v>-2.116294190389989E-2</v>
      </c>
      <c r="J1663" s="36">
        <f t="shared" si="178"/>
        <v>119</v>
      </c>
      <c r="K1663" s="31">
        <f t="shared" si="179"/>
        <v>3.9283544174807429E-3</v>
      </c>
      <c r="L1663" s="3">
        <v>7.51</v>
      </c>
      <c r="M1663" s="14">
        <v>0.26710784894045225</v>
      </c>
      <c r="N1663" s="8">
        <v>1.8E-3</v>
      </c>
      <c r="O1663" s="8">
        <v>5.6100000000000004E-2</v>
      </c>
      <c r="P1663" s="8">
        <v>7.4999999999999997E-2</v>
      </c>
      <c r="Q1663" s="10">
        <v>4.2900000000000001E-2</v>
      </c>
      <c r="R1663" s="16">
        <v>-2.2698420877387427E-2</v>
      </c>
      <c r="S1663" s="17">
        <f t="shared" si="173"/>
        <v>1.4999999999999999E-4</v>
      </c>
      <c r="T1663" s="19">
        <v>8.589892263953347E-3</v>
      </c>
      <c r="U1663" s="10">
        <v>8.3000000000000001E-3</v>
      </c>
      <c r="V1663" s="10">
        <v>3.5000000000000003E-2</v>
      </c>
      <c r="W1663" s="14">
        <v>3.4725229310000002E-3</v>
      </c>
      <c r="X1663" s="14" t="s">
        <v>4</v>
      </c>
      <c r="Y1663" s="26">
        <v>2.4750000000000002E-3</v>
      </c>
      <c r="Z1663" s="26">
        <v>6.7900000000000002E-4</v>
      </c>
      <c r="AA1663" s="26">
        <f t="shared" si="180"/>
        <v>2.3250000000000002E-3</v>
      </c>
    </row>
    <row r="1664" spans="1:27" x14ac:dyDescent="0.3">
      <c r="A1664">
        <v>200907</v>
      </c>
      <c r="B1664" s="30">
        <v>987.48</v>
      </c>
      <c r="C1664" s="3">
        <v>25.028433333333332</v>
      </c>
      <c r="D1664" s="2">
        <f t="shared" si="171"/>
        <v>3.7081530528258075</v>
      </c>
      <c r="E1664" s="2">
        <f t="shared" si="174"/>
        <v>485.3479387064416</v>
      </c>
      <c r="F1664" s="36">
        <f t="shared" si="175"/>
        <v>119</v>
      </c>
      <c r="G1664" s="2">
        <f t="shared" si="176"/>
        <v>4.0785541067768198</v>
      </c>
      <c r="H1664" s="13">
        <f t="shared" si="177"/>
        <v>0.19690643812686776</v>
      </c>
      <c r="I1664" s="2">
        <f t="shared" si="172"/>
        <v>-2.2059417288581407E-2</v>
      </c>
      <c r="J1664" s="36">
        <f t="shared" si="178"/>
        <v>119</v>
      </c>
      <c r="K1664" s="31">
        <f t="shared" si="179"/>
        <v>3.7181612026701435E-3</v>
      </c>
      <c r="L1664" s="3">
        <v>9.1866666666666674</v>
      </c>
      <c r="M1664" s="14">
        <v>0.24600479087095942</v>
      </c>
      <c r="N1664" s="8">
        <v>1.8E-3</v>
      </c>
      <c r="O1664" s="8">
        <v>5.4100000000000002E-2</v>
      </c>
      <c r="P1664" s="8">
        <v>7.0900000000000005E-2</v>
      </c>
      <c r="Q1664" s="10">
        <v>4.2999999999999997E-2</v>
      </c>
      <c r="R1664" s="16">
        <v>-1.5047585326949066E-2</v>
      </c>
      <c r="S1664" s="17">
        <f t="shared" si="173"/>
        <v>1.4999999999999999E-4</v>
      </c>
      <c r="T1664" s="19">
        <v>-1.5855869221532704E-3</v>
      </c>
      <c r="U1664" s="10">
        <v>1.9E-3</v>
      </c>
      <c r="V1664" s="10">
        <v>5.6500000000000002E-2</v>
      </c>
      <c r="W1664" s="14">
        <v>3.7711532179999993E-3</v>
      </c>
      <c r="X1664" s="14" t="s">
        <v>4</v>
      </c>
      <c r="Y1664" s="26">
        <v>7.4482000000000007E-2</v>
      </c>
      <c r="Z1664" s="26">
        <v>7.3099999999999998E-2</v>
      </c>
      <c r="AA1664" s="26">
        <f t="shared" si="180"/>
        <v>7.4332000000000009E-2</v>
      </c>
    </row>
    <row r="1665" spans="1:27" x14ac:dyDescent="0.3">
      <c r="A1665">
        <v>200908</v>
      </c>
      <c r="B1665" s="30">
        <v>1020.62</v>
      </c>
      <c r="C1665" s="3">
        <v>24.463866666666668</v>
      </c>
      <c r="D1665" s="2">
        <f t="shared" si="171"/>
        <v>3.7660684699231566</v>
      </c>
      <c r="E1665" s="2">
        <f t="shared" si="174"/>
        <v>484.70735753699535</v>
      </c>
      <c r="F1665" s="36">
        <f t="shared" si="175"/>
        <v>119</v>
      </c>
      <c r="G1665" s="2">
        <f t="shared" si="176"/>
        <v>4.0731710717394565</v>
      </c>
      <c r="H1665" s="13">
        <f t="shared" si="177"/>
        <v>0.19711537140361529</v>
      </c>
      <c r="I1665" s="2">
        <f t="shared" si="172"/>
        <v>-2.255701182521741E-2</v>
      </c>
      <c r="J1665" s="36">
        <f t="shared" si="178"/>
        <v>119</v>
      </c>
      <c r="K1665" s="31">
        <f t="shared" si="179"/>
        <v>3.5005586656359287E-3</v>
      </c>
      <c r="L1665" s="3">
        <v>10.863333333333333</v>
      </c>
      <c r="M1665" s="14">
        <v>0.23759408947503655</v>
      </c>
      <c r="N1665" s="8">
        <v>1.7000000000000001E-3</v>
      </c>
      <c r="O1665" s="8">
        <v>5.2600000000000001E-2</v>
      </c>
      <c r="P1665" s="8">
        <v>6.5799999999999997E-2</v>
      </c>
      <c r="Q1665" s="10">
        <v>4.1500000000000002E-2</v>
      </c>
      <c r="R1665" s="16">
        <v>-8.6437402535199034E-3</v>
      </c>
      <c r="S1665" s="17">
        <f t="shared" si="173"/>
        <v>1.4166666666666668E-4</v>
      </c>
      <c r="T1665" s="19">
        <v>2.2428500448106181E-3</v>
      </c>
      <c r="U1665" s="10">
        <v>2.3099999999999999E-2</v>
      </c>
      <c r="V1665" s="10">
        <v>2.35E-2</v>
      </c>
      <c r="W1665" s="14">
        <v>2.1777353590000004E-3</v>
      </c>
      <c r="X1665" s="14" t="s">
        <v>4</v>
      </c>
      <c r="Y1665" s="26">
        <v>3.4756000000000002E-2</v>
      </c>
      <c r="Z1665" s="26">
        <v>3.2258000000000002E-2</v>
      </c>
      <c r="AA1665" s="26">
        <f t="shared" si="180"/>
        <v>3.4614333333333337E-2</v>
      </c>
    </row>
    <row r="1666" spans="1:27" x14ac:dyDescent="0.3">
      <c r="A1666">
        <v>200909</v>
      </c>
      <c r="B1666" s="30">
        <v>1057.08</v>
      </c>
      <c r="C1666" s="3">
        <v>23.8993</v>
      </c>
      <c r="D1666" s="2">
        <f t="shared" si="171"/>
        <v>3.7694566338819131</v>
      </c>
      <c r="E1666" s="2">
        <f t="shared" si="174"/>
        <v>484.06784336923391</v>
      </c>
      <c r="F1666" s="36">
        <f t="shared" si="175"/>
        <v>119</v>
      </c>
      <c r="G1666" s="2">
        <f t="shared" si="176"/>
        <v>4.0677970031028057</v>
      </c>
      <c r="H1666" s="13">
        <f t="shared" si="177"/>
        <v>0.19732439941610541</v>
      </c>
      <c r="I1666" s="2">
        <f t="shared" si="172"/>
        <v>-2.3077572910251365E-2</v>
      </c>
      <c r="J1666" s="36">
        <f t="shared" si="178"/>
        <v>119</v>
      </c>
      <c r="K1666" s="31">
        <f t="shared" si="179"/>
        <v>3.2788977981163549E-3</v>
      </c>
      <c r="L1666" s="3">
        <v>12.54</v>
      </c>
      <c r="M1666" s="14">
        <v>0.23231002401083989</v>
      </c>
      <c r="N1666" s="8">
        <v>1.1999999999999999E-3</v>
      </c>
      <c r="O1666" s="8">
        <v>5.1299999999999998E-2</v>
      </c>
      <c r="P1666" s="8">
        <v>6.3099999999999989E-2</v>
      </c>
      <c r="Q1666" s="10">
        <v>4.0300000000000002E-2</v>
      </c>
      <c r="R1666" s="16">
        <v>-3.4388819547475101E-4</v>
      </c>
      <c r="S1666" s="17">
        <f t="shared" si="173"/>
        <v>9.9999999999999991E-5</v>
      </c>
      <c r="T1666" s="19">
        <v>6.2548069349599444E-4</v>
      </c>
      <c r="U1666" s="10">
        <v>1.7600000000000001E-2</v>
      </c>
      <c r="V1666" s="10">
        <v>2.7300000000000001E-2</v>
      </c>
      <c r="W1666" s="14">
        <v>1.9126576490000003E-3</v>
      </c>
      <c r="X1666" s="14" t="s">
        <v>4</v>
      </c>
      <c r="Y1666" s="26">
        <v>3.6563999999999999E-2</v>
      </c>
      <c r="Z1666" s="26">
        <v>3.5007999999999997E-2</v>
      </c>
      <c r="AA1666" s="26">
        <f t="shared" si="180"/>
        <v>3.6463999999999996E-2</v>
      </c>
    </row>
    <row r="1667" spans="1:27" x14ac:dyDescent="0.3">
      <c r="A1667">
        <v>200910</v>
      </c>
      <c r="B1667" s="30">
        <v>1036.19</v>
      </c>
      <c r="C1667" s="3">
        <v>23.401963666666667</v>
      </c>
      <c r="D1667" s="2">
        <f t="shared" ref="D1667:D1704" si="181">-LN(C1667/B1668)</f>
        <v>3.8462648830486272</v>
      </c>
      <c r="E1667" s="2">
        <f t="shared" si="174"/>
        <v>483.41383599396517</v>
      </c>
      <c r="F1667" s="36">
        <f t="shared" si="175"/>
        <v>119</v>
      </c>
      <c r="G1667" s="2">
        <f t="shared" si="176"/>
        <v>4.0623011428064304</v>
      </c>
      <c r="H1667" s="13">
        <f t="shared" si="177"/>
        <v>0.19753862360025892</v>
      </c>
      <c r="I1667" s="2">
        <f t="shared" si="172"/>
        <v>-2.0809661091886977E-2</v>
      </c>
      <c r="J1667" s="36">
        <f t="shared" si="178"/>
        <v>119</v>
      </c>
      <c r="K1667" s="31">
        <f t="shared" si="179"/>
        <v>3.0765517857268272E-3</v>
      </c>
      <c r="L1667" s="3">
        <v>25.349999999999998</v>
      </c>
      <c r="M1667" s="14">
        <v>0.23229926086692415</v>
      </c>
      <c r="N1667" s="8">
        <v>7.000000000000001E-4</v>
      </c>
      <c r="O1667" s="8">
        <v>5.1500000000000004E-2</v>
      </c>
      <c r="P1667" s="8">
        <v>6.2899999999999998E-2</v>
      </c>
      <c r="Q1667" s="10">
        <v>4.2000000000000003E-2</v>
      </c>
      <c r="R1667" s="16">
        <v>2.7422915332964591E-3</v>
      </c>
      <c r="S1667" s="17">
        <f t="shared" si="173"/>
        <v>5.833333333333334E-5</v>
      </c>
      <c r="T1667" s="19">
        <v>9.6310118581843795E-4</v>
      </c>
      <c r="U1667" s="10">
        <v>-1.7100000000000001E-2</v>
      </c>
      <c r="V1667" s="10">
        <v>1.6000000000000001E-3</v>
      </c>
      <c r="W1667" s="14">
        <v>3.8980190779999997E-3</v>
      </c>
      <c r="X1667" s="14" t="s">
        <v>4</v>
      </c>
      <c r="Y1667" s="26">
        <v>-1.8259000000000001E-2</v>
      </c>
      <c r="Z1667" s="26">
        <v>-1.9458E-2</v>
      </c>
      <c r="AA1667" s="26">
        <f t="shared" si="180"/>
        <v>-1.8317333333333335E-2</v>
      </c>
    </row>
    <row r="1668" spans="1:27" x14ac:dyDescent="0.3">
      <c r="A1668">
        <v>200911</v>
      </c>
      <c r="B1668" s="30">
        <v>1095.6300000000001</v>
      </c>
      <c r="C1668" s="3">
        <v>22.904627333333334</v>
      </c>
      <c r="D1668" s="2">
        <f t="shared" si="181"/>
        <v>3.8853604088661124</v>
      </c>
      <c r="E1668" s="2">
        <f t="shared" si="174"/>
        <v>482.78140416830234</v>
      </c>
      <c r="F1668" s="36">
        <f t="shared" si="175"/>
        <v>119</v>
      </c>
      <c r="G1668" s="2">
        <f t="shared" si="176"/>
        <v>4.0569865896495996</v>
      </c>
      <c r="H1668" s="13">
        <f t="shared" si="177"/>
        <v>0.19774622342221604</v>
      </c>
      <c r="I1668" s="2">
        <f t="shared" ref="I1668:I1705" si="182">C1668/C1667-1</f>
        <v>-2.1251906054436387E-2</v>
      </c>
      <c r="J1668" s="36">
        <f t="shared" si="178"/>
        <v>119</v>
      </c>
      <c r="K1668" s="31">
        <f t="shared" si="179"/>
        <v>2.8932722777259613E-3</v>
      </c>
      <c r="L1668" s="3">
        <v>38.159999999999997</v>
      </c>
      <c r="M1668" s="14">
        <v>0.21810487160748743</v>
      </c>
      <c r="N1668" s="8">
        <v>5.0000000000000001E-4</v>
      </c>
      <c r="O1668" s="8">
        <v>5.1900000000000002E-2</v>
      </c>
      <c r="P1668" s="8">
        <v>6.3200000000000006E-2</v>
      </c>
      <c r="Q1668" s="10">
        <v>4.0599999999999997E-2</v>
      </c>
      <c r="R1668" s="16">
        <v>7.4194730205057388E-3</v>
      </c>
      <c r="S1668" s="17">
        <f t="shared" si="173"/>
        <v>4.1666666666666665E-5</v>
      </c>
      <c r="T1668" s="19">
        <v>7.0775336876738315E-4</v>
      </c>
      <c r="U1668" s="10">
        <v>2.0799999999999999E-2</v>
      </c>
      <c r="V1668" s="10">
        <v>4.4000000000000003E-3</v>
      </c>
      <c r="W1668" s="14">
        <v>2.0013324180000003E-3</v>
      </c>
      <c r="X1668" s="14" t="s">
        <v>4</v>
      </c>
      <c r="Y1668" s="26">
        <v>6.0256999999999998E-2</v>
      </c>
      <c r="Z1668" s="26">
        <v>5.7606999999999998E-2</v>
      </c>
      <c r="AA1668" s="26">
        <f t="shared" si="180"/>
        <v>6.0215333333333329E-2</v>
      </c>
    </row>
    <row r="1669" spans="1:27" x14ac:dyDescent="0.3">
      <c r="A1669">
        <v>200912</v>
      </c>
      <c r="B1669" s="30">
        <v>1115.0999999999999</v>
      </c>
      <c r="C1669" s="3">
        <v>22.407291000000001</v>
      </c>
      <c r="D1669" s="2">
        <f t="shared" si="181"/>
        <v>3.8696378279402994</v>
      </c>
      <c r="E1669" s="2">
        <f t="shared" si="174"/>
        <v>482.24131179230221</v>
      </c>
      <c r="F1669" s="36">
        <f t="shared" si="175"/>
        <v>119</v>
      </c>
      <c r="G1669" s="2">
        <f t="shared" si="176"/>
        <v>4.0524479982546406</v>
      </c>
      <c r="H1669" s="13">
        <f t="shared" si="177"/>
        <v>0.19792385796854284</v>
      </c>
      <c r="I1669" s="2">
        <f t="shared" si="182"/>
        <v>-2.1713356261839456E-2</v>
      </c>
      <c r="J1669" s="36">
        <f t="shared" si="178"/>
        <v>119</v>
      </c>
      <c r="K1669" s="31">
        <f t="shared" si="179"/>
        <v>2.7062848305463598E-3</v>
      </c>
      <c r="L1669" s="3">
        <v>50.97</v>
      </c>
      <c r="M1669" s="14">
        <v>0.21636451685597982</v>
      </c>
      <c r="N1669" s="8">
        <v>5.0000000000000001E-4</v>
      </c>
      <c r="O1669" s="8">
        <v>5.2600000000000001E-2</v>
      </c>
      <c r="P1669" s="8">
        <v>6.3700000000000007E-2</v>
      </c>
      <c r="Q1669" s="10">
        <v>4.58E-2</v>
      </c>
      <c r="R1669" s="16">
        <v>1.0467794921510457E-2</v>
      </c>
      <c r="S1669" s="17">
        <f t="shared" si="173"/>
        <v>4.1666666666666665E-5</v>
      </c>
      <c r="T1669" s="19">
        <v>-1.7611981694632961E-3</v>
      </c>
      <c r="U1669" s="10">
        <v>-5.8400000000000001E-2</v>
      </c>
      <c r="V1669" s="10">
        <v>-2.75E-2</v>
      </c>
      <c r="W1669" s="14">
        <v>9.3345414599999986E-4</v>
      </c>
      <c r="X1669" s="14" t="s">
        <v>4</v>
      </c>
      <c r="Y1669" s="26">
        <v>1.8983E-2</v>
      </c>
      <c r="Z1669" s="26">
        <v>1.7346E-2</v>
      </c>
      <c r="AA1669" s="26">
        <f t="shared" si="180"/>
        <v>1.8941333333333334E-2</v>
      </c>
    </row>
    <row r="1670" spans="1:27" x14ac:dyDescent="0.3">
      <c r="A1670">
        <v>201001</v>
      </c>
      <c r="B1670" s="32">
        <v>1073.8699999999999</v>
      </c>
      <c r="C1670" s="3">
        <v>22.240957666666667</v>
      </c>
      <c r="D1670" s="2">
        <f t="shared" si="181"/>
        <v>3.9052034399417943</v>
      </c>
      <c r="E1670" s="2">
        <f t="shared" si="174"/>
        <v>481.70720696437508</v>
      </c>
      <c r="F1670" s="36">
        <f t="shared" si="175"/>
        <v>119</v>
      </c>
      <c r="G1670" s="2">
        <f t="shared" si="176"/>
        <v>4.0479597223897068</v>
      </c>
      <c r="H1670" s="13">
        <f t="shared" si="177"/>
        <v>0.19809983735896361</v>
      </c>
      <c r="I1670" s="2">
        <f t="shared" si="182"/>
        <v>-7.4231790595897795E-3</v>
      </c>
      <c r="J1670" s="36">
        <f t="shared" si="178"/>
        <v>119</v>
      </c>
      <c r="K1670" s="31">
        <f t="shared" si="179"/>
        <v>2.5120713935547355E-3</v>
      </c>
      <c r="L1670" s="3">
        <v>54.289999999999992</v>
      </c>
      <c r="M1670" s="14">
        <v>0.22411702010364221</v>
      </c>
      <c r="N1670" s="8">
        <v>5.9999999999999995E-4</v>
      </c>
      <c r="O1670" s="8">
        <v>5.2600000000000001E-2</v>
      </c>
      <c r="P1670" s="8">
        <v>6.25E-2</v>
      </c>
      <c r="Q1670" s="10">
        <v>4.4058899999999998E-2</v>
      </c>
      <c r="R1670" s="16">
        <v>1.3343713258157218E-2</v>
      </c>
      <c r="S1670" s="17">
        <f t="shared" si="173"/>
        <v>4.9999999999999996E-5</v>
      </c>
      <c r="T1670" s="19">
        <v>3.4174735701484327E-3</v>
      </c>
      <c r="U1670" s="10">
        <v>2.63637E-2</v>
      </c>
      <c r="V1670" s="10">
        <v>9.5528000000000002E-3</v>
      </c>
      <c r="W1670" s="14">
        <v>1.9917045380000004E-3</v>
      </c>
      <c r="X1670" s="14" t="s">
        <v>4</v>
      </c>
      <c r="Y1670" s="26">
        <v>-3.5750999999999998E-2</v>
      </c>
      <c r="Z1670" s="26">
        <v>-3.6781000000000001E-2</v>
      </c>
      <c r="AA1670" s="26">
        <f t="shared" si="180"/>
        <v>-3.5800999999999999E-2</v>
      </c>
    </row>
    <row r="1671" spans="1:27" x14ac:dyDescent="0.3">
      <c r="A1671">
        <v>201002</v>
      </c>
      <c r="B1671" s="30">
        <v>1104.49</v>
      </c>
      <c r="C1671" s="3">
        <v>22.074624333333333</v>
      </c>
      <c r="D1671" s="2">
        <f t="shared" si="181"/>
        <v>3.9698430009914629</v>
      </c>
      <c r="E1671" s="2">
        <f t="shared" si="174"/>
        <v>481.11773905364362</v>
      </c>
      <c r="F1671" s="36">
        <f t="shared" si="175"/>
        <v>119</v>
      </c>
      <c r="G1671" s="2">
        <f t="shared" si="176"/>
        <v>4.0430062105348199</v>
      </c>
      <c r="H1671" s="13">
        <f t="shared" si="177"/>
        <v>0.19829442167074948</v>
      </c>
      <c r="I1671" s="2">
        <f t="shared" si="182"/>
        <v>-7.4786947498498568E-3</v>
      </c>
      <c r="J1671" s="36">
        <f t="shared" si="178"/>
        <v>119</v>
      </c>
      <c r="K1671" s="31">
        <f t="shared" si="179"/>
        <v>2.4379598809081576E-3</v>
      </c>
      <c r="L1671" s="3">
        <v>57.61</v>
      </c>
      <c r="M1671" s="14">
        <v>0.21851846830007188</v>
      </c>
      <c r="N1671" s="8">
        <v>1.1000000000000001E-3</v>
      </c>
      <c r="O1671" s="8">
        <v>5.3499999999999999E-2</v>
      </c>
      <c r="P1671" s="8">
        <v>6.3399999999999998E-2</v>
      </c>
      <c r="Q1671" s="10">
        <v>4.4071199999999998E-2</v>
      </c>
      <c r="R1671" s="16">
        <v>1.3841061519602281E-2</v>
      </c>
      <c r="S1671" s="17">
        <f t="shared" si="173"/>
        <v>9.1666666666666668E-5</v>
      </c>
      <c r="T1671" s="19">
        <v>2.4920738207656612E-4</v>
      </c>
      <c r="U1671" s="10">
        <v>3.1541999999999998E-3</v>
      </c>
      <c r="V1671" s="10">
        <v>3.8800000000000002E-3</v>
      </c>
      <c r="W1671" s="14">
        <v>2.3732562839999995E-3</v>
      </c>
      <c r="X1671" s="14" t="s">
        <v>4</v>
      </c>
      <c r="Y1671" s="26">
        <v>3.0426000000000002E-2</v>
      </c>
      <c r="Z1671" s="26">
        <v>2.8015000000000002E-2</v>
      </c>
      <c r="AA1671" s="26">
        <f t="shared" si="180"/>
        <v>3.0334333333333335E-2</v>
      </c>
    </row>
    <row r="1672" spans="1:27" x14ac:dyDescent="0.3">
      <c r="A1672">
        <v>201003</v>
      </c>
      <c r="B1672" s="30">
        <v>1169.43</v>
      </c>
      <c r="C1672" s="3">
        <v>21.908290999999998</v>
      </c>
      <c r="D1672" s="2">
        <f t="shared" si="181"/>
        <v>3.9920580482536816</v>
      </c>
      <c r="E1672" s="2">
        <f t="shared" si="174"/>
        <v>480.62558385489541</v>
      </c>
      <c r="F1672" s="36">
        <f t="shared" si="175"/>
        <v>119</v>
      </c>
      <c r="G1672" s="2">
        <f t="shared" si="176"/>
        <v>4.0388704525621462</v>
      </c>
      <c r="H1672" s="13">
        <f t="shared" si="177"/>
        <v>0.1984571759513134</v>
      </c>
      <c r="I1672" s="2">
        <f t="shared" si="182"/>
        <v>-7.535047066788203E-3</v>
      </c>
      <c r="J1672" s="36">
        <f t="shared" si="178"/>
        <v>119</v>
      </c>
      <c r="K1672" s="31">
        <f t="shared" si="179"/>
        <v>2.3633982057605909E-3</v>
      </c>
      <c r="L1672" s="3">
        <v>60.93</v>
      </c>
      <c r="M1672" s="14">
        <v>0.38187817029778121</v>
      </c>
      <c r="N1672" s="8">
        <v>1.5E-3</v>
      </c>
      <c r="O1672" s="8">
        <v>5.2699999999999997E-2</v>
      </c>
      <c r="P1672" s="8">
        <v>6.2699999999999992E-2</v>
      </c>
      <c r="Q1672" s="10">
        <v>4.5777699999999998E-2</v>
      </c>
      <c r="R1672" s="16">
        <v>2.5750164574986138E-2</v>
      </c>
      <c r="S1672" s="17">
        <f t="shared" si="173"/>
        <v>1.25E-4</v>
      </c>
      <c r="T1672" s="19">
        <v>4.1062835365712758E-3</v>
      </c>
      <c r="U1672" s="10">
        <v>-1.7875499999999999E-2</v>
      </c>
      <c r="V1672" s="10">
        <v>4.5082999999999998E-3</v>
      </c>
      <c r="W1672" s="14">
        <v>6.3343692100000003E-4</v>
      </c>
      <c r="X1672" s="14" t="s">
        <v>4</v>
      </c>
      <c r="Y1672" s="26">
        <v>6.1013999999999999E-2</v>
      </c>
      <c r="Z1672" s="26">
        <v>5.9429999999999997E-2</v>
      </c>
      <c r="AA1672" s="26">
        <f t="shared" si="180"/>
        <v>6.0888999999999999E-2</v>
      </c>
    </row>
    <row r="1673" spans="1:27" x14ac:dyDescent="0.3">
      <c r="A1673">
        <v>201004</v>
      </c>
      <c r="B1673" s="30">
        <v>1186.69</v>
      </c>
      <c r="C1673" s="3">
        <v>21.952957666666666</v>
      </c>
      <c r="D1673" s="2">
        <f t="shared" si="181"/>
        <v>3.9044896681944126</v>
      </c>
      <c r="E1673" s="2">
        <f t="shared" si="174"/>
        <v>480.17660837164669</v>
      </c>
      <c r="F1673" s="36">
        <f t="shared" si="175"/>
        <v>119</v>
      </c>
      <c r="G1673" s="2">
        <f t="shared" si="176"/>
        <v>4.0350975493415691</v>
      </c>
      <c r="H1673" s="13">
        <f t="shared" si="177"/>
        <v>0.19860588403709642</v>
      </c>
      <c r="I1673" s="2">
        <f t="shared" si="182"/>
        <v>2.038801961625758E-3</v>
      </c>
      <c r="J1673" s="36">
        <f t="shared" si="178"/>
        <v>119</v>
      </c>
      <c r="K1673" s="31">
        <f t="shared" si="179"/>
        <v>2.3101063600097179E-3</v>
      </c>
      <c r="L1673" s="3">
        <v>62.986666666666665</v>
      </c>
      <c r="M1673" s="14">
        <v>0.37660612920250602</v>
      </c>
      <c r="N1673" s="8">
        <v>1.6000000000000001E-3</v>
      </c>
      <c r="O1673" s="8">
        <v>5.2900000000000003E-2</v>
      </c>
      <c r="P1673" s="8">
        <v>6.25E-2</v>
      </c>
      <c r="Q1673" s="10">
        <v>4.3735799999999998E-2</v>
      </c>
      <c r="R1673" s="16">
        <v>2.6677524929978748E-2</v>
      </c>
      <c r="S1673" s="17">
        <f t="shared" si="173"/>
        <v>1.3333333333333334E-4</v>
      </c>
      <c r="T1673" s="19">
        <v>1.736884910697345E-3</v>
      </c>
      <c r="U1673" s="10">
        <v>3.03965E-2</v>
      </c>
      <c r="V1673" s="10">
        <v>3.57402E-2</v>
      </c>
      <c r="W1673" s="14">
        <v>1.7938673890000002E-3</v>
      </c>
      <c r="X1673" s="14" t="s">
        <v>4</v>
      </c>
      <c r="Y1673" s="26">
        <v>1.5924000000000001E-2</v>
      </c>
      <c r="Z1673" s="26">
        <v>1.4904000000000001E-2</v>
      </c>
      <c r="AA1673" s="26">
        <f t="shared" si="180"/>
        <v>1.5790666666666668E-2</v>
      </c>
    </row>
    <row r="1674" spans="1:27" x14ac:dyDescent="0.3">
      <c r="A1674">
        <v>201005</v>
      </c>
      <c r="B1674" s="30">
        <v>1089.4100000000001</v>
      </c>
      <c r="C1674" s="3">
        <v>21.997624333333331</v>
      </c>
      <c r="D1674" s="2">
        <f t="shared" si="181"/>
        <v>3.8470687014608078</v>
      </c>
      <c r="E1674" s="2">
        <f t="shared" si="174"/>
        <v>479.61521741977725</v>
      </c>
      <c r="F1674" s="36">
        <f t="shared" si="175"/>
        <v>119</v>
      </c>
      <c r="G1674" s="2">
        <f t="shared" si="176"/>
        <v>4.0303799783174563</v>
      </c>
      <c r="H1674" s="13">
        <f t="shared" si="177"/>
        <v>0.19879213982051441</v>
      </c>
      <c r="I1674" s="2">
        <f t="shared" si="182"/>
        <v>2.0346537056592506E-3</v>
      </c>
      <c r="J1674" s="36">
        <f t="shared" si="178"/>
        <v>119</v>
      </c>
      <c r="K1674" s="31">
        <f t="shared" si="179"/>
        <v>2.3372790078404148E-3</v>
      </c>
      <c r="L1674" s="3">
        <v>65.043333333333322</v>
      </c>
      <c r="M1674" s="14">
        <v>0.40900279481445018</v>
      </c>
      <c r="N1674" s="8">
        <v>1.6000000000000001E-3</v>
      </c>
      <c r="O1674" s="8">
        <v>4.9599999999999998E-2</v>
      </c>
      <c r="P1674" s="8">
        <v>6.0499999999999998E-2</v>
      </c>
      <c r="Q1674" s="10">
        <v>4.0681000000000002E-2</v>
      </c>
      <c r="R1674" s="16">
        <v>2.5765425537491334E-2</v>
      </c>
      <c r="S1674" s="17">
        <f t="shared" si="173"/>
        <v>1.3333333333333334E-4</v>
      </c>
      <c r="T1674" s="19">
        <v>7.75197354237811E-4</v>
      </c>
      <c r="U1674" s="10">
        <v>4.3683600000000003E-2</v>
      </c>
      <c r="V1674" s="10">
        <v>-5.1031000000000002E-3</v>
      </c>
      <c r="W1674" s="14">
        <v>8.1077913149999997E-3</v>
      </c>
      <c r="X1674" s="14" t="s">
        <v>4</v>
      </c>
      <c r="Y1674" s="26">
        <v>-8.0111000000000002E-2</v>
      </c>
      <c r="Z1674" s="26">
        <v>-8.2336999999999994E-2</v>
      </c>
      <c r="AA1674" s="26">
        <f t="shared" si="180"/>
        <v>-8.0244333333333334E-2</v>
      </c>
    </row>
    <row r="1675" spans="1:27" x14ac:dyDescent="0.3">
      <c r="A1675">
        <v>201006</v>
      </c>
      <c r="B1675" s="30">
        <v>1030.71</v>
      </c>
      <c r="C1675" s="3">
        <v>22.042290999999999</v>
      </c>
      <c r="D1675" s="2">
        <f t="shared" si="181"/>
        <v>3.9115560211634639</v>
      </c>
      <c r="E1675" s="2">
        <f t="shared" si="174"/>
        <v>479.01168486620458</v>
      </c>
      <c r="F1675" s="36">
        <f t="shared" si="175"/>
        <v>119</v>
      </c>
      <c r="G1675" s="2">
        <f t="shared" si="176"/>
        <v>4.0253082761865935</v>
      </c>
      <c r="H1675" s="13">
        <f t="shared" si="177"/>
        <v>0.19899276721762438</v>
      </c>
      <c r="I1675" s="2">
        <f t="shared" si="182"/>
        <v>2.0305222959455804E-3</v>
      </c>
      <c r="J1675" s="36">
        <f t="shared" si="178"/>
        <v>119</v>
      </c>
      <c r="K1675" s="31">
        <f t="shared" si="179"/>
        <v>2.3644288057770788E-3</v>
      </c>
      <c r="L1675" s="3">
        <v>67.099999999999994</v>
      </c>
      <c r="M1675" s="14">
        <v>0.42417654148446593</v>
      </c>
      <c r="N1675" s="8">
        <v>1.1999999999999999E-3</v>
      </c>
      <c r="O1675" s="8">
        <v>4.8799999999999996E-2</v>
      </c>
      <c r="P1675" s="8">
        <v>6.2300000000000001E-2</v>
      </c>
      <c r="Q1675" s="10">
        <v>3.7607399999999999E-2</v>
      </c>
      <c r="R1675" s="16">
        <v>1.8839291756752592E-2</v>
      </c>
      <c r="S1675" s="17">
        <f t="shared" si="173"/>
        <v>9.9999999999999991E-5</v>
      </c>
      <c r="T1675" s="19">
        <v>-9.7626708467390966E-4</v>
      </c>
      <c r="U1675" s="10">
        <v>4.4564300000000001E-2</v>
      </c>
      <c r="V1675" s="10">
        <v>5.1945400000000003E-2</v>
      </c>
      <c r="W1675" s="14">
        <v>5.5917262029999987E-3</v>
      </c>
      <c r="X1675" s="14" t="s">
        <v>4</v>
      </c>
      <c r="Y1675" s="26">
        <v>-5.3525000000000003E-2</v>
      </c>
      <c r="Z1675" s="26">
        <v>-5.5114999999999997E-2</v>
      </c>
      <c r="AA1675" s="26">
        <f t="shared" si="180"/>
        <v>-5.3625000000000006E-2</v>
      </c>
    </row>
    <row r="1676" spans="1:27" x14ac:dyDescent="0.3">
      <c r="A1676">
        <v>201007</v>
      </c>
      <c r="B1676" s="30">
        <v>1101.5999999999999</v>
      </c>
      <c r="C1676" s="3">
        <v>22.146860666666665</v>
      </c>
      <c r="D1676" s="2">
        <f t="shared" si="181"/>
        <v>3.8582113884221818</v>
      </c>
      <c r="E1676" s="2">
        <f t="shared" si="174"/>
        <v>478.4064999050309</v>
      </c>
      <c r="F1676" s="36">
        <f t="shared" si="175"/>
        <v>119</v>
      </c>
      <c r="G1676" s="2">
        <f t="shared" si="176"/>
        <v>4.0202226882775705</v>
      </c>
      <c r="H1676" s="13">
        <f t="shared" si="177"/>
        <v>0.19919435094682986</v>
      </c>
      <c r="I1676" s="2">
        <f t="shared" si="182"/>
        <v>4.7440470986734873E-3</v>
      </c>
      <c r="J1676" s="36">
        <f t="shared" si="178"/>
        <v>119</v>
      </c>
      <c r="K1676" s="31">
        <f t="shared" si="179"/>
        <v>2.441875453159101E-3</v>
      </c>
      <c r="L1676" s="3">
        <v>68.686666666666667</v>
      </c>
      <c r="M1676" s="14">
        <v>0.39613355322121085</v>
      </c>
      <c r="N1676" s="8">
        <v>1.6000000000000001E-3</v>
      </c>
      <c r="O1676" s="8">
        <v>4.7199999999999999E-2</v>
      </c>
      <c r="P1676" s="8">
        <v>6.0100000000000001E-2</v>
      </c>
      <c r="Q1676" s="10">
        <v>3.7657599999999999E-2</v>
      </c>
      <c r="R1676" s="16">
        <v>1.6217683396220425E-2</v>
      </c>
      <c r="S1676" s="17">
        <f t="shared" si="173"/>
        <v>1.3333333333333334E-4</v>
      </c>
      <c r="T1676" s="19">
        <v>2.1104305737162932E-4</v>
      </c>
      <c r="U1676" s="10">
        <v>2.4380999999999999E-3</v>
      </c>
      <c r="V1676" s="10">
        <v>1.69798E-2</v>
      </c>
      <c r="W1676" s="14">
        <v>3.3488262860000011E-3</v>
      </c>
      <c r="X1676" s="14" t="s">
        <v>4</v>
      </c>
      <c r="Y1676" s="26">
        <v>7.0451E-2</v>
      </c>
      <c r="Z1676" s="26">
        <v>6.862E-2</v>
      </c>
      <c r="AA1676" s="26">
        <f t="shared" si="180"/>
        <v>7.0317666666666667E-2</v>
      </c>
    </row>
    <row r="1677" spans="1:27" x14ac:dyDescent="0.3">
      <c r="A1677">
        <v>201008</v>
      </c>
      <c r="B1677" s="30">
        <v>1049.33</v>
      </c>
      <c r="C1677" s="3">
        <v>22.251430333333335</v>
      </c>
      <c r="D1677" s="2">
        <f t="shared" si="181"/>
        <v>3.93742932814907</v>
      </c>
      <c r="E1677" s="2">
        <f t="shared" si="174"/>
        <v>477.79567264894251</v>
      </c>
      <c r="F1677" s="36">
        <f t="shared" si="175"/>
        <v>119</v>
      </c>
      <c r="G1677" s="2">
        <f t="shared" si="176"/>
        <v>4.0150896861255676</v>
      </c>
      <c r="H1677" s="13">
        <f t="shared" si="177"/>
        <v>0.19939822866309595</v>
      </c>
      <c r="I1677" s="2">
        <f t="shared" si="182"/>
        <v>4.7216473811142468E-3</v>
      </c>
      <c r="J1677" s="36">
        <f t="shared" si="178"/>
        <v>119</v>
      </c>
      <c r="K1677" s="31">
        <f t="shared" si="179"/>
        <v>2.5425618632796292E-3</v>
      </c>
      <c r="L1677" s="3">
        <v>70.273333333333326</v>
      </c>
      <c r="M1677" s="14">
        <v>0.41398161905674846</v>
      </c>
      <c r="N1677" s="8">
        <v>1.6000000000000001E-3</v>
      </c>
      <c r="O1677" s="8">
        <v>4.4900000000000002E-2</v>
      </c>
      <c r="P1677" s="8">
        <v>5.6600000000000004E-2</v>
      </c>
      <c r="Q1677" s="10">
        <v>3.2707800000000002E-2</v>
      </c>
      <c r="R1677" s="16">
        <v>1.1604338802317109E-2</v>
      </c>
      <c r="S1677" s="17">
        <f t="shared" si="173"/>
        <v>1.3333333333333334E-4</v>
      </c>
      <c r="T1677" s="19">
        <v>1.3806642784079948E-3</v>
      </c>
      <c r="U1677" s="10">
        <v>7.02126E-2</v>
      </c>
      <c r="V1677" s="10">
        <v>4.7318800000000001E-2</v>
      </c>
      <c r="W1677" s="14">
        <v>2.7046066069999998E-3</v>
      </c>
      <c r="X1677" s="14" t="s">
        <v>4</v>
      </c>
      <c r="Y1677" s="26">
        <v>-4.5434000000000002E-2</v>
      </c>
      <c r="Z1677" s="26">
        <v>-4.7840000000000001E-2</v>
      </c>
      <c r="AA1677" s="26">
        <f t="shared" si="180"/>
        <v>-4.5567333333333335E-2</v>
      </c>
    </row>
    <row r="1678" spans="1:27" x14ac:dyDescent="0.3">
      <c r="A1678">
        <v>201009</v>
      </c>
      <c r="B1678" s="30">
        <v>1141.2</v>
      </c>
      <c r="C1678" s="3">
        <v>22.356000000000002</v>
      </c>
      <c r="D1678" s="2">
        <f t="shared" si="181"/>
        <v>3.9689338786425807</v>
      </c>
      <c r="E1678" s="2">
        <f t="shared" si="174"/>
        <v>477.26170801173754</v>
      </c>
      <c r="F1678" s="36">
        <f t="shared" si="175"/>
        <v>119</v>
      </c>
      <c r="G1678" s="2">
        <f t="shared" si="176"/>
        <v>4.0106025883339287</v>
      </c>
      <c r="H1678" s="13">
        <f t="shared" si="177"/>
        <v>0.19957679388269131</v>
      </c>
      <c r="I1678" s="2">
        <f t="shared" si="182"/>
        <v>4.6994581966273152E-3</v>
      </c>
      <c r="J1678" s="36">
        <f t="shared" si="178"/>
        <v>119</v>
      </c>
      <c r="K1678" s="31">
        <f t="shared" si="179"/>
        <v>2.6435034460793577E-3</v>
      </c>
      <c r="L1678" s="3">
        <v>71.86</v>
      </c>
      <c r="M1678" s="14">
        <v>0.3843057827874361</v>
      </c>
      <c r="N1678" s="8">
        <v>1.5E-3</v>
      </c>
      <c r="O1678" s="8">
        <v>4.53E-2</v>
      </c>
      <c r="P1678" s="8">
        <v>5.6600000000000004E-2</v>
      </c>
      <c r="Q1678" s="10">
        <v>3.4063000000000003E-2</v>
      </c>
      <c r="R1678" s="16">
        <v>3.6835719626651855E-3</v>
      </c>
      <c r="S1678" s="17">
        <f t="shared" si="173"/>
        <v>1.25E-4</v>
      </c>
      <c r="T1678" s="19">
        <v>5.8173623071566816E-4</v>
      </c>
      <c r="U1678" s="10">
        <v>-1.5330099999999999E-2</v>
      </c>
      <c r="V1678" s="10">
        <v>-1.4394799999999999E-2</v>
      </c>
      <c r="W1678" s="14">
        <v>2.3371919450000003E-3</v>
      </c>
      <c r="X1678" s="14" t="s">
        <v>4</v>
      </c>
      <c r="Y1678" s="26">
        <v>9.0383000000000005E-2</v>
      </c>
      <c r="Z1678" s="26">
        <v>8.8750999999999997E-2</v>
      </c>
      <c r="AA1678" s="26">
        <f t="shared" si="180"/>
        <v>9.0258000000000005E-2</v>
      </c>
    </row>
    <row r="1679" spans="1:27" x14ac:dyDescent="0.3">
      <c r="A1679">
        <v>201010</v>
      </c>
      <c r="B1679" s="30">
        <v>1183.26</v>
      </c>
      <c r="C1679" s="3">
        <v>22.480666666666668</v>
      </c>
      <c r="D1679" s="2">
        <f t="shared" si="181"/>
        <v>3.9610800299867024</v>
      </c>
      <c r="E1679" s="2">
        <f t="shared" si="174"/>
        <v>476.84127504961327</v>
      </c>
      <c r="F1679" s="36">
        <f t="shared" si="175"/>
        <v>119</v>
      </c>
      <c r="G1679" s="2">
        <f t="shared" si="176"/>
        <v>4.0070695382320443</v>
      </c>
      <c r="H1679" s="13">
        <f t="shared" si="177"/>
        <v>0.19971761773316452</v>
      </c>
      <c r="I1679" s="2">
        <f t="shared" si="182"/>
        <v>5.5764298920497612E-3</v>
      </c>
      <c r="J1679" s="36">
        <f t="shared" si="178"/>
        <v>119</v>
      </c>
      <c r="K1679" s="31">
        <f t="shared" si="179"/>
        <v>2.694994595429935E-3</v>
      </c>
      <c r="L1679" s="3">
        <v>73.69</v>
      </c>
      <c r="M1679" s="14">
        <v>0.37288728594042309</v>
      </c>
      <c r="N1679" s="8">
        <v>1.2999999999999999E-3</v>
      </c>
      <c r="O1679" s="8">
        <v>4.6799999999999994E-2</v>
      </c>
      <c r="P1679" s="8">
        <v>5.7200000000000001E-2</v>
      </c>
      <c r="Q1679" s="10">
        <v>3.6715699999999997E-2</v>
      </c>
      <c r="R1679" s="16">
        <v>7.5553258462549566E-3</v>
      </c>
      <c r="S1679" s="17">
        <f t="shared" si="173"/>
        <v>1.0833333333333333E-4</v>
      </c>
      <c r="T1679" s="19">
        <v>1.2451988884769616E-3</v>
      </c>
      <c r="U1679" s="10">
        <v>-3.1738700000000002E-2</v>
      </c>
      <c r="V1679" s="10">
        <v>-2.0274500000000001E-2</v>
      </c>
      <c r="W1679" s="14">
        <v>1.0800444250000001E-3</v>
      </c>
      <c r="X1679" s="14" t="s">
        <v>4</v>
      </c>
      <c r="Y1679" s="26">
        <v>3.8727999999999999E-2</v>
      </c>
      <c r="Z1679" s="26">
        <v>3.7082999999999998E-2</v>
      </c>
      <c r="AA1679" s="26">
        <f t="shared" si="180"/>
        <v>3.8619666666666663E-2</v>
      </c>
    </row>
    <row r="1680" spans="1:27" x14ac:dyDescent="0.3">
      <c r="A1680">
        <v>201011</v>
      </c>
      <c r="B1680" s="30">
        <v>1180.55</v>
      </c>
      <c r="C1680" s="3">
        <v>22.605333333333334</v>
      </c>
      <c r="D1680" s="2">
        <f t="shared" si="181"/>
        <v>4.018806361146904</v>
      </c>
      <c r="E1680" s="2">
        <f t="shared" si="174"/>
        <v>476.40751199149719</v>
      </c>
      <c r="F1680" s="36">
        <f t="shared" si="175"/>
        <v>119</v>
      </c>
      <c r="G1680" s="2">
        <f t="shared" si="176"/>
        <v>4.0034244705167827</v>
      </c>
      <c r="H1680" s="13">
        <f t="shared" si="177"/>
        <v>0.1998631149311052</v>
      </c>
      <c r="I1680" s="2">
        <f t="shared" si="182"/>
        <v>5.5455057679190123E-3</v>
      </c>
      <c r="J1680" s="36">
        <f t="shared" si="178"/>
        <v>119</v>
      </c>
      <c r="K1680" s="31">
        <f t="shared" si="179"/>
        <v>2.7538724150565192E-3</v>
      </c>
      <c r="L1680" s="3">
        <v>75.52</v>
      </c>
      <c r="M1680" s="14">
        <v>0.37669475432536009</v>
      </c>
      <c r="N1680" s="8">
        <v>1.4000000000000002E-3</v>
      </c>
      <c r="O1680" s="8">
        <v>4.87E-2</v>
      </c>
      <c r="P1680" s="8">
        <v>5.9200000000000003E-2</v>
      </c>
      <c r="Q1680" s="10">
        <v>3.80256E-2</v>
      </c>
      <c r="R1680" s="16">
        <v>1.475810222410456E-2</v>
      </c>
      <c r="S1680" s="17">
        <f>N1680/12</f>
        <v>1.1666666666666668E-4</v>
      </c>
      <c r="T1680" s="19">
        <v>4.206464238194485E-4</v>
      </c>
      <c r="U1680" s="10">
        <v>-1.37264E-2</v>
      </c>
      <c r="V1680" s="10">
        <v>-5.7273999999999997E-3</v>
      </c>
      <c r="W1680" s="14">
        <v>1.73791556E-3</v>
      </c>
      <c r="X1680" s="14" t="s">
        <v>4</v>
      </c>
      <c r="Y1680" s="26">
        <v>-5.5000000000000002E-5</v>
      </c>
      <c r="Z1680" s="26">
        <v>-2.575E-3</v>
      </c>
      <c r="AA1680" s="26">
        <f t="shared" si="180"/>
        <v>-1.7166666666666667E-4</v>
      </c>
    </row>
    <row r="1681" spans="1:27" x14ac:dyDescent="0.3">
      <c r="A1681">
        <v>201012</v>
      </c>
      <c r="B1681" s="30">
        <v>1257.6400000000001</v>
      </c>
      <c r="C1681" s="3">
        <v>22.73</v>
      </c>
      <c r="D1681" s="2">
        <f t="shared" si="181"/>
        <v>4.035699575176964</v>
      </c>
      <c r="E1681" s="2">
        <f t="shared" si="174"/>
        <v>475.99599191312694</v>
      </c>
      <c r="F1681" s="36">
        <f t="shared" si="175"/>
        <v>119</v>
      </c>
      <c r="G1681" s="2">
        <f t="shared" si="176"/>
        <v>3.9999663185977052</v>
      </c>
      <c r="H1681" s="13">
        <f t="shared" si="177"/>
        <v>0.20000134726516736</v>
      </c>
      <c r="I1681" s="2">
        <f t="shared" si="182"/>
        <v>5.5149227320985261E-3</v>
      </c>
      <c r="J1681" s="36">
        <f t="shared" si="178"/>
        <v>119</v>
      </c>
      <c r="K1681" s="31">
        <f t="shared" si="179"/>
        <v>2.8125075774738063E-3</v>
      </c>
      <c r="L1681" s="3">
        <v>77.349999999999994</v>
      </c>
      <c r="M1681" s="14">
        <v>0.35810031690752153</v>
      </c>
      <c r="N1681" s="8">
        <v>1.4000000000000002E-3</v>
      </c>
      <c r="O1681" s="8">
        <v>5.0199999999999995E-2</v>
      </c>
      <c r="P1681" s="8">
        <v>6.0999999999999999E-2</v>
      </c>
      <c r="Q1681" s="10">
        <v>4.1378199999999997E-2</v>
      </c>
      <c r="R1681" s="16">
        <v>1.2616357138014473E-2</v>
      </c>
      <c r="S1681" s="17">
        <f>N1681/12</f>
        <v>1.1666666666666668E-4</v>
      </c>
      <c r="T1681" s="19">
        <v>1.718440789203024E-3</v>
      </c>
      <c r="U1681" s="10">
        <v>-3.8814300000000003E-2</v>
      </c>
      <c r="V1681" s="10">
        <v>-3.6191000000000001E-3</v>
      </c>
      <c r="W1681" s="14">
        <v>8.3211998700000005E-4</v>
      </c>
      <c r="X1681" s="14" t="s">
        <v>4</v>
      </c>
      <c r="Y1681" s="26">
        <v>6.7054000000000002E-2</v>
      </c>
      <c r="Z1681" s="26">
        <v>6.5248E-2</v>
      </c>
      <c r="AA1681" s="26">
        <f t="shared" si="180"/>
        <v>6.6937333333333335E-2</v>
      </c>
    </row>
    <row r="1682" spans="1:27" x14ac:dyDescent="0.3">
      <c r="A1682">
        <v>201101</v>
      </c>
      <c r="B1682" s="30">
        <v>1286.1199999999999</v>
      </c>
      <c r="C1682" s="8">
        <v>22.963666666666668</v>
      </c>
      <c r="D1682" s="2">
        <f t="shared" si="181"/>
        <v>4.0569285513550151</v>
      </c>
      <c r="E1682" s="2">
        <f t="shared" si="174"/>
        <v>475.69203089156127</v>
      </c>
      <c r="F1682" s="36">
        <f t="shared" si="175"/>
        <v>119</v>
      </c>
      <c r="G1682" s="2">
        <f t="shared" si="176"/>
        <v>3.9974120242988342</v>
      </c>
      <c r="H1682" s="13">
        <f t="shared" si="177"/>
        <v>0.20010357263674008</v>
      </c>
      <c r="I1682" s="2">
        <f t="shared" si="182"/>
        <v>1.0280099721366787E-2</v>
      </c>
      <c r="J1682" s="36">
        <f t="shared" si="178"/>
        <v>119</v>
      </c>
      <c r="K1682" s="31">
        <f t="shared" si="179"/>
        <v>2.9105008903460021E-3</v>
      </c>
      <c r="L1682" s="8">
        <v>78.67</v>
      </c>
      <c r="M1682" s="14">
        <v>0.34863222370128311</v>
      </c>
      <c r="N1682" s="8">
        <v>1.5E-3</v>
      </c>
      <c r="O1682" s="8">
        <v>5.04E-2</v>
      </c>
      <c r="P1682" s="8">
        <v>6.0899999999999996E-2</v>
      </c>
      <c r="Q1682" s="10">
        <v>4.3200000000000002E-2</v>
      </c>
      <c r="R1682" s="16">
        <v>1.5449374778775778E-2</v>
      </c>
      <c r="S1682" s="17">
        <f t="shared" ref="S1682:S1705" si="183">N1682/12</f>
        <v>1.25E-4</v>
      </c>
      <c r="T1682" s="19">
        <v>4.7632300539741657E-3</v>
      </c>
      <c r="U1682" s="10">
        <v>-1.9599999999999999E-2</v>
      </c>
      <c r="V1682" s="10">
        <v>-1.9800000000000002E-2</v>
      </c>
      <c r="W1682" s="14">
        <v>8.6324037599999994E-4</v>
      </c>
      <c r="X1682" s="14" t="s">
        <v>4</v>
      </c>
      <c r="Y1682" s="26">
        <v>2.3347E-2</v>
      </c>
      <c r="Z1682" s="26">
        <v>2.2315999999999999E-2</v>
      </c>
      <c r="AA1682" s="26">
        <f t="shared" si="180"/>
        <v>2.3222E-2</v>
      </c>
    </row>
    <row r="1683" spans="1:27" x14ac:dyDescent="0.3">
      <c r="A1683">
        <v>201102</v>
      </c>
      <c r="B1683" s="30">
        <v>1327.22</v>
      </c>
      <c r="C1683" s="8">
        <v>23.197333333333336</v>
      </c>
      <c r="D1683" s="2">
        <f t="shared" si="181"/>
        <v>4.0457566278614925</v>
      </c>
      <c r="E1683" s="2">
        <f t="shared" si="174"/>
        <v>475.46945389626433</v>
      </c>
      <c r="F1683" s="36">
        <f t="shared" si="175"/>
        <v>119</v>
      </c>
      <c r="G1683" s="2">
        <f t="shared" si="176"/>
        <v>3.9955416293803725</v>
      </c>
      <c r="H1683" s="13">
        <f t="shared" si="177"/>
        <v>0.20017849398325122</v>
      </c>
      <c r="I1683" s="2">
        <f t="shared" si="182"/>
        <v>1.0175494621939007E-2</v>
      </c>
      <c r="J1683" s="36">
        <f t="shared" si="178"/>
        <v>119</v>
      </c>
      <c r="K1683" s="31">
        <f t="shared" si="179"/>
        <v>3.0488571224463741E-3</v>
      </c>
      <c r="L1683" s="8">
        <v>79.990000000000009</v>
      </c>
      <c r="M1683" s="14">
        <v>0.33909657346352218</v>
      </c>
      <c r="N1683" s="8">
        <v>1.2999999999999999E-3</v>
      </c>
      <c r="O1683" s="8">
        <v>5.2199999999999996E-2</v>
      </c>
      <c r="P1683" s="8">
        <v>6.1500000000000006E-2</v>
      </c>
      <c r="Q1683" s="10">
        <v>4.2599999999999999E-2</v>
      </c>
      <c r="R1683" s="16">
        <v>1.5728688420640721E-2</v>
      </c>
      <c r="S1683" s="17">
        <f t="shared" si="183"/>
        <v>1.0833333333333333E-4</v>
      </c>
      <c r="T1683" s="19">
        <v>4.9313650254514396E-3</v>
      </c>
      <c r="U1683" s="10">
        <v>1.1299999999999999E-2</v>
      </c>
      <c r="V1683" s="10">
        <v>1.5699999999999999E-2</v>
      </c>
      <c r="W1683" s="14">
        <v>1.065548849E-3</v>
      </c>
      <c r="X1683" s="14" t="s">
        <v>4</v>
      </c>
      <c r="Y1683" s="26">
        <v>3.2508000000000002E-2</v>
      </c>
      <c r="Z1683" s="26">
        <v>3.0249999999999999E-2</v>
      </c>
      <c r="AA1683" s="26">
        <f t="shared" si="180"/>
        <v>3.2399666666666667E-2</v>
      </c>
    </row>
    <row r="1684" spans="1:27" x14ac:dyDescent="0.3">
      <c r="A1684">
        <v>201103</v>
      </c>
      <c r="B1684" s="30">
        <v>1325.83</v>
      </c>
      <c r="C1684" s="8">
        <v>23.431000000000004</v>
      </c>
      <c r="D1684" s="2">
        <f t="shared" si="181"/>
        <v>4.0638309418324559</v>
      </c>
      <c r="E1684" s="2">
        <f t="shared" si="174"/>
        <v>475.15545574939517</v>
      </c>
      <c r="F1684" s="36">
        <f t="shared" si="175"/>
        <v>119</v>
      </c>
      <c r="G1684" s="2">
        <f t="shared" si="176"/>
        <v>3.9929029894907155</v>
      </c>
      <c r="H1684" s="13">
        <f t="shared" si="177"/>
        <v>0.20028428393358422</v>
      </c>
      <c r="I1684" s="2">
        <f t="shared" si="182"/>
        <v>1.0072996896195008E-2</v>
      </c>
      <c r="J1684" s="36">
        <f t="shared" si="178"/>
        <v>119</v>
      </c>
      <c r="K1684" s="31">
        <f t="shared" si="179"/>
        <v>3.1866577105114885E-3</v>
      </c>
      <c r="L1684" s="8">
        <v>81.31</v>
      </c>
      <c r="M1684" s="14">
        <v>0.35426993935743722</v>
      </c>
      <c r="N1684" s="8">
        <v>1E-3</v>
      </c>
      <c r="O1684" s="8">
        <v>5.1299999999999998E-2</v>
      </c>
      <c r="P1684" s="8">
        <v>6.0299999999999999E-2</v>
      </c>
      <c r="Q1684" s="10">
        <v>4.2900000000000001E-2</v>
      </c>
      <c r="R1684" s="16">
        <v>1.3089885344090162E-2</v>
      </c>
      <c r="S1684" s="17">
        <f t="shared" si="183"/>
        <v>8.3333333333333331E-5</v>
      </c>
      <c r="T1684" s="19">
        <v>9.7510720305094001E-3</v>
      </c>
      <c r="U1684" s="10">
        <v>-5.9999999999999995E-4</v>
      </c>
      <c r="V1684" s="10">
        <v>-7.1999999999999998E-3</v>
      </c>
      <c r="W1684" s="14">
        <v>2.3472688040000003E-3</v>
      </c>
      <c r="X1684" s="14" t="s">
        <v>4</v>
      </c>
      <c r="Y1684" s="26">
        <v>6.3599999999999996E-4</v>
      </c>
      <c r="Z1684" s="26">
        <v>-8.5700000000000001E-4</v>
      </c>
      <c r="AA1684" s="26">
        <f t="shared" si="180"/>
        <v>5.5266666666666658E-4</v>
      </c>
    </row>
    <row r="1685" spans="1:27" x14ac:dyDescent="0.3">
      <c r="A1685">
        <v>201104</v>
      </c>
      <c r="B1685" s="30">
        <v>1363.61</v>
      </c>
      <c r="C1685" s="8">
        <v>23.734333333333339</v>
      </c>
      <c r="D1685" s="2">
        <f t="shared" si="181"/>
        <v>4.0373753161724801</v>
      </c>
      <c r="E1685" s="2">
        <f t="shared" si="174"/>
        <v>474.84859319271624</v>
      </c>
      <c r="F1685" s="36">
        <f t="shared" si="175"/>
        <v>119</v>
      </c>
      <c r="G1685" s="2">
        <f t="shared" si="176"/>
        <v>3.9903243125438341</v>
      </c>
      <c r="H1685" s="13">
        <f t="shared" si="177"/>
        <v>0.2003877779018027</v>
      </c>
      <c r="I1685" s="2">
        <f t="shared" si="182"/>
        <v>1.2945812527563216E-2</v>
      </c>
      <c r="J1685" s="36">
        <f t="shared" si="178"/>
        <v>119</v>
      </c>
      <c r="K1685" s="31">
        <f t="shared" si="179"/>
        <v>3.3204164355187605E-3</v>
      </c>
      <c r="L1685" s="8">
        <v>82.163333333333327</v>
      </c>
      <c r="M1685" s="14">
        <v>0.34069680122773904</v>
      </c>
      <c r="N1685" s="8">
        <v>5.9999999999999995E-4</v>
      </c>
      <c r="O1685" s="8">
        <v>5.16E-2</v>
      </c>
      <c r="P1685" s="8">
        <v>6.0199999999999997E-2</v>
      </c>
      <c r="Q1685" s="10">
        <v>4.1599999999999998E-2</v>
      </c>
      <c r="R1685" s="16">
        <v>9.403951624231929E-3</v>
      </c>
      <c r="S1685" s="17">
        <f t="shared" si="183"/>
        <v>4.9999999999999996E-5</v>
      </c>
      <c r="T1685" s="19">
        <v>6.4394295354570641E-3</v>
      </c>
      <c r="U1685" s="10">
        <v>1.9900000000000001E-2</v>
      </c>
      <c r="V1685" s="10">
        <v>2.3900000000000001E-2</v>
      </c>
      <c r="W1685" s="14">
        <v>6.3654223899999994E-4</v>
      </c>
      <c r="X1685" s="14" t="s">
        <v>4</v>
      </c>
      <c r="Y1685" s="26">
        <v>2.9440999999999998E-2</v>
      </c>
      <c r="Z1685" s="26">
        <v>2.8358000000000001E-2</v>
      </c>
      <c r="AA1685" s="26">
        <f t="shared" si="180"/>
        <v>2.9390999999999997E-2</v>
      </c>
    </row>
    <row r="1686" spans="1:27" x14ac:dyDescent="0.3">
      <c r="A1686">
        <v>201105</v>
      </c>
      <c r="B1686" s="30">
        <v>1345.2</v>
      </c>
      <c r="C1686" s="8">
        <v>24.03766666666667</v>
      </c>
      <c r="D1686" s="2">
        <f t="shared" si="181"/>
        <v>4.0062497020626786</v>
      </c>
      <c r="E1686" s="2">
        <f t="shared" si="174"/>
        <v>474.53470049838364</v>
      </c>
      <c r="F1686" s="36">
        <f t="shared" si="175"/>
        <v>119</v>
      </c>
      <c r="G1686" s="2">
        <f t="shared" si="176"/>
        <v>3.9876865588099464</v>
      </c>
      <c r="H1686" s="13">
        <f t="shared" si="177"/>
        <v>0.20049375360880706</v>
      </c>
      <c r="I1686" s="2">
        <f t="shared" si="182"/>
        <v>1.2780360378073841E-2</v>
      </c>
      <c r="J1686" s="36">
        <f t="shared" si="178"/>
        <v>119</v>
      </c>
      <c r="K1686" s="31">
        <f t="shared" si="179"/>
        <v>3.4786051786997998E-3</v>
      </c>
      <c r="L1686" s="8">
        <v>83.016666666666666</v>
      </c>
      <c r="M1686" s="14">
        <v>0.34722218907396224</v>
      </c>
      <c r="N1686" s="8">
        <v>4.0000000000000002E-4</v>
      </c>
      <c r="O1686" s="8">
        <v>4.9599999999999998E-2</v>
      </c>
      <c r="P1686" s="8">
        <v>5.7800000000000004E-2</v>
      </c>
      <c r="Q1686" s="10">
        <v>3.9100000000000003E-2</v>
      </c>
      <c r="R1686" s="16">
        <v>9.1609961128385296E-3</v>
      </c>
      <c r="S1686" s="17">
        <f t="shared" si="183"/>
        <v>3.3333333333333335E-5</v>
      </c>
      <c r="T1686" s="19">
        <v>4.7041875272335609E-3</v>
      </c>
      <c r="U1686" s="10">
        <v>3.5499999999999997E-2</v>
      </c>
      <c r="V1686" s="10">
        <v>2.5700000000000001E-2</v>
      </c>
      <c r="W1686" s="14">
        <v>9.3419075599999991E-4</v>
      </c>
      <c r="X1686" s="14" t="s">
        <v>4</v>
      </c>
      <c r="Y1686" s="26">
        <v>-1.1313E-2</v>
      </c>
      <c r="Z1686" s="26">
        <v>-1.3573E-2</v>
      </c>
      <c r="AA1686" s="26">
        <f t="shared" si="180"/>
        <v>-1.1346333333333333E-2</v>
      </c>
    </row>
    <row r="1687" spans="1:27" x14ac:dyDescent="0.3">
      <c r="A1687">
        <v>201106</v>
      </c>
      <c r="B1687" s="30">
        <v>1320.64</v>
      </c>
      <c r="C1687" s="8">
        <v>24.341000000000001</v>
      </c>
      <c r="D1687" s="2">
        <f t="shared" si="181"/>
        <v>3.9720012077790123</v>
      </c>
      <c r="E1687" s="2">
        <f t="shared" ref="E1687:E1705" si="184">SUM(D1568:D1686)</f>
        <v>474.1945821159905</v>
      </c>
      <c r="F1687" s="36">
        <f t="shared" ref="F1687:F1705" si="185">COUNT(D1568:D1686)</f>
        <v>119</v>
      </c>
      <c r="G1687" s="2">
        <f t="shared" ref="G1687:G1705" si="186">E1687/F1687</f>
        <v>3.9848284211427774</v>
      </c>
      <c r="H1687" s="13">
        <f t="shared" ref="H1687:H1705" si="187">1/(1+G1687)</f>
        <v>0.20060871017316756</v>
      </c>
      <c r="I1687" s="2">
        <f t="shared" si="182"/>
        <v>1.2619083937708719E-2</v>
      </c>
      <c r="J1687" s="36">
        <f t="shared" ref="J1687:J1705" si="188">COUNT(I1568:I1686)</f>
        <v>119</v>
      </c>
      <c r="K1687" s="31">
        <f t="shared" ref="K1687:K1705" si="189">SUM(I1568:I1686)/J1687</f>
        <v>3.6356956925563469E-3</v>
      </c>
      <c r="L1687" s="8">
        <v>83.86999999999999</v>
      </c>
      <c r="M1687" s="14">
        <v>0.35157003916438573</v>
      </c>
      <c r="N1687" s="8">
        <v>4.0000000000000002E-4</v>
      </c>
      <c r="O1687" s="8">
        <v>4.99E-2</v>
      </c>
      <c r="P1687" s="8">
        <v>5.7500000000000002E-2</v>
      </c>
      <c r="Q1687" s="10">
        <v>4.0399999999999998E-2</v>
      </c>
      <c r="R1687" s="16">
        <v>1.1753931001586351E-2</v>
      </c>
      <c r="S1687" s="17">
        <f t="shared" si="183"/>
        <v>3.3333333333333335E-5</v>
      </c>
      <c r="T1687" s="19">
        <v>-1.0709670566992902E-3</v>
      </c>
      <c r="U1687" s="10">
        <v>-1.2699999999999999E-2</v>
      </c>
      <c r="V1687" s="10">
        <v>-2.1000000000000001E-2</v>
      </c>
      <c r="W1687" s="14">
        <v>2.2947485449999997E-3</v>
      </c>
      <c r="X1687" s="14" t="s">
        <v>4</v>
      </c>
      <c r="Y1687" s="26">
        <v>-1.6545000000000001E-2</v>
      </c>
      <c r="Z1687" s="26">
        <v>-1.8106000000000001E-2</v>
      </c>
      <c r="AA1687" s="26">
        <f t="shared" ref="AA1687:AA1705" si="190">Y1687-S1687</f>
        <v>-1.6578333333333334E-2</v>
      </c>
    </row>
    <row r="1688" spans="1:27" x14ac:dyDescent="0.3">
      <c r="A1688">
        <v>201107</v>
      </c>
      <c r="B1688" s="30">
        <v>1292.28</v>
      </c>
      <c r="C1688" s="8">
        <v>24.621000000000002</v>
      </c>
      <c r="D1688" s="2">
        <f t="shared" si="181"/>
        <v>3.902096150193985</v>
      </c>
      <c r="E1688" s="2">
        <f t="shared" si="184"/>
        <v>473.88753252913142</v>
      </c>
      <c r="F1688" s="36">
        <f t="shared" si="185"/>
        <v>119</v>
      </c>
      <c r="G1688" s="2">
        <f t="shared" si="186"/>
        <v>3.9822481725137093</v>
      </c>
      <c r="H1688" s="13">
        <f t="shared" si="187"/>
        <v>0.20071260310091435</v>
      </c>
      <c r="I1688" s="2">
        <f t="shared" si="182"/>
        <v>1.1503225011297857E-2</v>
      </c>
      <c r="J1688" s="36">
        <f t="shared" si="188"/>
        <v>119</v>
      </c>
      <c r="K1688" s="31">
        <f t="shared" si="189"/>
        <v>3.7328119633256011E-3</v>
      </c>
      <c r="L1688" s="8">
        <v>84.906666666666652</v>
      </c>
      <c r="M1688" s="14">
        <v>0.3594189030275281</v>
      </c>
      <c r="N1688" s="8">
        <v>4.0000000000000002E-4</v>
      </c>
      <c r="O1688" s="8">
        <v>4.9299999999999997E-2</v>
      </c>
      <c r="P1688" s="8">
        <v>5.7599999999999998E-2</v>
      </c>
      <c r="Q1688" s="10">
        <v>3.6600000000000001E-2</v>
      </c>
      <c r="R1688" s="16">
        <v>1.2439849884371849E-2</v>
      </c>
      <c r="S1688" s="17">
        <f t="shared" si="183"/>
        <v>3.3333333333333335E-5</v>
      </c>
      <c r="T1688" s="19">
        <v>8.8604566679362229E-4</v>
      </c>
      <c r="U1688" s="10">
        <v>5.2600000000000001E-2</v>
      </c>
      <c r="V1688" s="10">
        <v>4.7300000000000002E-2</v>
      </c>
      <c r="W1688" s="14">
        <v>1.8307592150000002E-3</v>
      </c>
      <c r="X1688" s="14" t="s">
        <v>4</v>
      </c>
      <c r="Y1688" s="26">
        <v>-1.9827999999999998E-2</v>
      </c>
      <c r="Z1688" s="26">
        <v>-2.0982000000000001E-2</v>
      </c>
      <c r="AA1688" s="26">
        <f t="shared" si="190"/>
        <v>-1.9861333333333332E-2</v>
      </c>
    </row>
    <row r="1689" spans="1:27" x14ac:dyDescent="0.3">
      <c r="A1689">
        <v>201108</v>
      </c>
      <c r="B1689" s="30">
        <v>1218.8900000000001</v>
      </c>
      <c r="C1689" s="8">
        <v>24.901</v>
      </c>
      <c r="D1689" s="2">
        <f t="shared" si="181"/>
        <v>3.816320796660071</v>
      </c>
      <c r="E1689" s="2">
        <f t="shared" si="184"/>
        <v>473.5968950578872</v>
      </c>
      <c r="F1689" s="36">
        <f t="shared" si="185"/>
        <v>119</v>
      </c>
      <c r="G1689" s="2">
        <f t="shared" si="186"/>
        <v>3.9798058408225816</v>
      </c>
      <c r="H1689" s="13">
        <f t="shared" si="187"/>
        <v>0.20081104202946523</v>
      </c>
      <c r="I1689" s="2">
        <f t="shared" si="182"/>
        <v>1.1372405669956454E-2</v>
      </c>
      <c r="J1689" s="36">
        <f t="shared" si="188"/>
        <v>119</v>
      </c>
      <c r="K1689" s="31">
        <f t="shared" si="189"/>
        <v>3.8205607403676541E-3</v>
      </c>
      <c r="L1689" s="8">
        <v>85.943333333333328</v>
      </c>
      <c r="M1689" s="14">
        <v>0.37581252211859789</v>
      </c>
      <c r="N1689" s="8">
        <v>2.0000000000000001E-4</v>
      </c>
      <c r="O1689" s="8">
        <v>4.3700000000000003E-2</v>
      </c>
      <c r="P1689" s="8">
        <v>5.3600000000000002E-2</v>
      </c>
      <c r="Q1689" s="10">
        <v>3.1399999999999997E-2</v>
      </c>
      <c r="R1689" s="16">
        <v>1.2776158611741603E-2</v>
      </c>
      <c r="S1689" s="17">
        <f t="shared" si="183"/>
        <v>1.6666666666666667E-5</v>
      </c>
      <c r="T1689" s="19">
        <v>2.7575889023645495E-3</v>
      </c>
      <c r="U1689" s="10">
        <v>7.1999999999999995E-2</v>
      </c>
      <c r="V1689" s="10">
        <v>2.4E-2</v>
      </c>
      <c r="W1689" s="14">
        <v>1.9222198800999998E-2</v>
      </c>
      <c r="X1689" s="14" t="s">
        <v>4</v>
      </c>
      <c r="Y1689" s="26">
        <v>-5.4322000000000002E-2</v>
      </c>
      <c r="Z1689" s="26">
        <v>-5.6734E-2</v>
      </c>
      <c r="AA1689" s="26">
        <f t="shared" si="190"/>
        <v>-5.4338666666666667E-2</v>
      </c>
    </row>
    <row r="1690" spans="1:27" x14ac:dyDescent="0.3">
      <c r="A1690">
        <v>201109</v>
      </c>
      <c r="B1690" s="30">
        <v>1131.42</v>
      </c>
      <c r="C1690" s="8">
        <v>25.181000000000001</v>
      </c>
      <c r="D1690" s="2">
        <f t="shared" si="181"/>
        <v>3.9074456097310808</v>
      </c>
      <c r="E1690" s="2">
        <f t="shared" si="184"/>
        <v>473.20360447914112</v>
      </c>
      <c r="F1690" s="36">
        <f t="shared" si="185"/>
        <v>119</v>
      </c>
      <c r="G1690" s="2">
        <f t="shared" si="186"/>
        <v>3.9765008779759756</v>
      </c>
      <c r="H1690" s="13">
        <f t="shared" si="187"/>
        <v>0.20094440341116071</v>
      </c>
      <c r="I1690" s="2">
        <f t="shared" si="182"/>
        <v>1.124452833219558E-2</v>
      </c>
      <c r="J1690" s="36">
        <f t="shared" si="188"/>
        <v>119</v>
      </c>
      <c r="K1690" s="31">
        <f t="shared" si="189"/>
        <v>3.9072196471738674E-3</v>
      </c>
      <c r="L1690" s="8">
        <v>86.97999999999999</v>
      </c>
      <c r="M1690" s="14">
        <v>0.39992284700065428</v>
      </c>
      <c r="N1690" s="8">
        <v>1E-4</v>
      </c>
      <c r="O1690" s="8">
        <v>4.0899999999999999E-2</v>
      </c>
      <c r="P1690" s="8">
        <v>5.2699999999999997E-2</v>
      </c>
      <c r="Q1690" s="10">
        <v>2.6499999999999999E-2</v>
      </c>
      <c r="R1690" s="16">
        <v>1.3339598656533185E-2</v>
      </c>
      <c r="S1690" s="17">
        <f t="shared" si="183"/>
        <v>8.3333333333333337E-6</v>
      </c>
      <c r="T1690" s="19">
        <v>1.5184621156945077E-3</v>
      </c>
      <c r="U1690" s="10">
        <v>6.8400000000000002E-2</v>
      </c>
      <c r="V1690" s="10">
        <v>5.7500000000000002E-2</v>
      </c>
      <c r="W1690" s="14">
        <v>6.9157355560000005E-3</v>
      </c>
      <c r="X1690" s="14" t="s">
        <v>4</v>
      </c>
      <c r="Y1690" s="26">
        <v>-7.0237999999999995E-2</v>
      </c>
      <c r="Z1690" s="26">
        <v>-7.1738999999999997E-2</v>
      </c>
      <c r="AA1690" s="26">
        <f t="shared" si="190"/>
        <v>-7.0246333333333327E-2</v>
      </c>
    </row>
    <row r="1691" spans="1:27" x14ac:dyDescent="0.3">
      <c r="A1691">
        <v>201110</v>
      </c>
      <c r="B1691" s="30">
        <v>1253.3</v>
      </c>
      <c r="C1691" s="8">
        <v>25.595666666666666</v>
      </c>
      <c r="D1691" s="2">
        <f t="shared" si="181"/>
        <v>3.8860408018565367</v>
      </c>
      <c r="E1691" s="2">
        <f t="shared" si="184"/>
        <v>472.82895436303272</v>
      </c>
      <c r="F1691" s="36">
        <f t="shared" si="185"/>
        <v>119</v>
      </c>
      <c r="G1691" s="2">
        <f t="shared" si="186"/>
        <v>3.9733525576725439</v>
      </c>
      <c r="H1691" s="13">
        <f t="shared" si="187"/>
        <v>0.20107160881994365</v>
      </c>
      <c r="I1691" s="2">
        <f t="shared" si="182"/>
        <v>1.6467442383807818E-2</v>
      </c>
      <c r="J1691" s="36">
        <f t="shared" si="188"/>
        <v>119</v>
      </c>
      <c r="K1691" s="31">
        <f t="shared" si="189"/>
        <v>4.0017114818982E-3</v>
      </c>
      <c r="L1691" s="8">
        <v>86.97</v>
      </c>
      <c r="M1691" s="14">
        <v>0.36507790457724421</v>
      </c>
      <c r="N1691" s="8">
        <v>2.0000000000000001E-4</v>
      </c>
      <c r="O1691" s="8">
        <v>3.9800000000000002E-2</v>
      </c>
      <c r="P1691" s="8">
        <v>5.3699999999999998E-2</v>
      </c>
      <c r="Q1691" s="10">
        <v>2.8799999999999999E-2</v>
      </c>
      <c r="R1691" s="16">
        <v>8.0454223262511892E-3</v>
      </c>
      <c r="S1691" s="17">
        <f t="shared" si="183"/>
        <v>1.6666666666666667E-5</v>
      </c>
      <c r="T1691" s="19">
        <v>-2.0626826333582926E-3</v>
      </c>
      <c r="U1691" s="10">
        <v>-2.7400000000000001E-2</v>
      </c>
      <c r="V1691" s="10">
        <v>9.4000000000000004E-3</v>
      </c>
      <c r="W1691" s="14">
        <v>7.4008813760000009E-3</v>
      </c>
      <c r="X1691" s="14" t="s">
        <v>4</v>
      </c>
      <c r="Y1691" s="26">
        <v>0.10902299999999999</v>
      </c>
      <c r="Z1691" s="26">
        <v>0.10756300000000001</v>
      </c>
      <c r="AA1691" s="26">
        <f t="shared" si="190"/>
        <v>0.10900633333333333</v>
      </c>
    </row>
    <row r="1692" spans="1:27" x14ac:dyDescent="0.3">
      <c r="A1692">
        <v>201111</v>
      </c>
      <c r="B1692" s="30">
        <v>1246.96</v>
      </c>
      <c r="C1692" s="8">
        <v>26.010333333333335</v>
      </c>
      <c r="D1692" s="2">
        <f t="shared" si="181"/>
        <v>3.8784665267127507</v>
      </c>
      <c r="E1692" s="2">
        <f t="shared" si="184"/>
        <v>472.42535414701581</v>
      </c>
      <c r="F1692" s="36">
        <f t="shared" si="185"/>
        <v>119</v>
      </c>
      <c r="G1692" s="2">
        <f t="shared" si="186"/>
        <v>3.9699609592186205</v>
      </c>
      <c r="H1692" s="13">
        <f t="shared" si="187"/>
        <v>0.20120882401402615</v>
      </c>
      <c r="I1692" s="2">
        <f t="shared" si="182"/>
        <v>1.6200658965710435E-2</v>
      </c>
      <c r="J1692" s="36">
        <f t="shared" si="188"/>
        <v>119</v>
      </c>
      <c r="K1692" s="31">
        <f t="shared" si="189"/>
        <v>4.1400933506696947E-3</v>
      </c>
      <c r="L1692" s="8">
        <v>86.96</v>
      </c>
      <c r="M1692" s="14">
        <v>0.36232989752342748</v>
      </c>
      <c r="N1692" s="8">
        <v>1E-4</v>
      </c>
      <c r="O1692" s="8">
        <v>3.8699999999999998E-2</v>
      </c>
      <c r="P1692" s="8">
        <v>5.1399999999999994E-2</v>
      </c>
      <c r="Q1692" s="10">
        <v>2.7099999999999999E-2</v>
      </c>
      <c r="R1692" s="16">
        <v>-4.2286184584491475E-3</v>
      </c>
      <c r="S1692" s="17">
        <f t="shared" si="183"/>
        <v>8.3333333333333337E-6</v>
      </c>
      <c r="T1692" s="19">
        <v>-8.4356133044194426E-4</v>
      </c>
      <c r="U1692" s="10">
        <v>2.53E-2</v>
      </c>
      <c r="V1692" s="10">
        <v>-3.56E-2</v>
      </c>
      <c r="W1692" s="14">
        <v>7.6795427240000007E-3</v>
      </c>
      <c r="X1692" s="14" t="s">
        <v>4</v>
      </c>
      <c r="Y1692" s="26">
        <v>-2.7269999999999998E-3</v>
      </c>
      <c r="Z1692" s="26">
        <v>-5.5519999999999996E-3</v>
      </c>
      <c r="AA1692" s="26">
        <f t="shared" si="190"/>
        <v>-2.7353333333333331E-3</v>
      </c>
    </row>
    <row r="1693" spans="1:27" x14ac:dyDescent="0.3">
      <c r="A1693">
        <v>201112</v>
      </c>
      <c r="B1693" s="30">
        <v>1257.5999999999999</v>
      </c>
      <c r="C1693" s="8">
        <v>26.425000000000001</v>
      </c>
      <c r="D1693" s="2">
        <f t="shared" si="181"/>
        <v>3.9053098889297782</v>
      </c>
      <c r="E1693" s="2">
        <f t="shared" si="184"/>
        <v>472.02987602952214</v>
      </c>
      <c r="F1693" s="36">
        <f t="shared" si="185"/>
        <v>119</v>
      </c>
      <c r="G1693" s="2">
        <f t="shared" si="186"/>
        <v>3.9666376136934636</v>
      </c>
      <c r="H1693" s="13">
        <f t="shared" si="187"/>
        <v>0.2013434596562694</v>
      </c>
      <c r="I1693" s="2">
        <f t="shared" si="182"/>
        <v>1.5942381873870648E-2</v>
      </c>
      <c r="J1693" s="36">
        <f t="shared" si="188"/>
        <v>119</v>
      </c>
      <c r="K1693" s="31">
        <f t="shared" si="189"/>
        <v>4.2762333419781853E-3</v>
      </c>
      <c r="L1693" s="8">
        <v>86.95</v>
      </c>
      <c r="M1693" s="14">
        <v>0.35723254070370847</v>
      </c>
      <c r="N1693" s="8">
        <v>1E-4</v>
      </c>
      <c r="O1693" s="8">
        <v>3.9300000000000002E-2</v>
      </c>
      <c r="P1693" s="8">
        <v>5.2499999999999998E-2</v>
      </c>
      <c r="Q1693" s="10">
        <v>2.4799999999999999E-2</v>
      </c>
      <c r="R1693" s="16">
        <v>-6.4048718061362094E-3</v>
      </c>
      <c r="S1693" s="17">
        <f t="shared" si="183"/>
        <v>8.3333333333333337E-6</v>
      </c>
      <c r="T1693" s="19">
        <v>-2.4665163771382392E-3</v>
      </c>
      <c r="U1693" s="10">
        <v>3.2399999999999998E-2</v>
      </c>
      <c r="V1693" s="10">
        <v>5.1200000000000002E-2</v>
      </c>
      <c r="W1693" s="14">
        <v>2.7640645950000008E-3</v>
      </c>
      <c r="X1693" s="14" t="s">
        <v>4</v>
      </c>
      <c r="Y1693" s="26">
        <v>9.4269999999999996E-3</v>
      </c>
      <c r="Z1693" s="26">
        <v>7.613E-3</v>
      </c>
      <c r="AA1693" s="26">
        <f t="shared" si="190"/>
        <v>9.4186666666666655E-3</v>
      </c>
    </row>
    <row r="1694" spans="1:27" x14ac:dyDescent="0.3">
      <c r="A1694">
        <v>201201</v>
      </c>
      <c r="B1694" s="30">
        <v>1312.41</v>
      </c>
      <c r="C1694" s="2">
        <v>26.734333333333332</v>
      </c>
      <c r="D1694" s="2">
        <f t="shared" si="181"/>
        <v>3.933459120083953</v>
      </c>
      <c r="E1694" s="2">
        <f t="shared" si="184"/>
        <v>471.68201436382139</v>
      </c>
      <c r="F1694" s="36">
        <f t="shared" si="185"/>
        <v>119</v>
      </c>
      <c r="G1694" s="2">
        <f t="shared" si="186"/>
        <v>3.9637144064186671</v>
      </c>
      <c r="H1694" s="13">
        <f t="shared" si="187"/>
        <v>0.20146203389680967</v>
      </c>
      <c r="I1694" s="2">
        <f t="shared" si="182"/>
        <v>1.1706086408073135E-2</v>
      </c>
      <c r="J1694" s="36">
        <f t="shared" si="188"/>
        <v>119</v>
      </c>
      <c r="K1694" s="31">
        <f t="shared" si="189"/>
        <v>4.4119825566472596E-3</v>
      </c>
      <c r="L1694" s="2">
        <v>87.48</v>
      </c>
      <c r="M1694" s="14">
        <v>0.34548730260882093</v>
      </c>
      <c r="N1694" s="8">
        <v>2.9999999999999997E-4</v>
      </c>
      <c r="O1694" s="8">
        <v>3.85E-2</v>
      </c>
      <c r="P1694" s="8">
        <v>5.2300000000000006E-2</v>
      </c>
      <c r="Q1694" s="10">
        <v>2.4899999999999999E-2</v>
      </c>
      <c r="R1694" s="16">
        <v>-1.3092908424547715E-2</v>
      </c>
      <c r="S1694" s="17">
        <f t="shared" si="183"/>
        <v>2.4999999999999998E-5</v>
      </c>
      <c r="T1694" s="19">
        <v>4.4001914282676413E-3</v>
      </c>
      <c r="U1694" s="10">
        <v>2.0000000000000001E-4</v>
      </c>
      <c r="V1694" s="10">
        <v>1.9400000000000001E-2</v>
      </c>
      <c r="W1694" s="14">
        <v>6.4815589199999977E-4</v>
      </c>
      <c r="X1694" s="14" t="s">
        <v>4</v>
      </c>
      <c r="Y1694" s="26">
        <v>4.5206000000000003E-2</v>
      </c>
      <c r="Z1694" s="26">
        <v>4.4003E-2</v>
      </c>
      <c r="AA1694" s="26">
        <f t="shared" si="190"/>
        <v>4.5181000000000006E-2</v>
      </c>
    </row>
    <row r="1695" spans="1:27" x14ac:dyDescent="0.3">
      <c r="A1695">
        <v>201202</v>
      </c>
      <c r="B1695" s="30">
        <v>1365.68</v>
      </c>
      <c r="C1695" s="2">
        <v>27.043666666666667</v>
      </c>
      <c r="D1695" s="2">
        <f t="shared" si="181"/>
        <v>3.9528064442754594</v>
      </c>
      <c r="E1695" s="2">
        <f t="shared" si="184"/>
        <v>471.32601001105542</v>
      </c>
      <c r="F1695" s="36">
        <f t="shared" si="185"/>
        <v>119</v>
      </c>
      <c r="G1695" s="2">
        <f t="shared" si="186"/>
        <v>3.9607227732021464</v>
      </c>
      <c r="H1695" s="13">
        <f t="shared" si="187"/>
        <v>0.20158352839267815</v>
      </c>
      <c r="I1695" s="2">
        <f t="shared" si="182"/>
        <v>1.1570639502263003E-2</v>
      </c>
      <c r="J1695" s="36">
        <f t="shared" si="188"/>
        <v>119</v>
      </c>
      <c r="K1695" s="31">
        <f t="shared" si="189"/>
        <v>4.5121330267130898E-3</v>
      </c>
      <c r="L1695" s="2">
        <v>88.01</v>
      </c>
      <c r="M1695" s="14">
        <v>0.33697393544043541</v>
      </c>
      <c r="N1695" s="8">
        <v>8.9999999999999998E-4</v>
      </c>
      <c r="O1695" s="8">
        <v>3.85E-2</v>
      </c>
      <c r="P1695" s="8">
        <v>5.1399999999999994E-2</v>
      </c>
      <c r="Q1695" s="10">
        <v>2.69E-2</v>
      </c>
      <c r="R1695" s="16">
        <v>-1.4172166523569438E-2</v>
      </c>
      <c r="S1695" s="17">
        <f t="shared" si="183"/>
        <v>7.4999999999999993E-5</v>
      </c>
      <c r="T1695" s="19">
        <v>4.4029735512762791E-3</v>
      </c>
      <c r="U1695" s="10">
        <v>-2.35E-2</v>
      </c>
      <c r="V1695" s="10">
        <v>5.7000000000000002E-3</v>
      </c>
      <c r="W1695" s="14">
        <v>6.23690891E-4</v>
      </c>
      <c r="X1695" s="14" t="s">
        <v>4</v>
      </c>
      <c r="Y1695" s="26">
        <v>4.3339999999999997E-2</v>
      </c>
      <c r="Z1695" s="26">
        <v>4.0744000000000002E-2</v>
      </c>
      <c r="AA1695" s="26">
        <f t="shared" si="190"/>
        <v>4.3264999999999998E-2</v>
      </c>
    </row>
    <row r="1696" spans="1:27" x14ac:dyDescent="0.3">
      <c r="A1696">
        <v>201203</v>
      </c>
      <c r="B1696" s="30">
        <v>1408.47</v>
      </c>
      <c r="C1696" s="2">
        <v>27.353000000000002</v>
      </c>
      <c r="D1696" s="2">
        <f t="shared" si="181"/>
        <v>3.9339073309725578</v>
      </c>
      <c r="E1696" s="2">
        <f t="shared" si="184"/>
        <v>471.05252577841225</v>
      </c>
      <c r="F1696" s="36">
        <f t="shared" si="185"/>
        <v>119</v>
      </c>
      <c r="G1696" s="2">
        <f t="shared" si="186"/>
        <v>3.9584245863732122</v>
      </c>
      <c r="H1696" s="13">
        <f t="shared" si="187"/>
        <v>0.20167696061128149</v>
      </c>
      <c r="I1696" s="2">
        <f t="shared" si="182"/>
        <v>1.1438291158743397E-2</v>
      </c>
      <c r="J1696" s="36">
        <f t="shared" si="188"/>
        <v>119</v>
      </c>
      <c r="K1696" s="31">
        <f t="shared" si="189"/>
        <v>4.6111456646042047E-3</v>
      </c>
      <c r="L1696" s="2">
        <v>88.54</v>
      </c>
      <c r="M1696" s="14">
        <v>0.34618196735704709</v>
      </c>
      <c r="N1696" s="8">
        <v>8.0000000000000004E-4</v>
      </c>
      <c r="O1696" s="8">
        <v>3.9900000000000005E-2</v>
      </c>
      <c r="P1696" s="8">
        <v>5.2300000000000006E-2</v>
      </c>
      <c r="Q1696" s="10">
        <v>2.9000000000000001E-2</v>
      </c>
      <c r="R1696" s="16">
        <v>-1.3772024139376855E-2</v>
      </c>
      <c r="S1696" s="17">
        <f t="shared" si="183"/>
        <v>6.666666666666667E-5</v>
      </c>
      <c r="T1696" s="19">
        <v>7.5945586239309915E-3</v>
      </c>
      <c r="U1696" s="10">
        <v>-2.47E-2</v>
      </c>
      <c r="V1696" s="10">
        <v>-3.0300000000000001E-2</v>
      </c>
      <c r="W1696" s="14">
        <v>1.155301821E-3</v>
      </c>
      <c r="X1696" s="14" t="s">
        <v>4</v>
      </c>
      <c r="Y1696" s="26">
        <v>3.2865999999999999E-2</v>
      </c>
      <c r="Z1696" s="26">
        <v>3.1281999999999997E-2</v>
      </c>
      <c r="AA1696" s="26">
        <f t="shared" si="190"/>
        <v>3.2799333333333333E-2</v>
      </c>
    </row>
    <row r="1697" spans="1:27" x14ac:dyDescent="0.3">
      <c r="A1697">
        <v>201204</v>
      </c>
      <c r="B1697" s="30">
        <v>1397.91</v>
      </c>
      <c r="C1697" s="2">
        <v>27.675333333333334</v>
      </c>
      <c r="D1697" s="2">
        <f t="shared" si="181"/>
        <v>3.8574927697814956</v>
      </c>
      <c r="E1697" s="2">
        <f t="shared" si="184"/>
        <v>470.77581308006535</v>
      </c>
      <c r="F1697" s="36">
        <f t="shared" si="185"/>
        <v>119</v>
      </c>
      <c r="G1697" s="2">
        <f t="shared" si="186"/>
        <v>3.9560992695803812</v>
      </c>
      <c r="H1697" s="13">
        <f t="shared" si="187"/>
        <v>0.20177158398295503</v>
      </c>
      <c r="I1697" s="2">
        <f t="shared" si="182"/>
        <v>1.1784204048306712E-2</v>
      </c>
      <c r="J1697" s="36">
        <f t="shared" si="188"/>
        <v>119</v>
      </c>
      <c r="K1697" s="31">
        <f t="shared" si="189"/>
        <v>4.6520624946157444E-3</v>
      </c>
      <c r="L1697" s="2">
        <v>88.333333333333343</v>
      </c>
      <c r="M1697" s="14">
        <v>0.34614031117868449</v>
      </c>
      <c r="N1697" s="8">
        <v>8.0000000000000004E-4</v>
      </c>
      <c r="O1697" s="8">
        <v>3.9599999999999996E-2</v>
      </c>
      <c r="P1697" s="8">
        <v>5.1900000000000002E-2</v>
      </c>
      <c r="Q1697" s="10">
        <v>2.6100000000000002E-2</v>
      </c>
      <c r="R1697" s="16">
        <v>-1.237678027793805E-2</v>
      </c>
      <c r="S1697" s="17">
        <f t="shared" si="183"/>
        <v>6.666666666666667E-5</v>
      </c>
      <c r="T1697" s="19">
        <v>3.0210295040804525E-3</v>
      </c>
      <c r="U1697" s="10">
        <v>4.1799999999999997E-2</v>
      </c>
      <c r="V1697" s="10">
        <v>2.5100000000000001E-2</v>
      </c>
      <c r="W1697" s="14">
        <v>1.627533651E-3</v>
      </c>
      <c r="X1697" s="14" t="s">
        <v>4</v>
      </c>
      <c r="Y1697" s="26">
        <v>-6.0340000000000003E-3</v>
      </c>
      <c r="Z1697" s="26">
        <v>-7.2370000000000004E-3</v>
      </c>
      <c r="AA1697" s="26">
        <f t="shared" si="190"/>
        <v>-6.1006666666666666E-3</v>
      </c>
    </row>
    <row r="1698" spans="1:27" x14ac:dyDescent="0.3">
      <c r="A1698">
        <v>201205</v>
      </c>
      <c r="B1698" s="30">
        <v>1310.33</v>
      </c>
      <c r="C1698" s="2">
        <v>27.997666666666667</v>
      </c>
      <c r="D1698" s="2">
        <f t="shared" si="181"/>
        <v>3.8847057807429333</v>
      </c>
      <c r="E1698" s="2">
        <f t="shared" si="184"/>
        <v>470.50441537829892</v>
      </c>
      <c r="F1698" s="36">
        <f t="shared" si="185"/>
        <v>119</v>
      </c>
      <c r="G1698" s="2">
        <f t="shared" si="186"/>
        <v>3.9538186166243605</v>
      </c>
      <c r="H1698" s="13">
        <f t="shared" si="187"/>
        <v>0.2018644761526254</v>
      </c>
      <c r="I1698" s="2">
        <f t="shared" si="182"/>
        <v>1.1646953966227391E-2</v>
      </c>
      <c r="J1698" s="36">
        <f t="shared" si="188"/>
        <v>119</v>
      </c>
      <c r="K1698" s="31">
        <f t="shared" si="189"/>
        <v>4.6962464295639212E-3</v>
      </c>
      <c r="L1698" s="2">
        <v>88.126666666666665</v>
      </c>
      <c r="M1698" s="14">
        <v>0.36904735969403196</v>
      </c>
      <c r="N1698" s="8">
        <v>8.9999999999999998E-4</v>
      </c>
      <c r="O1698" s="8">
        <v>3.7999999999999999E-2</v>
      </c>
      <c r="P1698" s="8">
        <v>5.0700000000000002E-2</v>
      </c>
      <c r="Q1698" s="10">
        <v>2.1899999999999999E-2</v>
      </c>
      <c r="R1698" s="16">
        <v>-1.605908006309632E-2</v>
      </c>
      <c r="S1698" s="17">
        <f t="shared" si="183"/>
        <v>7.4999999999999993E-5</v>
      </c>
      <c r="T1698" s="19">
        <v>-1.1734793663211729E-3</v>
      </c>
      <c r="U1698" s="10">
        <v>5.7500000000000002E-2</v>
      </c>
      <c r="V1698" s="10">
        <v>3.44E-2</v>
      </c>
      <c r="W1698" s="14">
        <v>1.4960926919999999E-3</v>
      </c>
      <c r="X1698" s="14" t="s">
        <v>4</v>
      </c>
      <c r="Y1698" s="26">
        <v>-5.9790000000000003E-2</v>
      </c>
      <c r="Z1698" s="26">
        <v>-6.2433000000000002E-2</v>
      </c>
      <c r="AA1698" s="26">
        <f t="shared" si="190"/>
        <v>-5.9865000000000002E-2</v>
      </c>
    </row>
    <row r="1699" spans="1:27" x14ac:dyDescent="0.3">
      <c r="A1699">
        <v>201206</v>
      </c>
      <c r="B1699" s="30">
        <v>1362.16</v>
      </c>
      <c r="C1699" s="2">
        <v>28.32</v>
      </c>
      <c r="D1699" s="2">
        <f t="shared" si="181"/>
        <v>3.8857776342595804</v>
      </c>
      <c r="E1699" s="2">
        <f t="shared" si="184"/>
        <v>470.34898352490222</v>
      </c>
      <c r="F1699" s="36">
        <f t="shared" si="185"/>
        <v>119</v>
      </c>
      <c r="G1699" s="2">
        <f t="shared" si="186"/>
        <v>3.9525124665958171</v>
      </c>
      <c r="H1699" s="13">
        <f t="shared" si="187"/>
        <v>0.20191771484572657</v>
      </c>
      <c r="I1699" s="2">
        <f t="shared" si="182"/>
        <v>1.1512864167251946E-2</v>
      </c>
      <c r="J1699" s="36">
        <f t="shared" si="188"/>
        <v>119</v>
      </c>
      <c r="K1699" s="31">
        <f t="shared" si="189"/>
        <v>4.7396326043779771E-3</v>
      </c>
      <c r="L1699" s="2">
        <v>87.92</v>
      </c>
      <c r="M1699" s="14">
        <v>0.35510388514365976</v>
      </c>
      <c r="N1699" s="8">
        <v>8.9999999999999998E-4</v>
      </c>
      <c r="O1699" s="8">
        <v>3.6400000000000002E-2</v>
      </c>
      <c r="P1699" s="8">
        <v>5.0199999999999995E-2</v>
      </c>
      <c r="Q1699" s="10">
        <v>2.2499999999999999E-2</v>
      </c>
      <c r="R1699" s="16">
        <v>-1.981376710919559E-2</v>
      </c>
      <c r="S1699" s="17">
        <f t="shared" si="183"/>
        <v>7.4999999999999993E-5</v>
      </c>
      <c r="T1699" s="19">
        <v>-1.4663968844504938E-3</v>
      </c>
      <c r="U1699" s="10">
        <v>-5.8999999999999999E-3</v>
      </c>
      <c r="V1699" s="10">
        <v>6.4000000000000003E-3</v>
      </c>
      <c r="W1699" s="14">
        <v>3.4372579350000006E-3</v>
      </c>
      <c r="X1699" s="14" t="s">
        <v>4</v>
      </c>
      <c r="Y1699" s="26">
        <v>4.1465000000000002E-2</v>
      </c>
      <c r="Z1699" s="26">
        <v>3.9888E-2</v>
      </c>
      <c r="AA1699" s="26">
        <f t="shared" si="190"/>
        <v>4.1390000000000003E-2</v>
      </c>
    </row>
    <row r="1700" spans="1:27" x14ac:dyDescent="0.3">
      <c r="A1700">
        <v>201207</v>
      </c>
      <c r="B1700" s="30">
        <v>1379.32</v>
      </c>
      <c r="C1700" s="2">
        <v>28.743333333333332</v>
      </c>
      <c r="D1700" s="2">
        <f t="shared" si="181"/>
        <v>3.8905106487933581</v>
      </c>
      <c r="E1700" s="2">
        <f t="shared" si="184"/>
        <v>470.18477485554422</v>
      </c>
      <c r="F1700" s="36">
        <f t="shared" si="185"/>
        <v>119</v>
      </c>
      <c r="G1700" s="2">
        <f t="shared" si="186"/>
        <v>3.951132561811296</v>
      </c>
      <c r="H1700" s="13">
        <f t="shared" si="187"/>
        <v>0.20197399029731603</v>
      </c>
      <c r="I1700" s="2">
        <f t="shared" si="182"/>
        <v>1.4948210922787197E-2</v>
      </c>
      <c r="J1700" s="36">
        <f t="shared" si="188"/>
        <v>119</v>
      </c>
      <c r="K1700" s="31">
        <f t="shared" si="189"/>
        <v>4.878116755297624E-3</v>
      </c>
      <c r="L1700" s="2">
        <v>87.446666666666673</v>
      </c>
      <c r="M1700" s="14">
        <v>0.35159370512611582</v>
      </c>
      <c r="N1700" s="8">
        <v>1E-3</v>
      </c>
      <c r="O1700" s="8">
        <v>3.4000000000000002E-2</v>
      </c>
      <c r="P1700" s="8">
        <v>4.87E-2</v>
      </c>
      <c r="Q1700" s="10">
        <v>2.06E-2</v>
      </c>
      <c r="R1700" s="16">
        <v>-2.1112520633010716E-2</v>
      </c>
      <c r="S1700" s="17">
        <f t="shared" si="183"/>
        <v>8.3333333333333331E-5</v>
      </c>
      <c r="T1700" s="19">
        <v>-1.6297858618254946E-3</v>
      </c>
      <c r="U1700" s="10">
        <v>2.7E-2</v>
      </c>
      <c r="V1700" s="10">
        <v>6.1199999999999997E-2</v>
      </c>
      <c r="W1700" s="14">
        <v>1.5528655310000003E-3</v>
      </c>
      <c r="X1700" s="14" t="s">
        <v>4</v>
      </c>
      <c r="Y1700" s="26">
        <v>1.4363000000000001E-2</v>
      </c>
      <c r="Z1700" s="26">
        <v>1.3096E-2</v>
      </c>
      <c r="AA1700" s="26">
        <f t="shared" si="190"/>
        <v>1.4279666666666668E-2</v>
      </c>
    </row>
    <row r="1701" spans="1:27" x14ac:dyDescent="0.3">
      <c r="A1701">
        <v>201208</v>
      </c>
      <c r="B1701" s="30">
        <v>1406.58</v>
      </c>
      <c r="C1701" s="2">
        <v>29.166666666666671</v>
      </c>
      <c r="D1701" s="2">
        <f t="shared" si="181"/>
        <v>3.8998370574442229</v>
      </c>
      <c r="E1701" s="2">
        <f t="shared" si="184"/>
        <v>470.1368440626336</v>
      </c>
      <c r="F1701" s="36">
        <f t="shared" si="185"/>
        <v>119</v>
      </c>
      <c r="G1701" s="2">
        <f t="shared" si="186"/>
        <v>3.950729782038938</v>
      </c>
      <c r="H1701" s="13">
        <f t="shared" si="187"/>
        <v>0.20199042242781309</v>
      </c>
      <c r="I1701" s="2">
        <f t="shared" si="182"/>
        <v>1.472805288182788E-2</v>
      </c>
      <c r="J1701" s="36">
        <f t="shared" si="188"/>
        <v>119</v>
      </c>
      <c r="K1701" s="31">
        <f t="shared" si="189"/>
        <v>5.0456777002793928E-3</v>
      </c>
      <c r="L1701" s="2">
        <v>86.973333333333329</v>
      </c>
      <c r="M1701" s="14">
        <v>0.34938705232055395</v>
      </c>
      <c r="N1701" s="8">
        <v>1E-3</v>
      </c>
      <c r="O1701" s="8">
        <v>3.4799999999999998E-2</v>
      </c>
      <c r="P1701" s="8">
        <v>4.9100000000000005E-2</v>
      </c>
      <c r="Q1701" s="10">
        <v>2.18E-2</v>
      </c>
      <c r="R1701" s="16">
        <v>-2.0606960182035613E-2</v>
      </c>
      <c r="S1701" s="17">
        <f t="shared" si="183"/>
        <v>8.3333333333333331E-5</v>
      </c>
      <c r="T1701" s="19">
        <v>5.5651581814371021E-3</v>
      </c>
      <c r="U1701" s="10">
        <v>-1.3599999999999999E-2</v>
      </c>
      <c r="V1701" s="10">
        <v>-9.2999999999999992E-3</v>
      </c>
      <c r="W1701" s="14">
        <v>7.2712553599999993E-4</v>
      </c>
      <c r="X1701" s="14" t="s">
        <v>4</v>
      </c>
      <c r="Y1701" s="26">
        <v>2.2744E-2</v>
      </c>
      <c r="Z1701" s="26">
        <v>1.9938000000000001E-2</v>
      </c>
      <c r="AA1701" s="26">
        <f t="shared" si="190"/>
        <v>2.2660666666666666E-2</v>
      </c>
    </row>
    <row r="1702" spans="1:27" x14ac:dyDescent="0.3">
      <c r="A1702">
        <v>201209</v>
      </c>
      <c r="B1702" s="30">
        <v>1440.67</v>
      </c>
      <c r="C1702" s="2">
        <v>29.590000000000003</v>
      </c>
      <c r="D1702" s="2">
        <f t="shared" si="181"/>
        <v>3.8654392596690639</v>
      </c>
      <c r="E1702" s="2">
        <f t="shared" si="184"/>
        <v>470.01030831569807</v>
      </c>
      <c r="F1702" s="36">
        <f t="shared" si="185"/>
        <v>119</v>
      </c>
      <c r="G1702" s="2">
        <f t="shared" si="186"/>
        <v>3.9496664564344375</v>
      </c>
      <c r="H1702" s="13">
        <f t="shared" si="187"/>
        <v>0.20203381557155756</v>
      </c>
      <c r="I1702" s="2">
        <f t="shared" si="182"/>
        <v>1.4514285714285702E-2</v>
      </c>
      <c r="J1702" s="36">
        <f t="shared" si="188"/>
        <v>119</v>
      </c>
      <c r="K1702" s="31">
        <f t="shared" si="189"/>
        <v>5.2115990018701515E-3</v>
      </c>
      <c r="L1702" s="2">
        <v>86.5</v>
      </c>
      <c r="M1702" s="14">
        <v>0.34038295380040234</v>
      </c>
      <c r="N1702" s="8">
        <v>1.1000000000000001E-3</v>
      </c>
      <c r="O1702" s="8">
        <v>3.49E-2</v>
      </c>
      <c r="P1702" s="8">
        <v>4.8399999999999999E-2</v>
      </c>
      <c r="Q1702" s="10">
        <v>2.2599999999999999E-2</v>
      </c>
      <c r="R1702" s="16">
        <v>-1.8404834072313546E-2</v>
      </c>
      <c r="S1702" s="17">
        <f t="shared" si="183"/>
        <v>9.1666666666666668E-5</v>
      </c>
      <c r="T1702" s="19">
        <v>4.4622122676112319E-3</v>
      </c>
      <c r="U1702" s="10">
        <v>-8.3999999999999995E-3</v>
      </c>
      <c r="V1702" s="10">
        <v>-1.26E-2</v>
      </c>
      <c r="W1702" s="14">
        <v>1.0446830380000001E-3</v>
      </c>
      <c r="X1702" s="14" t="s">
        <v>4</v>
      </c>
      <c r="Y1702" s="26">
        <v>2.5079000000000001E-2</v>
      </c>
      <c r="Z1702" s="26">
        <v>2.3503E-2</v>
      </c>
      <c r="AA1702" s="26">
        <f t="shared" si="190"/>
        <v>2.4987333333333334E-2</v>
      </c>
    </row>
    <row r="1703" spans="1:27" x14ac:dyDescent="0.3">
      <c r="A1703">
        <v>201210</v>
      </c>
      <c r="B1703" s="30">
        <v>1412.16</v>
      </c>
      <c r="C1703" s="2">
        <v>30.142333333333337</v>
      </c>
      <c r="D1703" s="2">
        <f t="shared" si="181"/>
        <v>3.8497877781162217</v>
      </c>
      <c r="E1703" s="2">
        <f t="shared" si="184"/>
        <v>469.79967971785652</v>
      </c>
      <c r="F1703" s="36">
        <f t="shared" si="185"/>
        <v>119</v>
      </c>
      <c r="G1703" s="2">
        <f t="shared" si="186"/>
        <v>3.9478964682172815</v>
      </c>
      <c r="H1703" s="13">
        <f t="shared" si="187"/>
        <v>0.20210608819798087</v>
      </c>
      <c r="I1703" s="2">
        <f t="shared" si="182"/>
        <v>1.8666216063985663E-2</v>
      </c>
      <c r="J1703" s="36">
        <f t="shared" si="188"/>
        <v>119</v>
      </c>
      <c r="K1703" s="31">
        <f t="shared" si="189"/>
        <v>5.2846399212946897E-3</v>
      </c>
      <c r="L1703" s="2">
        <v>86.50333333333333</v>
      </c>
      <c r="M1703" s="14">
        <v>0.34923712209253499</v>
      </c>
      <c r="N1703" s="8">
        <v>1E-3</v>
      </c>
      <c r="O1703" s="8">
        <v>3.4700000000000002E-2</v>
      </c>
      <c r="P1703" s="8">
        <v>4.58E-2</v>
      </c>
      <c r="Q1703" s="10">
        <v>2.3599999999999999E-2</v>
      </c>
      <c r="R1703" s="16">
        <v>-1.6577053991341392E-2</v>
      </c>
      <c r="S1703" s="17">
        <f t="shared" si="183"/>
        <v>8.3333333333333331E-5</v>
      </c>
      <c r="T1703" s="19">
        <v>-3.8892514055322014E-4</v>
      </c>
      <c r="U1703" s="10">
        <v>-1.1299999999999999E-2</v>
      </c>
      <c r="V1703" s="10">
        <v>2.06E-2</v>
      </c>
      <c r="W1703" s="14">
        <v>9.2552568299999994E-4</v>
      </c>
      <c r="X1703" s="14" t="s">
        <v>4</v>
      </c>
      <c r="Y1703" s="26">
        <v>-1.7849E-2</v>
      </c>
      <c r="Z1703" s="26">
        <v>-1.9241999999999999E-2</v>
      </c>
      <c r="AA1703" s="26">
        <f t="shared" si="190"/>
        <v>-1.7932333333333335E-2</v>
      </c>
    </row>
    <row r="1704" spans="1:27" x14ac:dyDescent="0.3">
      <c r="A1704">
        <v>201211</v>
      </c>
      <c r="B1704" s="30">
        <v>1416.18</v>
      </c>
      <c r="C1704" s="2">
        <v>30.69466666666667</v>
      </c>
      <c r="D1704" s="2">
        <f t="shared" si="181"/>
        <v>3.8386729166417597</v>
      </c>
      <c r="E1704" s="2">
        <f t="shared" si="184"/>
        <v>469.64140093738911</v>
      </c>
      <c r="F1704" s="36">
        <f t="shared" si="185"/>
        <v>119</v>
      </c>
      <c r="G1704" s="2">
        <f t="shared" si="186"/>
        <v>3.9465663944318412</v>
      </c>
      <c r="H1704" s="13">
        <f t="shared" si="187"/>
        <v>0.20216043215869123</v>
      </c>
      <c r="I1704" s="2">
        <f t="shared" si="182"/>
        <v>1.8324173089895757E-2</v>
      </c>
      <c r="J1704" s="36">
        <f t="shared" si="188"/>
        <v>119</v>
      </c>
      <c r="K1704" s="31">
        <f t="shared" si="189"/>
        <v>5.392854241062825E-3</v>
      </c>
      <c r="L1704" s="2">
        <v>86.506666666666675</v>
      </c>
      <c r="M1704" s="14">
        <v>0.35113753091992839</v>
      </c>
      <c r="N1704" s="8">
        <v>8.9999999999999998E-4</v>
      </c>
      <c r="O1704" s="8">
        <v>3.5000000000000003E-2</v>
      </c>
      <c r="P1704" s="8">
        <v>4.5100000000000001E-2</v>
      </c>
      <c r="Q1704" s="10">
        <v>2.1899999999999999E-2</v>
      </c>
      <c r="R1704" s="16">
        <v>-1.2841164466146738E-2</v>
      </c>
      <c r="S1704" s="17">
        <f t="shared" si="183"/>
        <v>7.4999999999999993E-5</v>
      </c>
      <c r="T1704" s="19">
        <v>-4.73808669488196E-3</v>
      </c>
      <c r="U1704" s="10">
        <v>2.3800000000000002E-2</v>
      </c>
      <c r="V1704" s="10">
        <v>-9.1999999999999998E-3</v>
      </c>
      <c r="W1704" s="14">
        <v>1.9026505890000001E-3</v>
      </c>
      <c r="X1704" s="14" t="s">
        <v>4</v>
      </c>
      <c r="Y1704" s="26">
        <v>5.1900000000000002E-3</v>
      </c>
      <c r="Z1704" s="26">
        <v>2.1510000000000001E-3</v>
      </c>
      <c r="AA1704" s="26">
        <f t="shared" si="190"/>
        <v>5.1149999999999998E-3</v>
      </c>
    </row>
    <row r="1705" spans="1:27" x14ac:dyDescent="0.3">
      <c r="A1705">
        <v>201212</v>
      </c>
      <c r="B1705" s="30">
        <v>1426.19</v>
      </c>
      <c r="C1705" s="2">
        <v>31.247</v>
      </c>
      <c r="D1705" s="2"/>
      <c r="E1705" s="2">
        <f t="shared" si="184"/>
        <v>469.5055436857877</v>
      </c>
      <c r="F1705" s="36">
        <f t="shared" si="185"/>
        <v>119</v>
      </c>
      <c r="G1705" s="2">
        <f t="shared" si="186"/>
        <v>3.945424736855359</v>
      </c>
      <c r="H1705" s="13">
        <f t="shared" si="187"/>
        <v>0.20220710115100624</v>
      </c>
      <c r="I1705" s="2">
        <f t="shared" si="182"/>
        <v>1.7994439859258859E-2</v>
      </c>
      <c r="J1705" s="36">
        <f t="shared" si="188"/>
        <v>119</v>
      </c>
      <c r="K1705" s="31">
        <f t="shared" si="189"/>
        <v>5.4984742192682257E-3</v>
      </c>
      <c r="L1705" s="2">
        <v>86.51</v>
      </c>
      <c r="M1705" s="14">
        <v>0.34903244318207838</v>
      </c>
      <c r="N1705" s="8">
        <v>7.000000000000001E-4</v>
      </c>
      <c r="O1705" s="8">
        <v>3.6499999999999998E-2</v>
      </c>
      <c r="P1705" s="8">
        <v>4.6300000000000001E-2</v>
      </c>
      <c r="Q1705" s="10">
        <v>2.41E-2</v>
      </c>
      <c r="R1705" s="16">
        <v>-1.2356781718073015E-2</v>
      </c>
      <c r="S1705" s="17">
        <f t="shared" si="183"/>
        <v>5.833333333333334E-5</v>
      </c>
      <c r="T1705" s="19">
        <v>-2.6930644902072309E-3</v>
      </c>
      <c r="U1705" s="10">
        <v>-2.6100000000000002E-2</v>
      </c>
      <c r="V1705" s="10">
        <v>-6.1999999999999998E-3</v>
      </c>
      <c r="W1705" s="14">
        <v>1.035712328E-3</v>
      </c>
      <c r="X1705" s="14" t="s">
        <v>4</v>
      </c>
      <c r="Y1705" s="26">
        <v>8.1919999999999996E-3</v>
      </c>
      <c r="Z1705" s="26">
        <v>5.5820000000000002E-3</v>
      </c>
      <c r="AA1705" s="26">
        <f t="shared" si="190"/>
        <v>8.1336666666666658E-3</v>
      </c>
    </row>
  </sheetData>
  <phoneticPr fontId="0" type="noConversion"/>
  <printOptions horizontalCentered="1" gridLines="1"/>
  <pageMargins left="0" right="0" top="0.5" bottom="0.5" header="0.25" footer="0.25"/>
  <pageSetup fitToHeight="100" pageOrder="overThenDown" orientation="landscape" horizontalDpi="4294967294" verticalDpi="1200" r:id="rId1"/>
  <headerFooter alignWithMargins="0">
    <oddHeader>&amp;A</oddHead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46"/>
  <sheetViews>
    <sheetView zoomScaleNormal="100" workbookViewId="0">
      <pane xSplit="1" ySplit="1" topLeftCell="B1027" activePane="bottomRight" state="frozen"/>
      <selection pane="topRight" activeCell="B1" sqref="B1"/>
      <selection pane="bottomLeft" activeCell="A2" sqref="A2"/>
      <selection pane="bottomRight" activeCell="S255" sqref="S255:U1044"/>
    </sheetView>
  </sheetViews>
  <sheetFormatPr defaultRowHeight="13.8" x14ac:dyDescent="0.3"/>
  <cols>
    <col min="1" max="1" width="7" bestFit="1" customWidth="1"/>
    <col min="2" max="3" width="12.88671875" bestFit="1" customWidth="1"/>
    <col min="4" max="4" width="12" bestFit="1" customWidth="1"/>
    <col min="5" max="5" width="12.88671875" bestFit="1" customWidth="1"/>
    <col min="6" max="6" width="15.77734375" bestFit="1" customWidth="1"/>
    <col min="7" max="8" width="12" bestFit="1" customWidth="1"/>
    <col min="9" max="9" width="9.109375" bestFit="1" customWidth="1"/>
    <col min="10" max="12" width="12.6640625" bestFit="1" customWidth="1"/>
    <col min="13" max="13" width="6" bestFit="1" customWidth="1"/>
    <col min="14" max="14" width="12.77734375" bestFit="1" customWidth="1"/>
    <col min="15" max="15" width="16.77734375" bestFit="1" customWidth="1"/>
    <col min="16" max="16" width="12.21875" bestFit="1" customWidth="1"/>
    <col min="17" max="17" width="10.6640625" bestFit="1" customWidth="1"/>
    <col min="18" max="20" width="12.6640625" bestFit="1" customWidth="1"/>
    <col min="21" max="21" width="6" bestFit="1" customWidth="1"/>
    <col min="22" max="22" width="12.77734375" bestFit="1" customWidth="1"/>
    <col min="23" max="23" width="16.77734375" bestFit="1" customWidth="1"/>
    <col min="24" max="24" width="10" bestFit="1" customWidth="1"/>
    <col min="25" max="25" width="9.6640625" bestFit="1" customWidth="1"/>
    <col min="26" max="26" width="6.109375" bestFit="1" customWidth="1"/>
  </cols>
  <sheetData>
    <row r="1" spans="1:24" s="34" customFormat="1" ht="14.4" x14ac:dyDescent="0.3">
      <c r="A1" s="34" t="s">
        <v>24</v>
      </c>
      <c r="B1" s="34" t="s">
        <v>45</v>
      </c>
      <c r="C1" s="34" t="s">
        <v>23</v>
      </c>
      <c r="D1" s="34" t="s">
        <v>25</v>
      </c>
      <c r="E1" s="34" t="s">
        <v>26</v>
      </c>
      <c r="F1" s="34" t="s">
        <v>44</v>
      </c>
      <c r="G1" s="34" t="s">
        <v>30</v>
      </c>
      <c r="H1" s="34" t="s">
        <v>31</v>
      </c>
      <c r="I1" s="34" t="s">
        <v>34</v>
      </c>
      <c r="J1" s="34" t="s">
        <v>32</v>
      </c>
      <c r="K1" s="34" t="s">
        <v>25</v>
      </c>
      <c r="L1" s="34" t="s">
        <v>26</v>
      </c>
      <c r="M1" s="34" t="s">
        <v>42</v>
      </c>
      <c r="N1" s="34" t="s">
        <v>43</v>
      </c>
      <c r="O1" s="34" t="s">
        <v>37</v>
      </c>
      <c r="P1" s="34" t="s">
        <v>39</v>
      </c>
      <c r="R1" s="48" t="s">
        <v>35</v>
      </c>
      <c r="S1" s="34" t="s">
        <v>25</v>
      </c>
      <c r="T1" s="34" t="s">
        <v>26</v>
      </c>
      <c r="U1" s="34" t="s">
        <v>42</v>
      </c>
      <c r="V1" s="34" t="s">
        <v>43</v>
      </c>
      <c r="W1" s="34" t="s">
        <v>37</v>
      </c>
      <c r="X1" s="34" t="s">
        <v>41</v>
      </c>
    </row>
    <row r="2" spans="1:24" x14ac:dyDescent="0.3">
      <c r="A2" s="35">
        <v>192601</v>
      </c>
      <c r="B2" s="75">
        <f>Monthly!AA662</f>
        <v>-4.0463333333333332E-3</v>
      </c>
      <c r="C2">
        <f>Monthly!AA663</f>
        <v>-3.6277999999999998E-2</v>
      </c>
      <c r="D2" s="33"/>
      <c r="E2" s="33"/>
      <c r="I2" s="31"/>
      <c r="K2" s="33">
        <f>INTERCEPT(C2:C1044,J2:J1044)</f>
        <v>-4.1492800574877448E-2</v>
      </c>
      <c r="L2" s="33">
        <f>SLOPE(C2:C1044,J2:J1044)</f>
        <v>-6.7344245831425634E-2</v>
      </c>
      <c r="M2" s="40">
        <f>RSQ(C2:C1044,J2:J1044)</f>
        <v>5.3344270157708066E-3</v>
      </c>
      <c r="N2" s="40"/>
      <c r="S2" s="33">
        <f>INTERCEPT(C2:C1044,R2:R1044)</f>
        <v>-3.9268267037408502E-2</v>
      </c>
      <c r="T2" s="33">
        <f>SLOPE(C2:C1044,R2:R1044)</f>
        <v>-6.4657550952083642E-2</v>
      </c>
      <c r="U2" s="40">
        <f>RSQ(C2:C1044,R2:R1044)</f>
        <v>4.8634190423811653E-3</v>
      </c>
      <c r="V2" s="40"/>
    </row>
    <row r="3" spans="1:24" x14ac:dyDescent="0.3">
      <c r="A3" s="1">
        <v>192602</v>
      </c>
      <c r="B3" s="75">
        <f>Monthly!AA663</f>
        <v>-3.6277999999999998E-2</v>
      </c>
      <c r="C3">
        <f>Monthly!AA664</f>
        <v>-6.0499666666666667E-2</v>
      </c>
      <c r="I3" s="31"/>
      <c r="L3" s="42"/>
      <c r="M3" s="42"/>
      <c r="N3" s="42"/>
      <c r="T3" s="42"/>
      <c r="U3" s="42"/>
      <c r="V3" s="42"/>
    </row>
    <row r="4" spans="1:24" x14ac:dyDescent="0.3">
      <c r="A4" s="1">
        <v>192603</v>
      </c>
      <c r="B4" s="75">
        <f>Monthly!AA664</f>
        <v>-6.0499666666666667E-2</v>
      </c>
      <c r="C4">
        <f>Monthly!AA665</f>
        <v>3.5983333333333332E-2</v>
      </c>
      <c r="I4" s="31"/>
      <c r="L4" s="40"/>
      <c r="M4" s="40"/>
      <c r="N4" s="40"/>
      <c r="T4" s="40"/>
      <c r="U4" s="40"/>
      <c r="V4" s="40"/>
    </row>
    <row r="5" spans="1:24" x14ac:dyDescent="0.3">
      <c r="A5" s="1">
        <v>192604</v>
      </c>
      <c r="B5" s="75">
        <f>Monthly!AA665</f>
        <v>3.5983333333333332E-2</v>
      </c>
      <c r="C5">
        <f>Monthly!AA666</f>
        <v>1.0589333333333333E-2</v>
      </c>
      <c r="I5" s="31"/>
    </row>
    <row r="6" spans="1:24" x14ac:dyDescent="0.3">
      <c r="A6" s="1">
        <v>192605</v>
      </c>
      <c r="B6" s="75">
        <f>Monthly!AA666</f>
        <v>1.0589333333333333E-2</v>
      </c>
      <c r="C6">
        <f>Monthly!AA667</f>
        <v>5.4001333333333332E-2</v>
      </c>
      <c r="I6" s="31"/>
    </row>
    <row r="7" spans="1:24" x14ac:dyDescent="0.3">
      <c r="A7" s="1">
        <v>192606</v>
      </c>
      <c r="B7" s="75">
        <f>Monthly!AA667</f>
        <v>5.4001333333333332E-2</v>
      </c>
      <c r="C7">
        <f>Monthly!AA668</f>
        <v>3.7779333333333331E-2</v>
      </c>
      <c r="I7" s="31"/>
    </row>
    <row r="8" spans="1:24" x14ac:dyDescent="0.3">
      <c r="A8" s="1">
        <v>192607</v>
      </c>
      <c r="B8" s="75">
        <f>Monthly!AA668</f>
        <v>3.7779333333333331E-2</v>
      </c>
      <c r="C8">
        <f>Monthly!AA669</f>
        <v>2.7180000000000003E-2</v>
      </c>
      <c r="I8" s="31"/>
    </row>
    <row r="9" spans="1:24" x14ac:dyDescent="0.3">
      <c r="A9" s="1">
        <v>192608</v>
      </c>
      <c r="B9" s="75">
        <f>Monthly!AA669</f>
        <v>2.7180000000000003E-2</v>
      </c>
      <c r="C9">
        <f>Monthly!AA670</f>
        <v>1.0539E-2</v>
      </c>
      <c r="I9" s="31"/>
    </row>
    <row r="10" spans="1:24" x14ac:dyDescent="0.3">
      <c r="A10" s="1">
        <v>192609</v>
      </c>
      <c r="B10" s="75">
        <f>Monthly!AA670</f>
        <v>1.0539E-2</v>
      </c>
      <c r="C10">
        <f>Monthly!AA671</f>
        <v>-3.3105333333333334E-2</v>
      </c>
      <c r="I10" s="31"/>
    </row>
    <row r="11" spans="1:24" x14ac:dyDescent="0.3">
      <c r="A11" s="1">
        <v>192610</v>
      </c>
      <c r="B11" s="75">
        <f>Monthly!AA671</f>
        <v>-3.3105333333333334E-2</v>
      </c>
      <c r="C11">
        <f>Monthly!AA672</f>
        <v>2.4157333333333333E-2</v>
      </c>
      <c r="I11" s="31"/>
    </row>
    <row r="12" spans="1:24" x14ac:dyDescent="0.3">
      <c r="A12" s="1">
        <v>192611</v>
      </c>
      <c r="B12" s="75">
        <f>Monthly!AA672</f>
        <v>2.4157333333333333E-2</v>
      </c>
      <c r="C12">
        <f>Monthly!AA673</f>
        <v>2.3520666666666669E-2</v>
      </c>
      <c r="I12" s="31"/>
    </row>
    <row r="13" spans="1:24" x14ac:dyDescent="0.3">
      <c r="A13" s="1">
        <v>192612</v>
      </c>
      <c r="B13" s="75">
        <f>Monthly!AA673</f>
        <v>2.3520666666666669E-2</v>
      </c>
      <c r="C13">
        <f>Monthly!AA674</f>
        <v>-5.3486666666666665E-3</v>
      </c>
      <c r="I13" s="31"/>
    </row>
    <row r="14" spans="1:24" x14ac:dyDescent="0.3">
      <c r="A14" s="1">
        <v>192701</v>
      </c>
      <c r="B14" s="75">
        <f>Monthly!AA674</f>
        <v>-5.3486666666666665E-3</v>
      </c>
      <c r="C14">
        <f>Monthly!AA675</f>
        <v>4.3001333333333336E-2</v>
      </c>
      <c r="I14" s="31"/>
    </row>
    <row r="15" spans="1:24" x14ac:dyDescent="0.3">
      <c r="A15" s="1">
        <v>192702</v>
      </c>
      <c r="B15" s="75">
        <f>Monthly!AA675</f>
        <v>4.3001333333333336E-2</v>
      </c>
      <c r="C15">
        <f>Monthly!AA676</f>
        <v>4.6713333333333329E-3</v>
      </c>
      <c r="I15" s="31"/>
    </row>
    <row r="16" spans="1:24" x14ac:dyDescent="0.3">
      <c r="A16" s="1">
        <v>192703</v>
      </c>
      <c r="B16" s="75">
        <f>Monthly!AA676</f>
        <v>4.6713333333333329E-3</v>
      </c>
      <c r="C16">
        <f>Monthly!AA677</f>
        <v>1.0449E-2</v>
      </c>
      <c r="I16" s="31"/>
    </row>
    <row r="17" spans="1:9" x14ac:dyDescent="0.3">
      <c r="A17" s="1">
        <v>192704</v>
      </c>
      <c r="B17" s="75">
        <f>Monthly!AA677</f>
        <v>1.0449E-2</v>
      </c>
      <c r="C17">
        <f>Monthly!AA678</f>
        <v>6.0407000000000002E-2</v>
      </c>
      <c r="I17" s="31"/>
    </row>
    <row r="18" spans="1:9" x14ac:dyDescent="0.3">
      <c r="A18" s="1">
        <v>192705</v>
      </c>
      <c r="B18" s="75">
        <f>Monthly!AA678</f>
        <v>6.0407000000000002E-2</v>
      </c>
      <c r="C18">
        <f>Monthly!AA679</f>
        <v>-2.2942333333333332E-2</v>
      </c>
      <c r="I18" s="31"/>
    </row>
    <row r="19" spans="1:9" x14ac:dyDescent="0.3">
      <c r="A19" s="1">
        <v>192706</v>
      </c>
      <c r="B19" s="75">
        <f>Monthly!AA679</f>
        <v>-2.2942333333333332E-2</v>
      </c>
      <c r="C19">
        <f>Monthly!AA680</f>
        <v>8.2008333333333322E-2</v>
      </c>
      <c r="I19" s="31"/>
    </row>
    <row r="20" spans="1:9" x14ac:dyDescent="0.3">
      <c r="A20" s="1">
        <v>192707</v>
      </c>
      <c r="B20" s="75">
        <f>Monthly!AA680</f>
        <v>8.2008333333333322E-2</v>
      </c>
      <c r="C20">
        <f>Monthly!AA681</f>
        <v>3.1211999999999997E-2</v>
      </c>
      <c r="I20" s="31"/>
    </row>
    <row r="21" spans="1:9" x14ac:dyDescent="0.3">
      <c r="A21" s="1">
        <v>192708</v>
      </c>
      <c r="B21" s="75">
        <f>Monthly!AA681</f>
        <v>3.1211999999999997E-2</v>
      </c>
      <c r="C21">
        <f>Monthly!AA682</f>
        <v>5.0753666666666669E-2</v>
      </c>
      <c r="I21" s="31"/>
    </row>
    <row r="22" spans="1:9" x14ac:dyDescent="0.3">
      <c r="A22" s="1">
        <v>192709</v>
      </c>
      <c r="B22" s="75">
        <f>Monthly!AA682</f>
        <v>5.0753666666666669E-2</v>
      </c>
      <c r="C22">
        <f>Monthly!AA683</f>
        <v>-4.9549666666666665E-2</v>
      </c>
      <c r="I22" s="31"/>
    </row>
    <row r="23" spans="1:9" x14ac:dyDescent="0.3">
      <c r="A23" s="1">
        <v>192710</v>
      </c>
      <c r="B23" s="75">
        <f>Monthly!AA683</f>
        <v>-4.9549666666666665E-2</v>
      </c>
      <c r="C23">
        <f>Monthly!AA684</f>
        <v>6.7907666666666672E-2</v>
      </c>
      <c r="I23" s="31"/>
    </row>
    <row r="24" spans="1:9" x14ac:dyDescent="0.3">
      <c r="A24" s="1">
        <v>192711</v>
      </c>
      <c r="B24" s="75">
        <f>Monthly!AA684</f>
        <v>6.7907666666666672E-2</v>
      </c>
      <c r="C24">
        <f>Monthly!AA685</f>
        <v>1.6596333333333334E-2</v>
      </c>
      <c r="I24" s="31"/>
    </row>
    <row r="25" spans="1:9" x14ac:dyDescent="0.3">
      <c r="A25" s="1">
        <v>192712</v>
      </c>
      <c r="B25" s="75">
        <f>Monthly!AA685</f>
        <v>1.6596333333333334E-2</v>
      </c>
      <c r="C25">
        <f>Monthly!AA686</f>
        <v>-1.0163333333333333E-2</v>
      </c>
      <c r="I25" s="31"/>
    </row>
    <row r="26" spans="1:9" x14ac:dyDescent="0.3">
      <c r="A26" s="1">
        <v>192801</v>
      </c>
      <c r="B26" s="75">
        <f>Monthly!AA686</f>
        <v>-1.0163333333333333E-2</v>
      </c>
      <c r="C26">
        <f>Monthly!AA687</f>
        <v>-1.4940999999999999E-2</v>
      </c>
      <c r="I26" s="31"/>
    </row>
    <row r="27" spans="1:9" x14ac:dyDescent="0.3">
      <c r="A27" s="1">
        <v>192802</v>
      </c>
      <c r="B27" s="75">
        <f>Monthly!AA687</f>
        <v>-1.4940999999999999E-2</v>
      </c>
      <c r="C27">
        <f>Monthly!AA688</f>
        <v>0.10327399999999999</v>
      </c>
      <c r="I27" s="31"/>
    </row>
    <row r="28" spans="1:9" x14ac:dyDescent="0.3">
      <c r="A28" s="1">
        <v>192803</v>
      </c>
      <c r="B28" s="75">
        <f>Monthly!AA688</f>
        <v>0.10327399999999999</v>
      </c>
      <c r="C28">
        <f>Monthly!AA689</f>
        <v>3.1875333333333332E-2</v>
      </c>
      <c r="I28" s="31"/>
    </row>
    <row r="29" spans="1:9" x14ac:dyDescent="0.3">
      <c r="A29" s="1">
        <v>192804</v>
      </c>
      <c r="B29" s="75">
        <f>Monthly!AA689</f>
        <v>3.1875333333333332E-2</v>
      </c>
      <c r="C29">
        <f>Monthly!AA690</f>
        <v>9.3699999999999999E-3</v>
      </c>
      <c r="I29" s="31"/>
    </row>
    <row r="30" spans="1:9" x14ac:dyDescent="0.3">
      <c r="A30" s="1">
        <v>192805</v>
      </c>
      <c r="B30" s="75">
        <f>Monthly!AA690</f>
        <v>9.3699999999999999E-3</v>
      </c>
      <c r="C30">
        <f>Monthly!AA691</f>
        <v>-3.762766666666667E-2</v>
      </c>
      <c r="I30" s="31"/>
    </row>
    <row r="31" spans="1:9" x14ac:dyDescent="0.3">
      <c r="A31" s="1">
        <v>192806</v>
      </c>
      <c r="B31" s="75">
        <f>Monthly!AA691</f>
        <v>-3.762766666666667E-2</v>
      </c>
      <c r="C31">
        <f>Monthly!AA692</f>
        <v>7.0956666666666668E-3</v>
      </c>
      <c r="I31" s="31"/>
    </row>
    <row r="32" spans="1:9" x14ac:dyDescent="0.3">
      <c r="A32" s="1">
        <v>192807</v>
      </c>
      <c r="B32" s="75">
        <f>Monthly!AA692</f>
        <v>7.0956666666666668E-3</v>
      </c>
      <c r="C32">
        <f>Monthly!AA693</f>
        <v>6.6603666666666658E-2</v>
      </c>
      <c r="I32" s="31"/>
    </row>
    <row r="33" spans="1:9" x14ac:dyDescent="0.3">
      <c r="A33" s="1">
        <v>192808</v>
      </c>
      <c r="B33" s="75">
        <f>Monthly!AA693</f>
        <v>6.6603666666666658E-2</v>
      </c>
      <c r="C33">
        <f>Monthly!AA694</f>
        <v>1.7940666666666667E-2</v>
      </c>
      <c r="I33" s="31"/>
    </row>
    <row r="34" spans="1:9" x14ac:dyDescent="0.3">
      <c r="A34" s="1">
        <v>192809</v>
      </c>
      <c r="B34" s="75">
        <f>Monthly!AA694</f>
        <v>1.7940666666666667E-2</v>
      </c>
      <c r="C34">
        <f>Monthly!AA695</f>
        <v>1.0641333333333333E-2</v>
      </c>
      <c r="I34" s="31"/>
    </row>
    <row r="35" spans="1:9" x14ac:dyDescent="0.3">
      <c r="A35" s="1">
        <v>192810</v>
      </c>
      <c r="B35" s="75">
        <f>Monthly!AA695</f>
        <v>1.0641333333333333E-2</v>
      </c>
      <c r="C35">
        <f>Monthly!AA696</f>
        <v>0.11895500000000001</v>
      </c>
      <c r="I35" s="31"/>
    </row>
    <row r="36" spans="1:9" x14ac:dyDescent="0.3">
      <c r="A36" s="1">
        <v>192811</v>
      </c>
      <c r="B36" s="75">
        <f>Monthly!AA696</f>
        <v>0.11895500000000001</v>
      </c>
      <c r="C36">
        <f>Monthly!AA697</f>
        <v>2.7060000000000005E-3</v>
      </c>
      <c r="I36" s="31"/>
    </row>
    <row r="37" spans="1:9" x14ac:dyDescent="0.3">
      <c r="A37" s="1">
        <v>192812</v>
      </c>
      <c r="B37" s="75">
        <f>Monthly!AA697</f>
        <v>2.7060000000000005E-3</v>
      </c>
      <c r="C37">
        <f>Monthly!AA698</f>
        <v>5.0359666666666664E-2</v>
      </c>
      <c r="I37" s="31"/>
    </row>
    <row r="38" spans="1:9" x14ac:dyDescent="0.3">
      <c r="A38" s="1">
        <v>192901</v>
      </c>
      <c r="B38" s="75">
        <f>Monthly!AA698</f>
        <v>5.0359666666666664E-2</v>
      </c>
      <c r="C38">
        <f>Monthly!AA699</f>
        <v>-7.0523333333333323E-3</v>
      </c>
      <c r="I38" s="31"/>
    </row>
    <row r="39" spans="1:9" x14ac:dyDescent="0.3">
      <c r="A39" s="1">
        <v>192902</v>
      </c>
      <c r="B39" s="75">
        <f>Monthly!AA699</f>
        <v>-7.0523333333333323E-3</v>
      </c>
      <c r="C39">
        <f>Monthly!AA700</f>
        <v>-2.2463333333333328E-3</v>
      </c>
      <c r="I39" s="31"/>
    </row>
    <row r="40" spans="1:9" x14ac:dyDescent="0.3">
      <c r="A40" s="1">
        <v>192903</v>
      </c>
      <c r="B40" s="75">
        <f>Monthly!AA700</f>
        <v>-2.2463333333333328E-3</v>
      </c>
      <c r="C40">
        <f>Monthly!AA701</f>
        <v>1.5358E-2</v>
      </c>
      <c r="I40" s="31"/>
    </row>
    <row r="41" spans="1:9" x14ac:dyDescent="0.3">
      <c r="A41" s="1">
        <v>192904</v>
      </c>
      <c r="B41" s="75">
        <f>Monthly!AA701</f>
        <v>1.5358E-2</v>
      </c>
      <c r="C41">
        <f>Monthly!AA702</f>
        <v>-4.5524666666666665E-2</v>
      </c>
      <c r="I41" s="31"/>
    </row>
    <row r="42" spans="1:9" x14ac:dyDescent="0.3">
      <c r="A42" s="1">
        <v>192905</v>
      </c>
      <c r="B42" s="75">
        <f>Monthly!AA702</f>
        <v>-4.5524666666666665E-2</v>
      </c>
      <c r="C42">
        <f>Monthly!AA703</f>
        <v>0.106445</v>
      </c>
      <c r="I42" s="31"/>
    </row>
    <row r="43" spans="1:9" x14ac:dyDescent="0.3">
      <c r="A43" s="1">
        <v>192906</v>
      </c>
      <c r="B43" s="75">
        <f>Monthly!AA703</f>
        <v>0.106445</v>
      </c>
      <c r="C43">
        <f>Monthly!AA704</f>
        <v>4.5936333333333336E-2</v>
      </c>
      <c r="I43" s="31"/>
    </row>
    <row r="44" spans="1:9" x14ac:dyDescent="0.3">
      <c r="A44" s="1">
        <v>192907</v>
      </c>
      <c r="B44" s="75">
        <f>Monthly!AA704</f>
        <v>4.5936333333333336E-2</v>
      </c>
      <c r="C44">
        <f>Monthly!AA705</f>
        <v>9.1735333333333335E-2</v>
      </c>
      <c r="I44" s="31"/>
    </row>
    <row r="45" spans="1:9" x14ac:dyDescent="0.3">
      <c r="A45" s="1">
        <v>192908</v>
      </c>
      <c r="B45" s="75">
        <f>Monthly!AA705</f>
        <v>9.1735333333333335E-2</v>
      </c>
      <c r="C45">
        <f>Monthly!AA706</f>
        <v>-5.4990666666666667E-2</v>
      </c>
      <c r="I45" s="31"/>
    </row>
    <row r="46" spans="1:9" x14ac:dyDescent="0.3">
      <c r="A46" s="1">
        <v>192909</v>
      </c>
      <c r="B46" s="75">
        <f>Monthly!AA706</f>
        <v>-5.4990666666666667E-2</v>
      </c>
      <c r="C46">
        <f>Monthly!AA707</f>
        <v>-0.18804466666666667</v>
      </c>
      <c r="I46" s="31"/>
    </row>
    <row r="47" spans="1:9" x14ac:dyDescent="0.3">
      <c r="A47" s="1">
        <v>192910</v>
      </c>
      <c r="B47" s="75">
        <f>Monthly!AA707</f>
        <v>-0.18804466666666667</v>
      </c>
      <c r="C47">
        <f>Monthly!AA708</f>
        <v>-0.12783966666666666</v>
      </c>
      <c r="I47" s="31"/>
    </row>
    <row r="48" spans="1:9" x14ac:dyDescent="0.3">
      <c r="A48" s="1">
        <v>192911</v>
      </c>
      <c r="B48" s="75">
        <f>Monthly!AA708</f>
        <v>-0.12783966666666666</v>
      </c>
      <c r="C48">
        <f>Monthly!AA709</f>
        <v>2.5077000000000002E-2</v>
      </c>
      <c r="I48" s="31"/>
    </row>
    <row r="49" spans="1:9" x14ac:dyDescent="0.3">
      <c r="A49" s="1">
        <v>192912</v>
      </c>
      <c r="B49" s="75">
        <f>Monthly!AA709</f>
        <v>2.5077000000000002E-2</v>
      </c>
      <c r="C49">
        <f>Monthly!AA710</f>
        <v>5.6111000000000001E-2</v>
      </c>
      <c r="I49" s="31"/>
    </row>
    <row r="50" spans="1:9" x14ac:dyDescent="0.3">
      <c r="A50" s="1">
        <v>193001</v>
      </c>
      <c r="B50" s="75">
        <f>Monthly!AA710</f>
        <v>5.6111000000000001E-2</v>
      </c>
      <c r="C50">
        <f>Monthly!AA711</f>
        <v>2.2849000000000001E-2</v>
      </c>
      <c r="I50" s="31"/>
    </row>
    <row r="51" spans="1:9" x14ac:dyDescent="0.3">
      <c r="A51" s="1">
        <v>193002</v>
      </c>
      <c r="B51" s="75">
        <f>Monthly!AA711</f>
        <v>2.2849000000000001E-2</v>
      </c>
      <c r="C51">
        <f>Monthly!AA712</f>
        <v>7.0178666666666653E-2</v>
      </c>
      <c r="I51" s="31"/>
    </row>
    <row r="52" spans="1:9" x14ac:dyDescent="0.3">
      <c r="A52" s="1">
        <v>193003</v>
      </c>
      <c r="B52" s="75">
        <f>Monthly!AA712</f>
        <v>7.0178666666666653E-2</v>
      </c>
      <c r="C52">
        <f>Monthly!AA713</f>
        <v>-1.6590000000000001E-2</v>
      </c>
      <c r="I52" s="31"/>
    </row>
    <row r="53" spans="1:9" x14ac:dyDescent="0.3">
      <c r="A53" s="1">
        <v>193004</v>
      </c>
      <c r="B53" s="75">
        <f>Monthly!AA713</f>
        <v>-1.6590000000000001E-2</v>
      </c>
      <c r="C53">
        <f>Monthly!AA714</f>
        <v>-1.2983333333333333E-2</v>
      </c>
      <c r="I53" s="31"/>
    </row>
    <row r="54" spans="1:9" x14ac:dyDescent="0.3">
      <c r="A54" s="1">
        <v>193005</v>
      </c>
      <c r="B54" s="75">
        <f>Monthly!AA714</f>
        <v>-1.2983333333333333E-2</v>
      </c>
      <c r="C54">
        <f>Monthly!AA715</f>
        <v>-0.15684499999999998</v>
      </c>
      <c r="I54" s="31"/>
    </row>
    <row r="55" spans="1:9" x14ac:dyDescent="0.3">
      <c r="A55" s="1">
        <v>193006</v>
      </c>
      <c r="B55" s="75">
        <f>Monthly!AA715</f>
        <v>-0.15684499999999998</v>
      </c>
      <c r="C55">
        <f>Monthly!AA716</f>
        <v>3.7113E-2</v>
      </c>
      <c r="I55" s="31"/>
    </row>
    <row r="56" spans="1:9" x14ac:dyDescent="0.3">
      <c r="A56" s="1">
        <v>193007</v>
      </c>
      <c r="B56" s="75">
        <f>Monthly!AA716</f>
        <v>3.7113E-2</v>
      </c>
      <c r="C56">
        <f>Monthly!AA717</f>
        <v>9.946E-3</v>
      </c>
      <c r="I56" s="31"/>
    </row>
    <row r="57" spans="1:9" x14ac:dyDescent="0.3">
      <c r="A57" s="1">
        <v>193008</v>
      </c>
      <c r="B57" s="75">
        <f>Monthly!AA717</f>
        <v>9.946E-3</v>
      </c>
      <c r="C57">
        <f>Monthly!AA718</f>
        <v>-0.124808</v>
      </c>
      <c r="I57" s="31"/>
    </row>
    <row r="58" spans="1:9" x14ac:dyDescent="0.3">
      <c r="A58" s="1">
        <v>193009</v>
      </c>
      <c r="B58" s="75">
        <f>Monthly!AA718</f>
        <v>-0.124808</v>
      </c>
      <c r="C58">
        <f>Monthly!AA719</f>
        <v>-8.5331999999999991E-2</v>
      </c>
      <c r="I58" s="31"/>
    </row>
    <row r="59" spans="1:9" x14ac:dyDescent="0.3">
      <c r="A59" s="1">
        <v>193010</v>
      </c>
      <c r="B59" s="75">
        <f>Monthly!AA719</f>
        <v>-8.5331999999999991E-2</v>
      </c>
      <c r="C59">
        <f>Monthly!AA720</f>
        <v>-2.1563666666666665E-2</v>
      </c>
      <c r="I59" s="31"/>
    </row>
    <row r="60" spans="1:9" x14ac:dyDescent="0.3">
      <c r="A60" s="1">
        <v>193011</v>
      </c>
      <c r="B60" s="75">
        <f>Monthly!AA720</f>
        <v>-2.1563666666666665E-2</v>
      </c>
      <c r="C60">
        <f>Monthly!AA721</f>
        <v>-7.2978333333333339E-2</v>
      </c>
      <c r="I60" s="31"/>
    </row>
    <row r="61" spans="1:9" x14ac:dyDescent="0.3">
      <c r="A61" s="1">
        <v>193012</v>
      </c>
      <c r="B61" s="75">
        <f>Monthly!AA721</f>
        <v>-7.2978333333333339E-2</v>
      </c>
      <c r="C61">
        <f>Monthly!AA722</f>
        <v>5.8758666666666667E-2</v>
      </c>
      <c r="I61" s="31"/>
    </row>
    <row r="62" spans="1:9" x14ac:dyDescent="0.3">
      <c r="A62" s="1">
        <v>193101</v>
      </c>
      <c r="B62" s="75">
        <f>Monthly!AA722</f>
        <v>5.8758666666666667E-2</v>
      </c>
      <c r="C62">
        <f>Monthly!AA723</f>
        <v>0.11003666666666667</v>
      </c>
      <c r="I62" s="31"/>
    </row>
    <row r="63" spans="1:9" x14ac:dyDescent="0.3">
      <c r="A63" s="1">
        <v>193102</v>
      </c>
      <c r="B63" s="75">
        <f>Monthly!AA723</f>
        <v>0.11003666666666667</v>
      </c>
      <c r="C63">
        <f>Monthly!AA724</f>
        <v>-7.0956000000000005E-2</v>
      </c>
      <c r="I63" s="31"/>
    </row>
    <row r="64" spans="1:9" x14ac:dyDescent="0.3">
      <c r="A64" s="1">
        <v>193103</v>
      </c>
      <c r="B64" s="75">
        <f>Monthly!AA724</f>
        <v>-7.0956000000000005E-2</v>
      </c>
      <c r="C64">
        <f>Monthly!AA725</f>
        <v>-9.3878666666666666E-2</v>
      </c>
      <c r="I64" s="31"/>
    </row>
    <row r="65" spans="1:9" x14ac:dyDescent="0.3">
      <c r="A65" s="1">
        <v>193104</v>
      </c>
      <c r="B65" s="75">
        <f>Monthly!AA725</f>
        <v>-9.3878666666666666E-2</v>
      </c>
      <c r="C65">
        <f>Monthly!AA726</f>
        <v>-0.13802933333333334</v>
      </c>
      <c r="I65" s="31"/>
    </row>
    <row r="66" spans="1:9" x14ac:dyDescent="0.3">
      <c r="A66" s="1">
        <v>193105</v>
      </c>
      <c r="B66" s="75">
        <f>Monthly!AA726</f>
        <v>-0.13802933333333334</v>
      </c>
      <c r="C66">
        <f>Monthly!AA727</f>
        <v>0.14625866666666665</v>
      </c>
      <c r="I66" s="31"/>
    </row>
    <row r="67" spans="1:9" x14ac:dyDescent="0.3">
      <c r="A67" s="1">
        <v>193106</v>
      </c>
      <c r="B67" s="75">
        <f>Monthly!AA727</f>
        <v>0.14625866666666665</v>
      </c>
      <c r="C67">
        <f>Monthly!AA728</f>
        <v>-7.5447666666666677E-2</v>
      </c>
      <c r="I67" s="31"/>
    </row>
    <row r="68" spans="1:9" x14ac:dyDescent="0.3">
      <c r="A68" s="1">
        <v>193107</v>
      </c>
      <c r="B68" s="75">
        <f>Monthly!AA728</f>
        <v>-7.5447666666666677E-2</v>
      </c>
      <c r="C68">
        <f>Monthly!AA729</f>
        <v>7.2460000000000007E-3</v>
      </c>
      <c r="I68" s="31"/>
    </row>
    <row r="69" spans="1:9" x14ac:dyDescent="0.3">
      <c r="A69" s="1">
        <v>193108</v>
      </c>
      <c r="B69" s="75">
        <f>Monthly!AA729</f>
        <v>7.2460000000000007E-3</v>
      </c>
      <c r="C69">
        <f>Monthly!AA730</f>
        <v>-0.287717</v>
      </c>
      <c r="I69" s="31"/>
    </row>
    <row r="70" spans="1:9" x14ac:dyDescent="0.3">
      <c r="A70" s="1">
        <v>193109</v>
      </c>
      <c r="B70" s="75">
        <f>Monthly!AA730</f>
        <v>-0.287717</v>
      </c>
      <c r="C70">
        <f>Monthly!AA731</f>
        <v>7.4710333333333337E-2</v>
      </c>
      <c r="I70" s="31"/>
    </row>
    <row r="71" spans="1:9" x14ac:dyDescent="0.3">
      <c r="A71" s="1">
        <v>193110</v>
      </c>
      <c r="B71" s="75">
        <f>Monthly!AA731</f>
        <v>7.4710333333333337E-2</v>
      </c>
      <c r="C71">
        <f>Monthly!AA732</f>
        <v>-0.103558</v>
      </c>
      <c r="I71" s="31"/>
    </row>
    <row r="72" spans="1:9" x14ac:dyDescent="0.3">
      <c r="A72" s="1">
        <v>193111</v>
      </c>
      <c r="B72" s="75">
        <f>Monthly!AA732</f>
        <v>-0.103558</v>
      </c>
      <c r="C72">
        <f>Monthly!AA733</f>
        <v>-0.14055733333333334</v>
      </c>
      <c r="I72" s="31"/>
    </row>
    <row r="73" spans="1:9" x14ac:dyDescent="0.3">
      <c r="A73" s="1">
        <v>193112</v>
      </c>
      <c r="B73" s="75">
        <f>Monthly!AA733</f>
        <v>-0.14055733333333334</v>
      </c>
      <c r="C73">
        <f>Monthly!AA734</f>
        <v>-2.1384666666666666E-2</v>
      </c>
      <c r="I73" s="31"/>
    </row>
    <row r="74" spans="1:9" x14ac:dyDescent="0.3">
      <c r="A74" s="1">
        <v>193201</v>
      </c>
      <c r="B74" s="75">
        <f>Monthly!AA734</f>
        <v>-2.1384666666666666E-2</v>
      </c>
      <c r="C74">
        <f>Monthly!AA735</f>
        <v>5.1052333333333332E-2</v>
      </c>
      <c r="I74" s="31"/>
    </row>
    <row r="75" spans="1:9" x14ac:dyDescent="0.3">
      <c r="A75" s="1">
        <v>193202</v>
      </c>
      <c r="B75" s="75">
        <f>Monthly!AA735</f>
        <v>5.1052333333333332E-2</v>
      </c>
      <c r="C75">
        <f>Monthly!AA736</f>
        <v>-0.12139</v>
      </c>
      <c r="I75" s="31"/>
    </row>
    <row r="76" spans="1:9" x14ac:dyDescent="0.3">
      <c r="A76" s="1">
        <v>193203</v>
      </c>
      <c r="B76" s="75">
        <f>Monthly!AA736</f>
        <v>-0.12139</v>
      </c>
      <c r="C76">
        <f>Monthly!AA737</f>
        <v>-0.208397</v>
      </c>
      <c r="I76" s="31"/>
    </row>
    <row r="77" spans="1:9" x14ac:dyDescent="0.3">
      <c r="A77" s="1">
        <v>193204</v>
      </c>
      <c r="B77" s="75">
        <f>Monthly!AA737</f>
        <v>-0.208397</v>
      </c>
      <c r="C77">
        <f>Monthly!AA738</f>
        <v>-0.23319533333333334</v>
      </c>
      <c r="I77" s="31"/>
    </row>
    <row r="78" spans="1:9" x14ac:dyDescent="0.3">
      <c r="A78" s="1">
        <v>193205</v>
      </c>
      <c r="B78" s="75">
        <f>Monthly!AA738</f>
        <v>-0.23319533333333334</v>
      </c>
      <c r="C78">
        <f>Monthly!AA739</f>
        <v>4.1426666666666669E-3</v>
      </c>
      <c r="I78" s="31"/>
    </row>
    <row r="79" spans="1:9" x14ac:dyDescent="0.3">
      <c r="A79" s="1">
        <v>193206</v>
      </c>
      <c r="B79" s="75">
        <f>Monthly!AA739</f>
        <v>4.1426666666666669E-3</v>
      </c>
      <c r="C79">
        <f>Monthly!AA740</f>
        <v>0.3936426666666667</v>
      </c>
      <c r="I79" s="31"/>
    </row>
    <row r="80" spans="1:9" x14ac:dyDescent="0.3">
      <c r="A80" s="1">
        <v>193207</v>
      </c>
      <c r="B80" s="75">
        <f>Monthly!AA740</f>
        <v>0.3936426666666667</v>
      </c>
      <c r="C80">
        <f>Monthly!AA741</f>
        <v>0.40331333333333336</v>
      </c>
      <c r="I80" s="31"/>
    </row>
    <row r="81" spans="1:9" x14ac:dyDescent="0.3">
      <c r="A81" s="1">
        <v>193208</v>
      </c>
      <c r="B81" s="75">
        <f>Monthly!AA741</f>
        <v>0.40331333333333336</v>
      </c>
      <c r="C81">
        <f>Monthly!AA742</f>
        <v>-2.9080999999999999E-2</v>
      </c>
      <c r="I81" s="31"/>
    </row>
    <row r="82" spans="1:9" x14ac:dyDescent="0.3">
      <c r="A82" s="1">
        <v>193209</v>
      </c>
      <c r="B82" s="75">
        <f>Monthly!AA742</f>
        <v>-2.9080999999999999E-2</v>
      </c>
      <c r="C82">
        <f>Monthly!AA743</f>
        <v>-0.14330033333333334</v>
      </c>
      <c r="I82" s="31"/>
    </row>
    <row r="83" spans="1:9" x14ac:dyDescent="0.3">
      <c r="A83" s="1">
        <v>193210</v>
      </c>
      <c r="B83" s="75">
        <f>Monthly!AA743</f>
        <v>-0.14330033333333334</v>
      </c>
      <c r="C83">
        <f>Monthly!AA744</f>
        <v>-5.2038333333333332E-2</v>
      </c>
      <c r="I83" s="31"/>
    </row>
    <row r="84" spans="1:9" x14ac:dyDescent="0.3">
      <c r="A84" s="1">
        <v>193211</v>
      </c>
      <c r="B84" s="75">
        <f>Monthly!AA744</f>
        <v>-5.2038333333333332E-2</v>
      </c>
      <c r="C84">
        <f>Monthly!AA745</f>
        <v>6.0866666666666666E-2</v>
      </c>
      <c r="I84" s="31"/>
    </row>
    <row r="85" spans="1:9" x14ac:dyDescent="0.3">
      <c r="A85" s="1">
        <v>193212</v>
      </c>
      <c r="B85" s="75">
        <f>Monthly!AA745</f>
        <v>6.0866666666666666E-2</v>
      </c>
      <c r="C85">
        <f>Monthly!AA746</f>
        <v>1.4234666666666666E-2</v>
      </c>
      <c r="I85" s="31"/>
    </row>
    <row r="86" spans="1:9" x14ac:dyDescent="0.3">
      <c r="A86" s="1">
        <v>193301</v>
      </c>
      <c r="B86" s="75">
        <f>Monthly!AA746</f>
        <v>1.4234666666666666E-2</v>
      </c>
      <c r="C86">
        <f>Monthly!AA747</f>
        <v>-0.17950633333333332</v>
      </c>
      <c r="I86" s="31"/>
    </row>
    <row r="87" spans="1:9" x14ac:dyDescent="0.3">
      <c r="A87" s="1">
        <v>193302</v>
      </c>
      <c r="B87" s="75">
        <f>Monthly!AA747</f>
        <v>-0.17950633333333332</v>
      </c>
      <c r="C87">
        <f>Monthly!AA748</f>
        <v>3.8977333333333329E-2</v>
      </c>
      <c r="I87" s="31"/>
    </row>
    <row r="88" spans="1:9" x14ac:dyDescent="0.3">
      <c r="A88" s="1">
        <v>193303</v>
      </c>
      <c r="B88" s="75">
        <f>Monthly!AA748</f>
        <v>3.8977333333333329E-2</v>
      </c>
      <c r="C88">
        <f>Monthly!AA749</f>
        <v>0.416155</v>
      </c>
      <c r="I88" s="31"/>
    </row>
    <row r="89" spans="1:9" x14ac:dyDescent="0.3">
      <c r="A89" s="1">
        <v>193304</v>
      </c>
      <c r="B89" s="75">
        <f>Monthly!AA749</f>
        <v>0.416155</v>
      </c>
      <c r="C89">
        <f>Monthly!AA750</f>
        <v>0.17533733333333335</v>
      </c>
      <c r="I89" s="31"/>
    </row>
    <row r="90" spans="1:9" x14ac:dyDescent="0.3">
      <c r="A90" s="1">
        <v>193305</v>
      </c>
      <c r="B90" s="75">
        <f>Monthly!AA750</f>
        <v>0.17533733333333335</v>
      </c>
      <c r="C90">
        <f>Monthly!AA751</f>
        <v>0.13876066666666667</v>
      </c>
      <c r="I90" s="31"/>
    </row>
    <row r="91" spans="1:9" x14ac:dyDescent="0.3">
      <c r="A91" s="1">
        <v>193306</v>
      </c>
      <c r="B91" s="75">
        <f>Monthly!AA751</f>
        <v>0.13876066666666667</v>
      </c>
      <c r="C91">
        <f>Monthly!AA752</f>
        <v>-8.4772333333333325E-2</v>
      </c>
      <c r="I91" s="31"/>
    </row>
    <row r="92" spans="1:9" x14ac:dyDescent="0.3">
      <c r="A92" s="1">
        <v>193307</v>
      </c>
      <c r="B92" s="75">
        <f>Monthly!AA752</f>
        <v>-8.4772333333333325E-2</v>
      </c>
      <c r="C92">
        <f>Monthly!AA753</f>
        <v>0.12476866666666667</v>
      </c>
      <c r="I92" s="31"/>
    </row>
    <row r="93" spans="1:9" x14ac:dyDescent="0.3">
      <c r="A93" s="1">
        <v>193308</v>
      </c>
      <c r="B93" s="75">
        <f>Monthly!AA753</f>
        <v>0.12476866666666667</v>
      </c>
      <c r="C93">
        <f>Monthly!AA754</f>
        <v>-0.11810533333333333</v>
      </c>
      <c r="I93" s="31"/>
    </row>
    <row r="94" spans="1:9" x14ac:dyDescent="0.3">
      <c r="A94" s="1">
        <v>193309</v>
      </c>
      <c r="B94" s="75">
        <f>Monthly!AA754</f>
        <v>-0.11810533333333333</v>
      </c>
      <c r="C94">
        <f>Monthly!AA755</f>
        <v>-9.0162000000000006E-2</v>
      </c>
      <c r="I94" s="31"/>
    </row>
    <row r="95" spans="1:9" x14ac:dyDescent="0.3">
      <c r="A95" s="1">
        <v>193310</v>
      </c>
      <c r="B95" s="75">
        <f>Monthly!AA755</f>
        <v>-9.0162000000000006E-2</v>
      </c>
      <c r="C95">
        <f>Monthly!AA756</f>
        <v>0.10896566666666667</v>
      </c>
      <c r="I95" s="31"/>
    </row>
    <row r="96" spans="1:9" x14ac:dyDescent="0.3">
      <c r="A96" s="1">
        <v>193311</v>
      </c>
      <c r="B96" s="75">
        <f>Monthly!AA756</f>
        <v>0.10896566666666667</v>
      </c>
      <c r="C96">
        <f>Monthly!AA757</f>
        <v>2.7905333333333331E-2</v>
      </c>
      <c r="I96" s="31"/>
    </row>
    <row r="97" spans="1:9" x14ac:dyDescent="0.3">
      <c r="A97" s="1">
        <v>193312</v>
      </c>
      <c r="B97" s="75">
        <f>Monthly!AA757</f>
        <v>2.7905333333333331E-2</v>
      </c>
      <c r="C97">
        <f>Monthly!AA758</f>
        <v>0.11410099999999999</v>
      </c>
      <c r="I97" s="31"/>
    </row>
    <row r="98" spans="1:9" x14ac:dyDescent="0.3">
      <c r="A98" s="1">
        <v>193401</v>
      </c>
      <c r="B98" s="75">
        <f>Monthly!AA758</f>
        <v>0.11410099999999999</v>
      </c>
      <c r="C98">
        <f>Monthly!AA759</f>
        <v>-3.3483666666666669E-2</v>
      </c>
      <c r="I98" s="31"/>
    </row>
    <row r="99" spans="1:9" x14ac:dyDescent="0.3">
      <c r="A99" s="1">
        <v>193402</v>
      </c>
      <c r="B99" s="75">
        <f>Monthly!AA759</f>
        <v>-3.3483666666666669E-2</v>
      </c>
      <c r="C99">
        <f>Monthly!AA760</f>
        <v>5.3449999999999999E-3</v>
      </c>
      <c r="I99" s="31"/>
    </row>
    <row r="100" spans="1:9" x14ac:dyDescent="0.3">
      <c r="A100" s="1">
        <v>193403</v>
      </c>
      <c r="B100" s="75">
        <f>Monthly!AA760</f>
        <v>5.3449999999999999E-3</v>
      </c>
      <c r="C100">
        <f>Monthly!AA761</f>
        <v>-2.5947000000000001E-2</v>
      </c>
      <c r="I100" s="31"/>
    </row>
    <row r="101" spans="1:9" x14ac:dyDescent="0.3">
      <c r="A101" s="1">
        <v>193404</v>
      </c>
      <c r="B101" s="75">
        <f>Monthly!AA761</f>
        <v>-2.5947000000000001E-2</v>
      </c>
      <c r="C101">
        <f>Monthly!AA762</f>
        <v>-7.9086333333333328E-2</v>
      </c>
      <c r="I101" s="31"/>
    </row>
    <row r="102" spans="1:9" x14ac:dyDescent="0.3">
      <c r="A102" s="1">
        <v>193405</v>
      </c>
      <c r="B102" s="75">
        <f>Monthly!AA762</f>
        <v>-7.9086333333333328E-2</v>
      </c>
      <c r="C102">
        <f>Monthly!AA763</f>
        <v>2.3677E-2</v>
      </c>
      <c r="I102" s="31"/>
    </row>
    <row r="103" spans="1:9" x14ac:dyDescent="0.3">
      <c r="A103" s="1">
        <v>193406</v>
      </c>
      <c r="B103" s="75">
        <f>Monthly!AA763</f>
        <v>2.3677E-2</v>
      </c>
      <c r="C103">
        <f>Monthly!AA764</f>
        <v>-0.120078</v>
      </c>
      <c r="I103" s="31"/>
    </row>
    <row r="104" spans="1:9" x14ac:dyDescent="0.3">
      <c r="A104" s="1">
        <v>193407</v>
      </c>
      <c r="B104" s="75">
        <f>Monthly!AA764</f>
        <v>-0.120078</v>
      </c>
      <c r="C104">
        <f>Monthly!AA765</f>
        <v>5.8858666666666663E-2</v>
      </c>
      <c r="I104" s="31"/>
    </row>
    <row r="105" spans="1:9" x14ac:dyDescent="0.3">
      <c r="A105" s="1">
        <v>193408</v>
      </c>
      <c r="B105" s="75">
        <f>Monthly!AA765</f>
        <v>5.8858666666666663E-2</v>
      </c>
      <c r="C105">
        <f>Monthly!AA766</f>
        <v>-6.6E-4</v>
      </c>
      <c r="I105" s="31"/>
    </row>
    <row r="106" spans="1:9" x14ac:dyDescent="0.3">
      <c r="A106" s="1">
        <v>193409</v>
      </c>
      <c r="B106" s="75">
        <f>Monthly!AA766</f>
        <v>-6.6E-4</v>
      </c>
      <c r="C106">
        <f>Monthly!AA767</f>
        <v>-3.2872000000000005E-2</v>
      </c>
      <c r="I106" s="31"/>
    </row>
    <row r="107" spans="1:9" x14ac:dyDescent="0.3">
      <c r="A107" s="1">
        <v>193410</v>
      </c>
      <c r="B107" s="75">
        <f>Monthly!AA767</f>
        <v>-3.2872000000000005E-2</v>
      </c>
      <c r="C107">
        <f>Monthly!AA768</f>
        <v>8.6551666666666666E-2</v>
      </c>
      <c r="I107" s="31"/>
    </row>
    <row r="108" spans="1:9" x14ac:dyDescent="0.3">
      <c r="A108" s="1">
        <v>193411</v>
      </c>
      <c r="B108" s="75">
        <f>Monthly!AA768</f>
        <v>8.6551666666666666E-2</v>
      </c>
      <c r="C108">
        <f>Monthly!AA769</f>
        <v>-2.2966666666666667E-4</v>
      </c>
      <c r="I108" s="31"/>
    </row>
    <row r="109" spans="1:9" x14ac:dyDescent="0.3">
      <c r="A109" s="1">
        <v>193412</v>
      </c>
      <c r="B109" s="75">
        <f>Monthly!AA769</f>
        <v>-2.2966666666666667E-4</v>
      </c>
      <c r="C109">
        <f>Monthly!AA770</f>
        <v>-4.2585666666666668E-2</v>
      </c>
      <c r="I109" s="31"/>
    </row>
    <row r="110" spans="1:9" x14ac:dyDescent="0.3">
      <c r="A110" s="1">
        <v>193501</v>
      </c>
      <c r="B110" s="75">
        <f>Monthly!AA770</f>
        <v>-4.2585666666666668E-2</v>
      </c>
      <c r="C110">
        <f>Monthly!AA771</f>
        <v>-3.6453333333333338E-2</v>
      </c>
      <c r="I110" s="31"/>
    </row>
    <row r="111" spans="1:9" x14ac:dyDescent="0.3">
      <c r="A111" s="1">
        <v>193502</v>
      </c>
      <c r="B111" s="75">
        <f>Monthly!AA771</f>
        <v>-3.6453333333333338E-2</v>
      </c>
      <c r="C111">
        <f>Monthly!AA772</f>
        <v>-3.2377999999999997E-2</v>
      </c>
      <c r="I111" s="31"/>
    </row>
    <row r="112" spans="1:9" x14ac:dyDescent="0.3">
      <c r="A112" s="1">
        <v>193503</v>
      </c>
      <c r="B112" s="75">
        <f>Monthly!AA772</f>
        <v>-3.2377999999999997E-2</v>
      </c>
      <c r="C112">
        <f>Monthly!AA773</f>
        <v>9.6030000000000004E-2</v>
      </c>
      <c r="I112" s="31"/>
    </row>
    <row r="113" spans="1:9" x14ac:dyDescent="0.3">
      <c r="A113" s="1">
        <v>193504</v>
      </c>
      <c r="B113" s="75">
        <f>Monthly!AA773</f>
        <v>9.6030000000000004E-2</v>
      </c>
      <c r="C113">
        <f>Monthly!AA774</f>
        <v>3.7402999999999999E-2</v>
      </c>
      <c r="I113" s="31"/>
    </row>
    <row r="114" spans="1:9" x14ac:dyDescent="0.3">
      <c r="A114" s="1">
        <v>193505</v>
      </c>
      <c r="B114" s="75">
        <f>Monthly!AA774</f>
        <v>3.7402999999999999E-2</v>
      </c>
      <c r="C114">
        <f>Monthly!AA775</f>
        <v>7.0157999999999998E-2</v>
      </c>
      <c r="I114" s="31"/>
    </row>
    <row r="115" spans="1:9" x14ac:dyDescent="0.3">
      <c r="A115" s="1">
        <v>193506</v>
      </c>
      <c r="B115" s="75">
        <f>Monthly!AA775</f>
        <v>7.0157999999999998E-2</v>
      </c>
      <c r="C115">
        <f>Monthly!AA776</f>
        <v>8.3815000000000001E-2</v>
      </c>
      <c r="I115" s="31"/>
    </row>
    <row r="116" spans="1:9" x14ac:dyDescent="0.3">
      <c r="A116" s="1">
        <v>193507</v>
      </c>
      <c r="B116" s="75">
        <f>Monthly!AA776</f>
        <v>8.3815000000000001E-2</v>
      </c>
      <c r="C116">
        <f>Monthly!AA777</f>
        <v>2.6439666666666667E-2</v>
      </c>
      <c r="I116" s="31"/>
    </row>
    <row r="117" spans="1:9" x14ac:dyDescent="0.3">
      <c r="A117" s="1">
        <v>193508</v>
      </c>
      <c r="B117" s="75">
        <f>Monthly!AA777</f>
        <v>2.6439666666666667E-2</v>
      </c>
      <c r="C117">
        <f>Monthly!AA778</f>
        <v>2.6256333333333333E-2</v>
      </c>
      <c r="I117" s="31"/>
    </row>
    <row r="118" spans="1:9" x14ac:dyDescent="0.3">
      <c r="A118" s="1">
        <v>193509</v>
      </c>
      <c r="B118" s="75">
        <f>Monthly!AA778</f>
        <v>2.6256333333333333E-2</v>
      </c>
      <c r="C118">
        <f>Monthly!AA779</f>
        <v>7.2053333333333344E-2</v>
      </c>
      <c r="I118" s="31"/>
    </row>
    <row r="119" spans="1:9" x14ac:dyDescent="0.3">
      <c r="A119" s="1">
        <v>193510</v>
      </c>
      <c r="B119" s="75">
        <f>Monthly!AA779</f>
        <v>7.2053333333333344E-2</v>
      </c>
      <c r="C119">
        <f>Monthly!AA780</f>
        <v>5.2096666666666666E-2</v>
      </c>
      <c r="I119" s="31"/>
    </row>
    <row r="120" spans="1:9" x14ac:dyDescent="0.3">
      <c r="A120" s="1">
        <v>193511</v>
      </c>
      <c r="B120" s="75">
        <f>Monthly!AA780</f>
        <v>5.2096666666666666E-2</v>
      </c>
      <c r="C120">
        <f>Monthly!AA781</f>
        <v>3.9853E-2</v>
      </c>
      <c r="I120" s="31"/>
    </row>
    <row r="121" spans="1:9" x14ac:dyDescent="0.3">
      <c r="A121" s="1">
        <v>193512</v>
      </c>
      <c r="B121" s="75">
        <f>Monthly!AA781</f>
        <v>3.9853E-2</v>
      </c>
      <c r="C121">
        <f>Monthly!AA782</f>
        <v>7.1500333333333332E-2</v>
      </c>
      <c r="I121" s="31"/>
    </row>
    <row r="122" spans="1:9" x14ac:dyDescent="0.3">
      <c r="A122" s="1">
        <v>193601</v>
      </c>
      <c r="B122" s="75">
        <f>Monthly!AA782</f>
        <v>7.1500333333333332E-2</v>
      </c>
      <c r="C122">
        <f>Monthly!AA783</f>
        <v>2.3161333333333336E-2</v>
      </c>
      <c r="I122" s="31"/>
    </row>
    <row r="123" spans="1:9" x14ac:dyDescent="0.3">
      <c r="A123" s="1">
        <v>193602</v>
      </c>
      <c r="B123" s="75">
        <f>Monthly!AA783</f>
        <v>2.3161333333333336E-2</v>
      </c>
      <c r="C123">
        <f>Monthly!AA784</f>
        <v>2.4905333333333335E-2</v>
      </c>
      <c r="I123" s="31"/>
    </row>
    <row r="124" spans="1:9" x14ac:dyDescent="0.3">
      <c r="A124" s="1">
        <v>193603</v>
      </c>
      <c r="B124" s="75">
        <f>Monthly!AA784</f>
        <v>2.4905333333333335E-2</v>
      </c>
      <c r="C124">
        <f>Monthly!AA785</f>
        <v>-7.797066666666666E-2</v>
      </c>
      <c r="I124" s="31"/>
    </row>
    <row r="125" spans="1:9" x14ac:dyDescent="0.3">
      <c r="A125" s="1">
        <v>193604</v>
      </c>
      <c r="B125" s="75">
        <f>Monthly!AA785</f>
        <v>-7.797066666666666E-2</v>
      </c>
      <c r="C125">
        <f>Monthly!AA786</f>
        <v>5.2783333333333328E-2</v>
      </c>
      <c r="I125" s="31"/>
    </row>
    <row r="126" spans="1:9" x14ac:dyDescent="0.3">
      <c r="A126" s="1">
        <v>193605</v>
      </c>
      <c r="B126" s="75">
        <f>Monthly!AA786</f>
        <v>5.2783333333333328E-2</v>
      </c>
      <c r="C126">
        <f>Monthly!AA787</f>
        <v>3.2531333333333329E-2</v>
      </c>
      <c r="I126" s="31"/>
    </row>
    <row r="127" spans="1:9" x14ac:dyDescent="0.3">
      <c r="A127" s="1">
        <v>193606</v>
      </c>
      <c r="B127" s="75">
        <f>Monthly!AA787</f>
        <v>3.2531333333333329E-2</v>
      </c>
      <c r="C127">
        <f>Monthly!AA788</f>
        <v>7.3356000000000005E-2</v>
      </c>
      <c r="I127" s="31"/>
    </row>
    <row r="128" spans="1:9" x14ac:dyDescent="0.3">
      <c r="A128" s="1">
        <v>193607</v>
      </c>
      <c r="B128" s="75">
        <f>Monthly!AA788</f>
        <v>7.3356000000000005E-2</v>
      </c>
      <c r="C128">
        <f>Monthly!AA789</f>
        <v>1.3891333333333332E-2</v>
      </c>
      <c r="I128" s="31"/>
    </row>
    <row r="129" spans="1:22" x14ac:dyDescent="0.3">
      <c r="A129" s="1">
        <v>193608</v>
      </c>
      <c r="B129" s="75">
        <f>Monthly!AA789</f>
        <v>1.3891333333333332E-2</v>
      </c>
      <c r="C129">
        <f>Monthly!AA790</f>
        <v>4.7566666666666669E-3</v>
      </c>
      <c r="I129" s="31"/>
    </row>
    <row r="130" spans="1:22" x14ac:dyDescent="0.3">
      <c r="A130" s="1">
        <v>193609</v>
      </c>
      <c r="B130" s="75">
        <f>Monthly!AA790</f>
        <v>4.7566666666666669E-3</v>
      </c>
      <c r="C130">
        <f>Monthly!AA791</f>
        <v>7.636066666666666E-2</v>
      </c>
      <c r="I130" s="31"/>
    </row>
    <row r="131" spans="1:22" x14ac:dyDescent="0.3">
      <c r="A131" s="1">
        <v>193610</v>
      </c>
      <c r="B131" s="75">
        <f>Monthly!AA791</f>
        <v>7.636066666666666E-2</v>
      </c>
      <c r="C131">
        <f>Monthly!AA792</f>
        <v>1.0447333333333333E-2</v>
      </c>
      <c r="I131" s="31"/>
    </row>
    <row r="132" spans="1:22" x14ac:dyDescent="0.3">
      <c r="A132" s="1">
        <v>193611</v>
      </c>
      <c r="B132" s="75">
        <f>Monthly!AA792</f>
        <v>1.0447333333333333E-2</v>
      </c>
      <c r="C132">
        <f>Monthly!AA793</f>
        <v>-4.0119999999999999E-3</v>
      </c>
      <c r="I132" s="31"/>
    </row>
    <row r="133" spans="1:22" x14ac:dyDescent="0.3">
      <c r="A133" s="1">
        <v>193612</v>
      </c>
      <c r="B133" s="75">
        <f>Monthly!AA793</f>
        <v>-4.0119999999999999E-3</v>
      </c>
      <c r="C133">
        <f>Monthly!AA794</f>
        <v>3.6592333333333338E-2</v>
      </c>
      <c r="I133" s="31"/>
    </row>
    <row r="134" spans="1:22" x14ac:dyDescent="0.3">
      <c r="A134" s="43">
        <v>193701</v>
      </c>
      <c r="B134" s="75">
        <f>Monthly!AA794</f>
        <v>3.6592333333333338E-2</v>
      </c>
      <c r="C134">
        <f>Monthly!AA795</f>
        <v>1.8606999999999999E-2</v>
      </c>
      <c r="D134" s="45">
        <f>INTERCEPT($B$2:B132,$C$2:C132)</f>
        <v>6.6804342143404324E-3</v>
      </c>
      <c r="E134" s="45">
        <f>SLOPE(B2:B132,C2:C132)</f>
        <v>0.24378515999504854</v>
      </c>
      <c r="F134" s="45">
        <f>B134*E134+D134</f>
        <v>1.5601102050599249E-2</v>
      </c>
      <c r="G134" s="45">
        <f>Monthly!H794</f>
        <v>0.2489597474211562</v>
      </c>
      <c r="H134" s="45">
        <f>(-G134/(1-G134)*LN(G134))-(LN(1-G134))</f>
        <v>0.74721617128087492</v>
      </c>
      <c r="I134" s="31">
        <f>Monthly!K794</f>
        <v>4.7268434577083592E-4</v>
      </c>
      <c r="J134" s="49">
        <f>D134*G134/((1-G134)*(1-E134*G134))+F134/(1-E134*G134)-I134/(1-G134)-H134</f>
        <v>-0.72887882681637417</v>
      </c>
      <c r="K134" s="49"/>
      <c r="L134" s="49"/>
      <c r="M134" s="50"/>
      <c r="N134" s="47"/>
      <c r="R134" s="45">
        <f t="shared" ref="R134:R165" si="0">J134+I134/(1-G134)</f>
        <v>-0.72824945396432295</v>
      </c>
      <c r="S134" s="49"/>
      <c r="T134" s="49"/>
      <c r="U134" s="50"/>
      <c r="V134" s="50"/>
    </row>
    <row r="135" spans="1:22" x14ac:dyDescent="0.3">
      <c r="A135" s="1">
        <v>193702</v>
      </c>
      <c r="B135" s="75">
        <f>Monthly!AA795</f>
        <v>1.8606999999999999E-2</v>
      </c>
      <c r="C135">
        <f>Monthly!AA796</f>
        <v>-3.4486666666666663E-3</v>
      </c>
      <c r="D135" s="45">
        <f>INTERCEPT($B$2:B133,$C$2:C133)</f>
        <v>6.535637716139491E-3</v>
      </c>
      <c r="E135" s="45">
        <f t="shared" ref="E135:E198" si="1">SLOPE(B3:B133,C3:C133)</f>
        <v>0.2433042393806775</v>
      </c>
      <c r="F135" s="45">
        <f t="shared" ref="F135:F198" si="2">B135*E135+D135</f>
        <v>1.1062799698295756E-2</v>
      </c>
      <c r="G135">
        <f>Monthly!H795</f>
        <v>0.24884310418601988</v>
      </c>
      <c r="H135" s="45">
        <f t="shared" ref="H135:H198" si="3">(-G135/(1-G135)*LN(G135))-(LN(1-G135))</f>
        <v>0.74692863104833207</v>
      </c>
      <c r="I135" s="31">
        <f>Monthly!K795</f>
        <v>5.0979071503975211E-4</v>
      </c>
      <c r="J135" s="49">
        <f t="shared" ref="J135:J198" si="4">D135*G135/((1-G135)*(1-E135*G135))+F135/(1-E135*G135)-I135/(1-G135)-H135</f>
        <v>-0.73352688770186847</v>
      </c>
      <c r="K135" s="49"/>
      <c r="L135" s="49"/>
      <c r="M135" s="50"/>
      <c r="N135" s="50"/>
      <c r="R135">
        <f t="shared" si="0"/>
        <v>-0.73284821362208474</v>
      </c>
      <c r="S135" s="49"/>
      <c r="T135" s="49"/>
      <c r="U135" s="50"/>
      <c r="V135" s="50"/>
    </row>
    <row r="136" spans="1:22" x14ac:dyDescent="0.3">
      <c r="A136" s="1">
        <v>193703</v>
      </c>
      <c r="B136" s="75">
        <f>Monthly!AA796</f>
        <v>-3.4486666666666663E-3</v>
      </c>
      <c r="C136">
        <f>Monthly!AA797</f>
        <v>-8.104666666666667E-2</v>
      </c>
      <c r="D136" s="45">
        <f>INTERCEPT($B$2:B134,$C$2:C134)</f>
        <v>6.7258686090040532E-3</v>
      </c>
      <c r="E136" s="45">
        <f t="shared" si="1"/>
        <v>0.24193145155823778</v>
      </c>
      <c r="F136" s="45">
        <f t="shared" si="2"/>
        <v>5.8915276763968774E-3</v>
      </c>
      <c r="G136">
        <f>Monthly!H796</f>
        <v>0.2487425044923417</v>
      </c>
      <c r="H136" s="45">
        <f t="shared" si="3"/>
        <v>0.74668063405912521</v>
      </c>
      <c r="I136" s="31">
        <f>Monthly!K796</f>
        <v>5.4485048220394446E-4</v>
      </c>
      <c r="J136" s="49">
        <f t="shared" si="4"/>
        <v>-0.73876757030967666</v>
      </c>
      <c r="K136" s="49"/>
      <c r="L136" s="49"/>
      <c r="M136" s="50"/>
      <c r="N136" s="50"/>
      <c r="R136">
        <f t="shared" si="0"/>
        <v>-0.7380423190004225</v>
      </c>
      <c r="S136" s="49"/>
      <c r="T136" s="49"/>
      <c r="U136" s="50"/>
      <c r="V136" s="50"/>
    </row>
    <row r="137" spans="1:22" x14ac:dyDescent="0.3">
      <c r="A137" s="1">
        <v>193704</v>
      </c>
      <c r="B137" s="75">
        <f>Monthly!AA797</f>
        <v>-8.104666666666667E-2</v>
      </c>
      <c r="C137">
        <f>Monthly!AA798</f>
        <v>-5.8846666666666665E-3</v>
      </c>
      <c r="D137" s="45">
        <f>INTERCEPT($B$2:B135,$C$2:C135)</f>
        <v>6.8219112343363524E-3</v>
      </c>
      <c r="E137" s="45">
        <f t="shared" si="1"/>
        <v>0.24336492683722433</v>
      </c>
      <c r="F137" s="45">
        <f t="shared" si="2"/>
        <v>-1.2902004869397889E-2</v>
      </c>
      <c r="G137">
        <f>Monthly!H797</f>
        <v>0.24871564681505773</v>
      </c>
      <c r="H137" s="45">
        <f t="shared" si="3"/>
        <v>0.74661442392212973</v>
      </c>
      <c r="I137" s="31">
        <f>Monthly!K797</f>
        <v>5.7911009392834446E-4</v>
      </c>
      <c r="J137" s="49">
        <f t="shared" si="4"/>
        <v>-0.75871458440462303</v>
      </c>
      <c r="K137" s="49"/>
      <c r="L137" s="49"/>
      <c r="M137" s="50"/>
      <c r="N137" s="50"/>
      <c r="R137">
        <f t="shared" si="0"/>
        <v>-0.7579437576311473</v>
      </c>
      <c r="S137" s="49"/>
      <c r="T137" s="49"/>
      <c r="U137" s="50"/>
      <c r="V137" s="50"/>
    </row>
    <row r="138" spans="1:22" x14ac:dyDescent="0.3">
      <c r="A138" s="1">
        <v>193705</v>
      </c>
      <c r="B138" s="75">
        <f>Monthly!AA798</f>
        <v>-5.8846666666666665E-3</v>
      </c>
      <c r="C138">
        <f>Monthly!AA799</f>
        <v>-5.4461000000000002E-2</v>
      </c>
      <c r="D138" s="45">
        <f>INTERCEPT($B$2:B136,$C$2:C136)</f>
        <v>6.8974172216291797E-3</v>
      </c>
      <c r="E138" s="45">
        <f t="shared" si="1"/>
        <v>0.24273047535271719</v>
      </c>
      <c r="F138" s="45">
        <f t="shared" si="2"/>
        <v>5.4690292843368902E-3</v>
      </c>
      <c r="G138">
        <f>Monthly!H798</f>
        <v>0.2487049179541265</v>
      </c>
      <c r="H138" s="45">
        <f t="shared" si="3"/>
        <v>0.74658797478505556</v>
      </c>
      <c r="I138" s="31">
        <f>Monthly!K798</f>
        <v>8.3785905186229228E-4</v>
      </c>
      <c r="J138" s="49">
        <f t="shared" si="4"/>
        <v>-0.73945281823214914</v>
      </c>
      <c r="K138" s="49"/>
      <c r="L138" s="49"/>
      <c r="M138" s="50"/>
      <c r="N138" s="50"/>
      <c r="R138">
        <f t="shared" si="0"/>
        <v>-0.73833759856429149</v>
      </c>
      <c r="S138" s="49"/>
      <c r="T138" s="49"/>
      <c r="U138" s="50"/>
      <c r="V138" s="50"/>
    </row>
    <row r="139" spans="1:22" x14ac:dyDescent="0.3">
      <c r="A139" s="1">
        <v>193706</v>
      </c>
      <c r="B139" s="75">
        <f>Monthly!AA799</f>
        <v>-5.4461000000000002E-2</v>
      </c>
      <c r="C139">
        <f>Monthly!AA800</f>
        <v>9.8574666666666672E-2</v>
      </c>
      <c r="D139" s="45">
        <f>INTERCEPT($B$2:B137,$C$2:C137)</f>
        <v>6.2535049517066519E-3</v>
      </c>
      <c r="E139" s="45">
        <f t="shared" si="1"/>
        <v>0.24405888919832538</v>
      </c>
      <c r="F139" s="45">
        <f t="shared" si="2"/>
        <v>-7.0381862129233483E-3</v>
      </c>
      <c r="G139">
        <f>Monthly!H799</f>
        <v>0.24877000757400644</v>
      </c>
      <c r="H139" s="45">
        <f t="shared" si="3"/>
        <v>0.74674843484239006</v>
      </c>
      <c r="I139" s="31">
        <f>Monthly!K799</f>
        <v>1.0832240836230122E-3</v>
      </c>
      <c r="J139" s="49">
        <f t="shared" si="4"/>
        <v>-0.75347878925072176</v>
      </c>
      <c r="K139" s="49"/>
      <c r="L139" s="49"/>
      <c r="M139" s="50"/>
      <c r="N139" s="50"/>
      <c r="R139">
        <f t="shared" si="0"/>
        <v>-0.75203685522979047</v>
      </c>
      <c r="S139" s="49"/>
      <c r="T139" s="49"/>
      <c r="U139" s="50"/>
      <c r="V139" s="50"/>
    </row>
    <row r="140" spans="1:22" x14ac:dyDescent="0.3">
      <c r="A140" s="1">
        <v>193707</v>
      </c>
      <c r="B140" s="75">
        <f>Monthly!AA800</f>
        <v>9.8574666666666672E-2</v>
      </c>
      <c r="C140">
        <f>Monthly!AA801</f>
        <v>-5.1405666666666669E-2</v>
      </c>
      <c r="D140" s="45">
        <f>INTERCEPT($B$2:B138,$C$2:C138)</f>
        <v>6.2622135281947761E-3</v>
      </c>
      <c r="E140" s="45">
        <f t="shared" si="1"/>
        <v>0.24315728692511854</v>
      </c>
      <c r="F140" s="45">
        <f t="shared" si="2"/>
        <v>3.0231362034409362E-2</v>
      </c>
      <c r="G140">
        <f>Monthly!H800</f>
        <v>0.24882113628533367</v>
      </c>
      <c r="H140" s="45">
        <f t="shared" si="3"/>
        <v>0.74687447656297079</v>
      </c>
      <c r="I140" s="31">
        <f>Monthly!K800</f>
        <v>1.317332947868862E-3</v>
      </c>
      <c r="J140" s="49">
        <f t="shared" si="4"/>
        <v>-0.71424204911153444</v>
      </c>
      <c r="K140" s="49"/>
      <c r="L140" s="49"/>
      <c r="M140" s="50"/>
      <c r="N140" s="50"/>
      <c r="R140">
        <f t="shared" si="0"/>
        <v>-0.71248836165904872</v>
      </c>
      <c r="S140" s="49"/>
      <c r="T140" s="49"/>
      <c r="U140" s="50"/>
      <c r="V140" s="50"/>
    </row>
    <row r="141" spans="1:22" x14ac:dyDescent="0.3">
      <c r="A141" s="1">
        <v>193708</v>
      </c>
      <c r="B141" s="75">
        <f>Monthly!AA801</f>
        <v>-5.1405666666666669E-2</v>
      </c>
      <c r="C141">
        <f>Monthly!AA802</f>
        <v>-0.14010233333333333</v>
      </c>
      <c r="D141" s="45">
        <f>INTERCEPT($B$2:B139,$C$2:C139)</f>
        <v>5.6973760413727929E-3</v>
      </c>
      <c r="E141" s="45">
        <f t="shared" si="1"/>
        <v>0.23690050805937407</v>
      </c>
      <c r="F141" s="45">
        <f t="shared" si="2"/>
        <v>-6.4806525090913714E-3</v>
      </c>
      <c r="G141">
        <f>Monthly!H801</f>
        <v>0.24890464711774865</v>
      </c>
      <c r="H141" s="45">
        <f t="shared" si="3"/>
        <v>0.74708034305414572</v>
      </c>
      <c r="I141" s="31">
        <f>Monthly!K801</f>
        <v>1.0086249512997994E-3</v>
      </c>
      <c r="J141" s="49">
        <f t="shared" si="4"/>
        <v>-0.7533035952738999</v>
      </c>
      <c r="K141" s="49"/>
      <c r="L141" s="49"/>
      <c r="M141" s="50"/>
      <c r="N141" s="50"/>
      <c r="R141">
        <f t="shared" si="0"/>
        <v>-0.75196072323051777</v>
      </c>
      <c r="S141" s="49"/>
      <c r="T141" s="49"/>
      <c r="U141" s="50"/>
      <c r="V141" s="50"/>
    </row>
    <row r="142" spans="1:22" x14ac:dyDescent="0.3">
      <c r="A142" s="1">
        <v>193709</v>
      </c>
      <c r="B142" s="75">
        <f>Monthly!AA802</f>
        <v>-0.14010233333333333</v>
      </c>
      <c r="C142">
        <f>Monthly!AA803</f>
        <v>-0.10336366666666666</v>
      </c>
      <c r="D142" s="45">
        <f>INTERCEPT($B$2:B140,$C$2:C140)</f>
        <v>6.491630962848785E-3</v>
      </c>
      <c r="E142" s="45">
        <f t="shared" si="1"/>
        <v>0.23208928607300405</v>
      </c>
      <c r="F142" s="45">
        <f t="shared" si="2"/>
        <v>-2.6024619557646587E-2</v>
      </c>
      <c r="G142">
        <f>Monthly!H802</f>
        <v>0.24901989517082848</v>
      </c>
      <c r="H142" s="45">
        <f t="shared" si="3"/>
        <v>0.74736444008135317</v>
      </c>
      <c r="I142" s="31">
        <f>Monthly!K802</f>
        <v>6.9277545248079911E-4</v>
      </c>
      <c r="J142" s="49">
        <f t="shared" si="4"/>
        <v>-0.77362328454801177</v>
      </c>
      <c r="K142" s="49"/>
      <c r="L142" s="49"/>
      <c r="M142" s="50"/>
      <c r="N142" s="50"/>
      <c r="R142">
        <f t="shared" si="0"/>
        <v>-0.77270078946721543</v>
      </c>
      <c r="S142" s="49"/>
      <c r="T142" s="49"/>
      <c r="U142" s="50"/>
      <c r="V142" s="50"/>
    </row>
    <row r="143" spans="1:22" x14ac:dyDescent="0.3">
      <c r="A143" s="1">
        <v>193710</v>
      </c>
      <c r="B143" s="75">
        <f>Monthly!AA803</f>
        <v>-0.10336366666666666</v>
      </c>
      <c r="C143">
        <f>Monthly!AA804</f>
        <v>-8.4839000000000012E-2</v>
      </c>
      <c r="D143" s="45">
        <f>INTERCEPT($B$2:B141,$C$2:C141)</f>
        <v>6.291995138243146E-3</v>
      </c>
      <c r="E143" s="45">
        <f t="shared" si="1"/>
        <v>0.23527200327412207</v>
      </c>
      <c r="F143" s="45">
        <f t="shared" si="2"/>
        <v>-1.8026581784182115E-2</v>
      </c>
      <c r="G143">
        <f>Monthly!H803</f>
        <v>0.24920523055960597</v>
      </c>
      <c r="H143" s="45">
        <f t="shared" si="3"/>
        <v>0.74782129335911462</v>
      </c>
      <c r="I143" s="31">
        <f>Monthly!K803</f>
        <v>3.70551164843308E-4</v>
      </c>
      <c r="J143" s="49">
        <f t="shared" si="4"/>
        <v>-0.7652456393554844</v>
      </c>
      <c r="K143" s="49"/>
      <c r="L143" s="49"/>
      <c r="M143" s="50"/>
      <c r="N143" s="50"/>
      <c r="R143">
        <f t="shared" si="0"/>
        <v>-0.7647520941418976</v>
      </c>
      <c r="S143" s="49"/>
      <c r="T143" s="49"/>
      <c r="U143" s="50"/>
      <c r="V143" s="50"/>
    </row>
    <row r="144" spans="1:22" x14ac:dyDescent="0.3">
      <c r="A144" s="1">
        <v>193711</v>
      </c>
      <c r="B144" s="75">
        <f>Monthly!AA804</f>
        <v>-8.4839000000000012E-2</v>
      </c>
      <c r="C144">
        <f>Monthly!AA805</f>
        <v>-4.5746666666666665E-2</v>
      </c>
      <c r="D144" s="45">
        <f>INTERCEPT($B$2:B142,$C$2:C142)</f>
        <v>5.3653799813466983E-3</v>
      </c>
      <c r="E144" s="45">
        <f t="shared" si="1"/>
        <v>0.24588344444642646</v>
      </c>
      <c r="F144" s="45">
        <f t="shared" si="2"/>
        <v>-1.5495125562043677E-2</v>
      </c>
      <c r="G144">
        <f>Monthly!H804</f>
        <v>0.2494586497342349</v>
      </c>
      <c r="H144" s="45">
        <f t="shared" si="3"/>
        <v>0.74844594304537182</v>
      </c>
      <c r="I144" s="31">
        <f>Monthly!K804</f>
        <v>4.0639091492213167E-4</v>
      </c>
      <c r="J144" s="49">
        <f t="shared" si="4"/>
        <v>-0.76359524416605051</v>
      </c>
      <c r="K144" s="49"/>
      <c r="L144" s="49"/>
      <c r="M144" s="50"/>
      <c r="N144" s="50"/>
      <c r="R144">
        <f t="shared" si="0"/>
        <v>-0.76305378044152927</v>
      </c>
      <c r="S144" s="49"/>
      <c r="T144" s="49"/>
      <c r="U144" s="50"/>
      <c r="V144" s="50"/>
    </row>
    <row r="145" spans="1:22" x14ac:dyDescent="0.3">
      <c r="A145" s="1">
        <v>193712</v>
      </c>
      <c r="B145" s="75">
        <f>Monthly!AA805</f>
        <v>-4.5746666666666665E-2</v>
      </c>
      <c r="C145">
        <f>Monthly!AA806</f>
        <v>1.2640666666666666E-2</v>
      </c>
      <c r="D145" s="45">
        <f>INTERCEPT($B$2:B143,$C$2:C143)</f>
        <v>4.7140949565717873E-3</v>
      </c>
      <c r="E145" s="45">
        <f t="shared" si="1"/>
        <v>0.25161982448309</v>
      </c>
      <c r="F145" s="45">
        <f t="shared" si="2"/>
        <v>-6.7966732807813023E-3</v>
      </c>
      <c r="G145">
        <f>Monthly!H805</f>
        <v>0.24973910751117065</v>
      </c>
      <c r="H145" s="45">
        <f t="shared" si="3"/>
        <v>0.74913719881039187</v>
      </c>
      <c r="I145" s="31">
        <f>Monthly!K805</f>
        <v>4.40364334581542E-4</v>
      </c>
      <c r="J145" s="49">
        <f t="shared" si="4"/>
        <v>-0.75530215951103963</v>
      </c>
      <c r="K145" s="49"/>
      <c r="L145" s="49"/>
      <c r="M145" s="50"/>
      <c r="N145" s="50"/>
      <c r="R145">
        <f t="shared" si="0"/>
        <v>-0.75471521123879171</v>
      </c>
      <c r="S145" s="49"/>
      <c r="T145" s="49"/>
      <c r="U145" s="50"/>
      <c r="V145" s="50"/>
    </row>
    <row r="146" spans="1:22" x14ac:dyDescent="0.3">
      <c r="A146" s="1">
        <v>193801</v>
      </c>
      <c r="B146" s="75">
        <f>Monthly!AA806</f>
        <v>1.2640666666666666E-2</v>
      </c>
      <c r="C146">
        <f>Monthly!AA807</f>
        <v>6.591933333333333E-2</v>
      </c>
      <c r="D146" s="45">
        <f>INTERCEPT($B$2:B144,$C$2:C144)</f>
        <v>4.1532003582737086E-3</v>
      </c>
      <c r="E146" s="45">
        <f t="shared" si="1"/>
        <v>0.25471812485470302</v>
      </c>
      <c r="F146" s="45">
        <f t="shared" si="2"/>
        <v>7.3730072685203908E-3</v>
      </c>
      <c r="G146">
        <f>Monthly!H806</f>
        <v>0.25000597823664528</v>
      </c>
      <c r="H146" s="45">
        <f t="shared" si="3"/>
        <v>0.74979492631900269</v>
      </c>
      <c r="I146" s="31">
        <f>Monthly!K806</f>
        <v>4.7361584001685863E-4</v>
      </c>
      <c r="J146" s="49">
        <f t="shared" si="4"/>
        <v>-0.74107335460331325</v>
      </c>
      <c r="K146" s="49"/>
      <c r="L146" s="49"/>
      <c r="M146" s="50"/>
      <c r="N146" s="50"/>
      <c r="R146">
        <f t="shared" si="0"/>
        <v>-0.74044186178300608</v>
      </c>
      <c r="S146" s="49"/>
      <c r="T146" s="49"/>
      <c r="U146" s="50"/>
      <c r="V146" s="50"/>
    </row>
    <row r="147" spans="1:22" x14ac:dyDescent="0.3">
      <c r="A147" s="1">
        <v>193802</v>
      </c>
      <c r="B147" s="75">
        <f>Monthly!AA807</f>
        <v>6.591933333333333E-2</v>
      </c>
      <c r="C147">
        <f>Monthly!AA808</f>
        <v>-0.25452666666666668</v>
      </c>
      <c r="D147" s="45">
        <f>INTERCEPT($B$2:B145,$C$2:C145)</f>
        <v>3.7858425227677416E-3</v>
      </c>
      <c r="E147" s="45">
        <f t="shared" si="1"/>
        <v>0.25498525216581902</v>
      </c>
      <c r="F147" s="45">
        <f t="shared" si="2"/>
        <v>2.0594300355370423E-2</v>
      </c>
      <c r="G147">
        <f>Monthly!H807</f>
        <v>0.25028763679309179</v>
      </c>
      <c r="H147" s="45">
        <f t="shared" si="3"/>
        <v>0.75048905817362788</v>
      </c>
      <c r="I147" s="31">
        <f>Monthly!K807</f>
        <v>3.3217685364594625E-4</v>
      </c>
      <c r="J147" s="49">
        <f t="shared" si="4"/>
        <v>-0.72758386796599095</v>
      </c>
      <c r="K147" s="49"/>
      <c r="L147" s="49"/>
      <c r="M147" s="50"/>
      <c r="N147" s="50"/>
      <c r="R147">
        <f t="shared" si="0"/>
        <v>-0.72714079556923195</v>
      </c>
      <c r="S147" s="49"/>
      <c r="T147" s="49"/>
      <c r="U147" s="50"/>
      <c r="V147" s="50"/>
    </row>
    <row r="148" spans="1:22" x14ac:dyDescent="0.3">
      <c r="A148" s="1">
        <v>193803</v>
      </c>
      <c r="B148" s="75">
        <f>Monthly!AA808</f>
        <v>-0.25452666666666668</v>
      </c>
      <c r="C148">
        <f>Monthly!AA809</f>
        <v>0.142426</v>
      </c>
      <c r="D148" s="45">
        <f>INTERCEPT($B$2:B146,$C$2:C146)</f>
        <v>3.7332905411638483E-3</v>
      </c>
      <c r="E148" s="45">
        <f t="shared" si="1"/>
        <v>0.25464322469744161</v>
      </c>
      <c r="F148" s="45">
        <f t="shared" si="2"/>
        <v>-6.1080200630326972E-2</v>
      </c>
      <c r="G148">
        <f>Monthly!H808</f>
        <v>0.25073000910459753</v>
      </c>
      <c r="H148" s="45">
        <f t="shared" si="3"/>
        <v>0.75157917473440994</v>
      </c>
      <c r="I148" s="31">
        <f>Monthly!K808</f>
        <v>1.8968878634072382E-4</v>
      </c>
      <c r="J148" s="49">
        <f t="shared" si="4"/>
        <v>-0.81574379566170474</v>
      </c>
      <c r="K148" s="49"/>
      <c r="L148" s="49"/>
      <c r="M148" s="50"/>
      <c r="N148" s="50"/>
      <c r="R148">
        <f t="shared" si="0"/>
        <v>-0.81549063086310647</v>
      </c>
      <c r="S148" s="49"/>
      <c r="T148" s="49"/>
      <c r="U148" s="50"/>
      <c r="V148" s="50"/>
    </row>
    <row r="149" spans="1:22" x14ac:dyDescent="0.3">
      <c r="A149" s="1">
        <v>193804</v>
      </c>
      <c r="B149" s="75">
        <f>Monthly!AA809</f>
        <v>0.142426</v>
      </c>
      <c r="C149">
        <f>Monthly!AA810</f>
        <v>-4.0261666666666668E-2</v>
      </c>
      <c r="D149" s="45">
        <f>INTERCEPT($B$2:B147,$C$2:C147)</f>
        <v>4.6905406379918599E-3</v>
      </c>
      <c r="E149" s="45">
        <f t="shared" si="1"/>
        <v>0.23146291127738861</v>
      </c>
      <c r="F149" s="45">
        <f t="shared" si="2"/>
        <v>3.7656877239585211E-2</v>
      </c>
      <c r="G149">
        <f>Monthly!H809</f>
        <v>0.25110163594363311</v>
      </c>
      <c r="H149" s="45">
        <f t="shared" si="3"/>
        <v>0.75249487693005768</v>
      </c>
      <c r="I149" s="31">
        <f>Monthly!K809</f>
        <v>4.720131518839124E-5</v>
      </c>
      <c r="J149" s="49">
        <f t="shared" si="4"/>
        <v>-0.71090756658854293</v>
      </c>
      <c r="K149" s="49"/>
      <c r="L149" s="49"/>
      <c r="M149" s="50"/>
      <c r="N149" s="50"/>
      <c r="R149">
        <f t="shared" si="0"/>
        <v>-0.71084453892357014</v>
      </c>
      <c r="S149" s="49"/>
      <c r="T149" s="49"/>
      <c r="U149" s="50"/>
      <c r="V149" s="50"/>
    </row>
    <row r="150" spans="1:22" x14ac:dyDescent="0.3">
      <c r="A150" s="1">
        <v>193805</v>
      </c>
      <c r="B150" s="75">
        <f>Monthly!AA810</f>
        <v>-4.0261666666666668E-2</v>
      </c>
      <c r="C150">
        <f>Monthly!AA811</f>
        <v>0.25417833333333334</v>
      </c>
      <c r="D150" s="45">
        <f>INTERCEPT($B$2:B148,$C$2:C148)</f>
        <v>2.8368108561536158E-3</v>
      </c>
      <c r="E150" s="45">
        <f t="shared" si="1"/>
        <v>0.20350107200814174</v>
      </c>
      <c r="F150" s="45">
        <f t="shared" si="2"/>
        <v>-5.3564814713475181E-3</v>
      </c>
      <c r="G150">
        <f>Monthly!H810</f>
        <v>0.25146294529104041</v>
      </c>
      <c r="H150" s="45">
        <f t="shared" si="3"/>
        <v>0.75338508750921007</v>
      </c>
      <c r="I150" s="31">
        <f>Monthly!K810</f>
        <v>-1.6605718862637925E-4</v>
      </c>
      <c r="J150" s="49">
        <f t="shared" si="4"/>
        <v>-0.75780422335680298</v>
      </c>
      <c r="K150" s="49"/>
      <c r="L150" s="49"/>
      <c r="M150" s="50"/>
      <c r="N150" s="50"/>
      <c r="R150">
        <f t="shared" si="0"/>
        <v>-0.75802606566585329</v>
      </c>
      <c r="S150" s="49"/>
      <c r="T150" s="49"/>
      <c r="U150" s="50"/>
      <c r="V150" s="50"/>
    </row>
    <row r="151" spans="1:22" x14ac:dyDescent="0.3">
      <c r="A151" s="1">
        <v>193806</v>
      </c>
      <c r="B151" s="75">
        <f>Monthly!AA811</f>
        <v>0.25417833333333334</v>
      </c>
      <c r="C151">
        <f>Monthly!AA812</f>
        <v>7.5075666666666679E-2</v>
      </c>
      <c r="D151" s="45">
        <f>INTERCEPT($B$2:B149,$C$2:C149)</f>
        <v>3.855822453521346E-3</v>
      </c>
      <c r="E151" s="45">
        <f t="shared" si="1"/>
        <v>0.20011865991785294</v>
      </c>
      <c r="F151" s="45">
        <f t="shared" si="2"/>
        <v>5.4721649900341347E-2</v>
      </c>
      <c r="G151">
        <f>Monthly!H811</f>
        <v>0.25170055629600868</v>
      </c>
      <c r="H151" s="45">
        <f t="shared" si="3"/>
        <v>0.75397048776385933</v>
      </c>
      <c r="I151" s="31">
        <f>Monthly!K811</f>
        <v>-3.8229888103536732E-4</v>
      </c>
      <c r="J151" s="49">
        <f t="shared" si="4"/>
        <v>-0.69446966859326997</v>
      </c>
      <c r="K151" s="49"/>
      <c r="L151" s="49"/>
      <c r="M151" s="50"/>
      <c r="N151" s="50"/>
      <c r="R151">
        <f t="shared" si="0"/>
        <v>-0.69498055883146526</v>
      </c>
      <c r="S151" s="49"/>
      <c r="T151" s="49"/>
      <c r="U151" s="50"/>
      <c r="V151" s="50"/>
    </row>
    <row r="152" spans="1:22" x14ac:dyDescent="0.3">
      <c r="A152" s="1">
        <v>193807</v>
      </c>
      <c r="B152" s="75">
        <f>Monthly!AA812</f>
        <v>7.5075666666666679E-2</v>
      </c>
      <c r="C152">
        <f>Monthly!AA813</f>
        <v>-2.5908E-2</v>
      </c>
      <c r="D152" s="45">
        <f>INTERCEPT($B$2:B150,$C$2:C150)</f>
        <v>3.3166478151183919E-3</v>
      </c>
      <c r="E152" s="45">
        <f t="shared" si="1"/>
        <v>0.18654521873570015</v>
      </c>
      <c r="F152" s="45">
        <f t="shared" si="2"/>
        <v>1.7321654475180241E-2</v>
      </c>
      <c r="G152">
        <f>Monthly!H812</f>
        <v>0.25192541831221843</v>
      </c>
      <c r="H152" s="45">
        <f t="shared" si="3"/>
        <v>0.75452445188838535</v>
      </c>
      <c r="I152" s="31">
        <f>Monthly!K812</f>
        <v>-6.0053657293383648E-4</v>
      </c>
      <c r="J152" s="49">
        <f t="shared" si="4"/>
        <v>-0.73437382840400589</v>
      </c>
      <c r="K152" s="49"/>
      <c r="L152" s="49"/>
      <c r="M152" s="50"/>
      <c r="N152" s="50"/>
      <c r="R152">
        <f t="shared" si="0"/>
        <v>-0.73517660474159907</v>
      </c>
      <c r="S152" s="49"/>
      <c r="T152" s="49"/>
      <c r="U152" s="50"/>
      <c r="V152" s="50"/>
    </row>
    <row r="153" spans="1:22" x14ac:dyDescent="0.3">
      <c r="A153" s="1">
        <v>193808</v>
      </c>
      <c r="B153" s="75">
        <f>Monthly!AA813</f>
        <v>-2.5908E-2</v>
      </c>
      <c r="C153">
        <f>Monthly!AA814</f>
        <v>1.6927333333333332E-2</v>
      </c>
      <c r="D153" s="45">
        <f>INTERCEPT($B$2:B151,$C$2:C151)</f>
        <v>4.8263625288820005E-3</v>
      </c>
      <c r="E153" s="45">
        <f t="shared" si="1"/>
        <v>0.19636334922050208</v>
      </c>
      <c r="F153" s="45">
        <f t="shared" si="2"/>
        <v>-2.610191227227672E-4</v>
      </c>
      <c r="G153">
        <f>Monthly!H813</f>
        <v>0.25215427663226175</v>
      </c>
      <c r="H153" s="45">
        <f t="shared" si="3"/>
        <v>0.7550882348876089</v>
      </c>
      <c r="I153" s="31">
        <f>Monthly!K813</f>
        <v>-9.7127429806369975E-4</v>
      </c>
      <c r="J153" s="49">
        <f t="shared" si="4"/>
        <v>-0.75235199097660166</v>
      </c>
      <c r="K153" s="49"/>
      <c r="L153" s="49"/>
      <c r="M153" s="50"/>
      <c r="N153" s="50"/>
      <c r="R153">
        <f t="shared" si="0"/>
        <v>-0.75365075390017611</v>
      </c>
      <c r="S153" s="49"/>
      <c r="T153" s="49"/>
      <c r="U153" s="50"/>
      <c r="V153" s="50"/>
    </row>
    <row r="154" spans="1:22" x14ac:dyDescent="0.3">
      <c r="A154" s="1">
        <v>193809</v>
      </c>
      <c r="B154" s="75">
        <f>Monthly!AA814</f>
        <v>1.6927333333333332E-2</v>
      </c>
      <c r="C154">
        <f>Monthly!AA815</f>
        <v>7.8167333333333339E-2</v>
      </c>
      <c r="D154" s="45">
        <f>INTERCEPT($B$2:B152,$C$2:C152)</f>
        <v>5.3351537961848659E-3</v>
      </c>
      <c r="E154" s="45">
        <f t="shared" si="1"/>
        <v>0.19426384060795895</v>
      </c>
      <c r="F154" s="45">
        <f t="shared" si="2"/>
        <v>8.623522580769323E-3</v>
      </c>
      <c r="G154">
        <f>Monthly!H814</f>
        <v>0.25235860083777945</v>
      </c>
      <c r="H154" s="45">
        <f t="shared" si="3"/>
        <v>0.75559155684302959</v>
      </c>
      <c r="I154" s="31">
        <f>Monthly!K814</f>
        <v>-1.3537973380115102E-3</v>
      </c>
      <c r="J154" s="49">
        <f t="shared" si="4"/>
        <v>-0.74281906092168859</v>
      </c>
      <c r="K154" s="49"/>
      <c r="L154" s="49"/>
      <c r="M154" s="50"/>
      <c r="N154" s="50"/>
      <c r="R154">
        <f t="shared" si="0"/>
        <v>-0.74462981851152854</v>
      </c>
      <c r="S154" s="49"/>
      <c r="T154" s="49"/>
      <c r="U154" s="50"/>
      <c r="V154" s="50"/>
    </row>
    <row r="155" spans="1:22" x14ac:dyDescent="0.3">
      <c r="A155" s="1">
        <v>193810</v>
      </c>
      <c r="B155" s="75">
        <f>Monthly!AA815</f>
        <v>7.8167333333333339E-2</v>
      </c>
      <c r="C155">
        <f>Monthly!AA816</f>
        <v>-2.5988333333333332E-2</v>
      </c>
      <c r="D155" s="45">
        <f>INTERCEPT($B$2:B153,$C$2:C153)</f>
        <v>5.1097322001968613E-3</v>
      </c>
      <c r="E155" s="45">
        <f t="shared" si="1"/>
        <v>0.19606053168952725</v>
      </c>
      <c r="F155" s="45">
        <f t="shared" si="2"/>
        <v>2.0435261134282703E-2</v>
      </c>
      <c r="G155">
        <f>Monthly!H815</f>
        <v>0.25255917248277093</v>
      </c>
      <c r="H155" s="45">
        <f t="shared" si="3"/>
        <v>0.75608561464064583</v>
      </c>
      <c r="I155" s="31">
        <f>Monthly!K815</f>
        <v>-1.7479797514374402E-3</v>
      </c>
      <c r="J155" s="49">
        <f t="shared" si="4"/>
        <v>-0.73043060794987025</v>
      </c>
      <c r="K155" s="49"/>
      <c r="L155" s="49"/>
      <c r="M155" s="50"/>
      <c r="N155" s="50"/>
      <c r="R155">
        <f t="shared" si="0"/>
        <v>-0.73276922752627693</v>
      </c>
      <c r="S155" s="49"/>
      <c r="T155" s="49"/>
      <c r="U155" s="50"/>
      <c r="V155" s="50"/>
    </row>
    <row r="156" spans="1:22" x14ac:dyDescent="0.3">
      <c r="A156" s="1">
        <v>193811</v>
      </c>
      <c r="B156" s="75">
        <f>Monthly!AA816</f>
        <v>-2.5988333333333332E-2</v>
      </c>
      <c r="C156">
        <f>Monthly!AA817</f>
        <v>4.5136000000000003E-2</v>
      </c>
      <c r="D156" s="45">
        <f>INTERCEPT($B$2:B154,$C$2:C154)</f>
        <v>5.0898943164647019E-3</v>
      </c>
      <c r="E156" s="45">
        <f t="shared" si="1"/>
        <v>0.19875254779395424</v>
      </c>
      <c r="F156" s="45">
        <f t="shared" si="2"/>
        <v>-7.5353146453844937E-5</v>
      </c>
      <c r="G156">
        <f>Monthly!H816</f>
        <v>0.25273334108892559</v>
      </c>
      <c r="H156" s="45">
        <f t="shared" si="3"/>
        <v>0.75651461899158523</v>
      </c>
      <c r="I156" s="31">
        <f>Monthly!K816</f>
        <v>-2.45088485819803E-3</v>
      </c>
      <c r="J156" s="49">
        <f t="shared" si="4"/>
        <v>-0.7515016583876265</v>
      </c>
      <c r="K156" s="49"/>
      <c r="L156" s="49"/>
      <c r="M156" s="50"/>
      <c r="N156" s="50"/>
      <c r="R156">
        <f t="shared" si="0"/>
        <v>-0.75478145794642049</v>
      </c>
      <c r="S156" s="49"/>
      <c r="T156" s="49"/>
      <c r="U156" s="50"/>
      <c r="V156" s="50"/>
    </row>
    <row r="157" spans="1:22" x14ac:dyDescent="0.3">
      <c r="A157" s="1">
        <v>193812</v>
      </c>
      <c r="B157" s="75">
        <f>Monthly!AA817</f>
        <v>4.5136000000000003E-2</v>
      </c>
      <c r="C157">
        <f>Monthly!AA818</f>
        <v>-7.0776999999999993E-2</v>
      </c>
      <c r="D157" s="45">
        <f>INTERCEPT($B$2:B155,$C$2:C155)</f>
        <v>5.6081176988661448E-3</v>
      </c>
      <c r="E157" s="45">
        <f t="shared" si="1"/>
        <v>0.19663808092299995</v>
      </c>
      <c r="F157" s="45">
        <f t="shared" si="2"/>
        <v>1.4483574119406671E-2</v>
      </c>
      <c r="G157">
        <f>Monthly!H817</f>
        <v>0.25286747951582067</v>
      </c>
      <c r="H157" s="45">
        <f t="shared" si="3"/>
        <v>0.75684501258072401</v>
      </c>
      <c r="I157" s="31">
        <f>Monthly!K817</f>
        <v>-3.2064494899386006E-3</v>
      </c>
      <c r="J157" s="49">
        <f t="shared" si="4"/>
        <v>-0.73531452087294247</v>
      </c>
      <c r="K157" s="49"/>
      <c r="L157" s="49"/>
      <c r="M157" s="50"/>
      <c r="N157" s="50"/>
      <c r="R157">
        <f t="shared" si="0"/>
        <v>-0.73960619524399063</v>
      </c>
      <c r="S157" s="49"/>
      <c r="T157" s="49"/>
      <c r="U157" s="50"/>
      <c r="V157" s="50"/>
    </row>
    <row r="158" spans="1:22" x14ac:dyDescent="0.3">
      <c r="A158" s="1">
        <v>193901</v>
      </c>
      <c r="B158" s="75">
        <f>Monthly!AA818</f>
        <v>-7.0776999999999993E-2</v>
      </c>
      <c r="C158">
        <f>Monthly!AA819</f>
        <v>3.9068000000000006E-2</v>
      </c>
      <c r="D158" s="45">
        <f>INTERCEPT($B$2:B156,$C$2:C156)</f>
        <v>5.3559016126593596E-3</v>
      </c>
      <c r="E158" s="45">
        <f t="shared" si="1"/>
        <v>0.19574377934961379</v>
      </c>
      <c r="F158" s="45">
        <f t="shared" si="2"/>
        <v>-8.4982558583682546E-3</v>
      </c>
      <c r="G158">
        <f>Monthly!H818</f>
        <v>0.2529804120620201</v>
      </c>
      <c r="H158" s="45">
        <f t="shared" si="3"/>
        <v>0.7571231675484682</v>
      </c>
      <c r="I158" s="31">
        <f>Monthly!K818</f>
        <v>-4.0556126846282405E-3</v>
      </c>
      <c r="J158" s="49">
        <f t="shared" si="4"/>
        <v>-0.75872682896649302</v>
      </c>
      <c r="K158" s="49"/>
      <c r="L158" s="49"/>
      <c r="M158" s="50"/>
      <c r="N158" s="50"/>
      <c r="R158">
        <f t="shared" si="0"/>
        <v>-0.76415588698600634</v>
      </c>
      <c r="S158" s="49"/>
      <c r="T158" s="49"/>
      <c r="U158" s="50"/>
      <c r="V158" s="50"/>
    </row>
    <row r="159" spans="1:22" x14ac:dyDescent="0.3">
      <c r="A159" s="1">
        <v>193902</v>
      </c>
      <c r="B159" s="75">
        <f>Monthly!AA819</f>
        <v>3.9068000000000006E-2</v>
      </c>
      <c r="C159">
        <f>Monthly!AA820</f>
        <v>-0.134573</v>
      </c>
      <c r="D159" s="45">
        <f>INTERCEPT($B$2:B157,$C$2:C157)</f>
        <v>5.714173992490623E-3</v>
      </c>
      <c r="E159" s="45">
        <f t="shared" si="1"/>
        <v>0.19281001936269393</v>
      </c>
      <c r="F159" s="45">
        <f t="shared" si="2"/>
        <v>1.3246875828952349E-2</v>
      </c>
      <c r="G159">
        <f>Monthly!H819</f>
        <v>0.25307224039604809</v>
      </c>
      <c r="H159" s="45">
        <f t="shared" si="3"/>
        <v>0.75734933784640712</v>
      </c>
      <c r="I159" s="31">
        <f>Monthly!K819</f>
        <v>-4.098407750671074E-3</v>
      </c>
      <c r="J159" s="49">
        <f t="shared" si="4"/>
        <v>-0.73590052581972942</v>
      </c>
      <c r="K159" s="49"/>
      <c r="L159" s="49"/>
      <c r="M159" s="50"/>
      <c r="N159" s="50"/>
      <c r="R159">
        <f t="shared" si="0"/>
        <v>-0.74138754608102508</v>
      </c>
      <c r="S159" s="49"/>
      <c r="T159" s="49"/>
      <c r="U159" s="50"/>
      <c r="V159" s="50"/>
    </row>
    <row r="160" spans="1:22" x14ac:dyDescent="0.3">
      <c r="A160" s="1">
        <v>193903</v>
      </c>
      <c r="B160" s="75">
        <f>Monthly!AA820</f>
        <v>-0.134573</v>
      </c>
      <c r="C160">
        <f>Monthly!AA821</f>
        <v>-6.9540000000000001E-3</v>
      </c>
      <c r="D160" s="45">
        <f>INTERCEPT($B$2:B158,$C$2:C158)</f>
        <v>5.1924068385165653E-3</v>
      </c>
      <c r="E160" s="45">
        <f t="shared" si="1"/>
        <v>0.19349697961600701</v>
      </c>
      <c r="F160" s="45">
        <f t="shared" si="2"/>
        <v>-2.0847062199348346E-2</v>
      </c>
      <c r="G160">
        <f>Monthly!H820</f>
        <v>0.25324845460523876</v>
      </c>
      <c r="H160" s="45">
        <f t="shared" si="3"/>
        <v>0.75778333639063877</v>
      </c>
      <c r="I160" s="31">
        <f>Monthly!K820</f>
        <v>-4.1404198805983818E-3</v>
      </c>
      <c r="J160" s="49">
        <f t="shared" si="4"/>
        <v>-0.77230837198325231</v>
      </c>
      <c r="K160" s="49"/>
      <c r="L160" s="49"/>
      <c r="M160" s="50"/>
      <c r="N160" s="50"/>
      <c r="R160">
        <f t="shared" si="0"/>
        <v>-0.77785294689057249</v>
      </c>
      <c r="S160" s="49"/>
      <c r="T160" s="49"/>
      <c r="U160" s="50"/>
      <c r="V160" s="50"/>
    </row>
    <row r="161" spans="1:22" x14ac:dyDescent="0.3">
      <c r="A161" s="1">
        <v>193904</v>
      </c>
      <c r="B161" s="75">
        <f>Monthly!AA821</f>
        <v>-6.9540000000000001E-3</v>
      </c>
      <c r="C161">
        <f>Monthly!AA822</f>
        <v>6.9253999999999996E-2</v>
      </c>
      <c r="D161" s="45">
        <f>INTERCEPT($B$2:B159,$C$2:C159)</f>
        <v>5.5950346492214583E-3</v>
      </c>
      <c r="E161" s="45">
        <f t="shared" si="1"/>
        <v>0.18615809892999691</v>
      </c>
      <c r="F161" s="45">
        <f t="shared" si="2"/>
        <v>4.3004912292622603E-3</v>
      </c>
      <c r="G161">
        <f>Monthly!H821</f>
        <v>0.25340164284761579</v>
      </c>
      <c r="H161" s="45">
        <f t="shared" si="3"/>
        <v>0.75816061196941276</v>
      </c>
      <c r="I161" s="31">
        <f>Monthly!K821</f>
        <v>-4.1817028451665563E-3</v>
      </c>
      <c r="J161" s="49">
        <f t="shared" si="4"/>
        <v>-0.74605318677562282</v>
      </c>
      <c r="K161" s="49"/>
      <c r="L161" s="49"/>
      <c r="M161" s="50"/>
      <c r="N161" s="50"/>
      <c r="R161">
        <f t="shared" si="0"/>
        <v>-0.75165419407105283</v>
      </c>
      <c r="S161" s="49"/>
      <c r="T161" s="49"/>
      <c r="U161" s="50"/>
      <c r="V161" s="50"/>
    </row>
    <row r="162" spans="1:22" x14ac:dyDescent="0.3">
      <c r="A162" s="1">
        <v>193905</v>
      </c>
      <c r="B162" s="75">
        <f>Monthly!AA822</f>
        <v>6.9253999999999996E-2</v>
      </c>
      <c r="C162">
        <f>Monthly!AA823</f>
        <v>-6.2049E-2</v>
      </c>
      <c r="D162" s="45">
        <f>INTERCEPT($B$2:B160,$C$2:C160)</f>
        <v>4.7148219202581467E-3</v>
      </c>
      <c r="E162" s="45">
        <f t="shared" si="1"/>
        <v>0.18696614672507147</v>
      </c>
      <c r="F162" s="45">
        <f t="shared" si="2"/>
        <v>1.7662975445556246E-2</v>
      </c>
      <c r="G162">
        <f>Monthly!H822</f>
        <v>0.25357732786326409</v>
      </c>
      <c r="H162" s="45">
        <f t="shared" si="3"/>
        <v>0.75859327919471298</v>
      </c>
      <c r="I162" s="31">
        <f>Monthly!K822</f>
        <v>-4.2222603213981904E-3</v>
      </c>
      <c r="J162" s="49">
        <f t="shared" si="4"/>
        <v>-0.73271310202221118</v>
      </c>
      <c r="K162" s="49"/>
      <c r="L162" s="49"/>
      <c r="M162" s="50"/>
      <c r="N162" s="50"/>
      <c r="R162">
        <f t="shared" si="0"/>
        <v>-0.73836976342735228</v>
      </c>
      <c r="S162" s="49"/>
      <c r="T162" s="49"/>
      <c r="U162" s="50"/>
      <c r="V162" s="50"/>
    </row>
    <row r="163" spans="1:22" x14ac:dyDescent="0.3">
      <c r="A163" s="1">
        <v>193906</v>
      </c>
      <c r="B163" s="75">
        <f>Monthly!AA823</f>
        <v>-6.2049E-2</v>
      </c>
      <c r="C163">
        <f>Monthly!AA824</f>
        <v>0.11112866666666667</v>
      </c>
      <c r="D163" s="45">
        <f>INTERCEPT($B$2:B161,$C$2:C161)</f>
        <v>4.5697282949801969E-3</v>
      </c>
      <c r="E163" s="45">
        <f t="shared" si="1"/>
        <v>0.1863685623211378</v>
      </c>
      <c r="F163" s="45">
        <f t="shared" si="2"/>
        <v>-6.9942546284840826E-3</v>
      </c>
      <c r="G163">
        <f>Monthly!H823</f>
        <v>0.25381053327761904</v>
      </c>
      <c r="H163" s="45">
        <f t="shared" si="3"/>
        <v>0.75916758159399067</v>
      </c>
      <c r="I163" s="31">
        <f>Monthly!K823</f>
        <v>-4.2620956694351207E-3</v>
      </c>
      <c r="J163" s="49">
        <f t="shared" si="4"/>
        <v>-0.75916576026819738</v>
      </c>
      <c r="K163" s="49"/>
      <c r="L163" s="49"/>
      <c r="M163" s="50"/>
      <c r="N163" s="50"/>
      <c r="R163">
        <f t="shared" si="0"/>
        <v>-0.76487757457208494</v>
      </c>
      <c r="S163" s="49"/>
      <c r="T163" s="49"/>
      <c r="U163" s="50"/>
      <c r="V163" s="50"/>
    </row>
    <row r="164" spans="1:22" x14ac:dyDescent="0.3">
      <c r="A164" s="1">
        <v>193907</v>
      </c>
      <c r="B164" s="75">
        <f>Monthly!AA824</f>
        <v>0.11112866666666667</v>
      </c>
      <c r="C164">
        <f>Monthly!AA825</f>
        <v>-6.7477666666666658E-2</v>
      </c>
      <c r="D164" s="45">
        <f>INTERCEPT($B$2:B162,$C$2:C162)</f>
        <v>5.0594801888106077E-3</v>
      </c>
      <c r="E164" s="45">
        <f t="shared" si="1"/>
        <v>0.18307988822510887</v>
      </c>
      <c r="F164" s="45">
        <f t="shared" si="2"/>
        <v>2.5404904060749325E-2</v>
      </c>
      <c r="G164">
        <f>Monthly!H824</f>
        <v>0.25403642045894287</v>
      </c>
      <c r="H164" s="45">
        <f t="shared" si="3"/>
        <v>0.75972383711126479</v>
      </c>
      <c r="I164" s="31">
        <f>Monthly!K824</f>
        <v>-4.3012598205419937E-3</v>
      </c>
      <c r="J164" s="49">
        <f t="shared" si="4"/>
        <v>-0.72550665917573343</v>
      </c>
      <c r="K164" s="49"/>
      <c r="L164" s="49"/>
      <c r="M164" s="50"/>
      <c r="N164" s="50"/>
      <c r="R164">
        <f t="shared" si="0"/>
        <v>-0.73127270451428505</v>
      </c>
      <c r="S164" s="49"/>
      <c r="T164" s="49"/>
      <c r="U164" s="50"/>
      <c r="V164" s="50"/>
    </row>
    <row r="165" spans="1:22" x14ac:dyDescent="0.3">
      <c r="A165" s="1">
        <v>193908</v>
      </c>
      <c r="B165" s="75">
        <f>Monthly!AA825</f>
        <v>-6.7477666666666658E-2</v>
      </c>
      <c r="C165">
        <f>Monthly!AA826</f>
        <v>0.18253733333333336</v>
      </c>
      <c r="D165" s="45">
        <f>INTERCEPT($B$2:B163,$C$2:C163)</f>
        <v>4.560973987455039E-3</v>
      </c>
      <c r="E165" s="45">
        <f t="shared" si="1"/>
        <v>0.17738177171398606</v>
      </c>
      <c r="F165" s="45">
        <f t="shared" si="2"/>
        <v>-7.4083340770040723E-3</v>
      </c>
      <c r="G165">
        <f>Monthly!H825</f>
        <v>0.25428002734988497</v>
      </c>
      <c r="H165" s="45">
        <f t="shared" si="3"/>
        <v>0.76032370108631242</v>
      </c>
      <c r="I165" s="31">
        <f>Monthly!K825</f>
        <v>-4.2340467170889637E-3</v>
      </c>
      <c r="J165" s="49">
        <f t="shared" si="4"/>
        <v>-0.76077548246905802</v>
      </c>
      <c r="K165" s="49"/>
      <c r="L165" s="49"/>
      <c r="M165" s="50"/>
      <c r="N165" s="50"/>
      <c r="R165">
        <f t="shared" si="0"/>
        <v>-0.7664532795944885</v>
      </c>
      <c r="S165" s="49"/>
      <c r="T165" s="49"/>
      <c r="U165" s="50"/>
      <c r="V165" s="50"/>
    </row>
    <row r="166" spans="1:22" x14ac:dyDescent="0.3">
      <c r="A166" s="1">
        <v>193909</v>
      </c>
      <c r="B166" s="75">
        <f>Monthly!AA826</f>
        <v>0.18253733333333336</v>
      </c>
      <c r="C166">
        <f>Monthly!AA827</f>
        <v>-1.7239666666666667E-2</v>
      </c>
      <c r="D166" s="45">
        <f>INTERCEPT($B$2:B164,$C$2:C164)</f>
        <v>5.3177659260850718E-3</v>
      </c>
      <c r="E166" s="45">
        <f t="shared" si="1"/>
        <v>0.17123012365071991</v>
      </c>
      <c r="F166" s="45">
        <f t="shared" si="2"/>
        <v>3.6573656083624416E-2</v>
      </c>
      <c r="G166">
        <f>Monthly!H826</f>
        <v>0.25432450057843747</v>
      </c>
      <c r="H166" s="45">
        <f t="shared" si="3"/>
        <v>0.76043321012232146</v>
      </c>
      <c r="I166" s="31">
        <f>Monthly!K826</f>
        <v>-4.168787638547152E-3</v>
      </c>
      <c r="J166" s="49">
        <f t="shared" si="4"/>
        <v>-0.71470741918088521</v>
      </c>
      <c r="K166" s="49"/>
      <c r="L166" s="49"/>
      <c r="M166" s="50"/>
      <c r="N166" s="50"/>
      <c r="R166">
        <f t="shared" ref="R166:R194" si="5">J166+I166/(1-G166)</f>
        <v>-0.72029803821259664</v>
      </c>
      <c r="S166" s="49"/>
      <c r="T166" s="49"/>
      <c r="U166" s="50"/>
      <c r="V166" s="50"/>
    </row>
    <row r="167" spans="1:22" x14ac:dyDescent="0.3">
      <c r="A167" s="1">
        <v>193910</v>
      </c>
      <c r="B167" s="75">
        <f>Monthly!AA827</f>
        <v>-1.7239666666666667E-2</v>
      </c>
      <c r="C167">
        <f>Monthly!AA828</f>
        <v>-4.0502666666666666E-2</v>
      </c>
      <c r="D167" s="45">
        <f>INTERCEPT($B$2:B165,$C$2:C165)</f>
        <v>4.7685235774227045E-3</v>
      </c>
      <c r="E167" s="45">
        <f t="shared" si="1"/>
        <v>0.15953032599599001</v>
      </c>
      <c r="F167" s="45">
        <f t="shared" si="2"/>
        <v>2.0182739340271687E-3</v>
      </c>
      <c r="G167">
        <f>Monthly!H827</f>
        <v>0.25430297519900846</v>
      </c>
      <c r="H167" s="45">
        <f t="shared" si="3"/>
        <v>0.76038020703501719</v>
      </c>
      <c r="I167" s="31">
        <f>Monthly!K827</f>
        <v>-4.1053967115767505E-3</v>
      </c>
      <c r="J167" s="49">
        <f t="shared" si="4"/>
        <v>-0.75107618360216843</v>
      </c>
      <c r="K167" s="49"/>
      <c r="L167" s="49"/>
      <c r="M167" s="50"/>
      <c r="N167" s="50"/>
      <c r="R167">
        <f t="shared" si="5"/>
        <v>-0.75658163229652575</v>
      </c>
      <c r="S167" s="49"/>
      <c r="T167" s="49"/>
      <c r="U167" s="50"/>
      <c r="V167" s="50"/>
    </row>
    <row r="168" spans="1:22" x14ac:dyDescent="0.3">
      <c r="A168" s="1">
        <v>193911</v>
      </c>
      <c r="B168" s="75">
        <f>Monthly!AA828</f>
        <v>-4.0502666666666666E-2</v>
      </c>
      <c r="C168">
        <f>Monthly!AA829</f>
        <v>2.8112666666666668E-2</v>
      </c>
      <c r="D168" s="45">
        <f>INTERCEPT($B$2:B166,$C$2:C166)</f>
        <v>5.8804145515168613E-3</v>
      </c>
      <c r="E168" s="45">
        <f t="shared" si="1"/>
        <v>0.15789468937939735</v>
      </c>
      <c r="F168" s="45">
        <f t="shared" si="2"/>
        <v>-5.1474142085374333E-4</v>
      </c>
      <c r="G168">
        <f>Monthly!H828</f>
        <v>0.25433579457652816</v>
      </c>
      <c r="H168" s="45">
        <f t="shared" si="3"/>
        <v>0.76046101984827241</v>
      </c>
      <c r="I168" s="31">
        <f>Monthly!K828</f>
        <v>-3.8937330987632054E-3</v>
      </c>
      <c r="J168" s="49">
        <f t="shared" si="4"/>
        <v>-0.75368582041520205</v>
      </c>
      <c r="K168" s="49"/>
      <c r="L168" s="49"/>
      <c r="M168" s="50"/>
      <c r="N168" s="50"/>
      <c r="R168">
        <f t="shared" si="5"/>
        <v>-0.75890765226718415</v>
      </c>
      <c r="S168" s="49"/>
      <c r="T168" s="49"/>
      <c r="U168" s="50"/>
      <c r="V168" s="50"/>
    </row>
    <row r="169" spans="1:22" x14ac:dyDescent="0.3">
      <c r="A169" s="1">
        <v>193912</v>
      </c>
      <c r="B169" s="75">
        <f>Monthly!AA829</f>
        <v>2.8112666666666668E-2</v>
      </c>
      <c r="C169">
        <f>Monthly!AA830</f>
        <v>-3.6125333333333336E-2</v>
      </c>
      <c r="D169" s="45">
        <f>INTERCEPT($B$2:B167,$C$2:C167)</f>
        <v>5.7747663588833213E-3</v>
      </c>
      <c r="E169" s="45">
        <f t="shared" si="1"/>
        <v>0.15833345540177615</v>
      </c>
      <c r="F169" s="45">
        <f t="shared" si="2"/>
        <v>1.0225942012774988E-2</v>
      </c>
      <c r="G169">
        <f>Monthly!H829</f>
        <v>0.25440160019884095</v>
      </c>
      <c r="H169" s="45">
        <f t="shared" si="3"/>
        <v>0.76062305484572823</v>
      </c>
      <c r="I169" s="31">
        <f>Monthly!K829</f>
        <v>-3.6914970319226761E-3</v>
      </c>
      <c r="J169" s="49">
        <f t="shared" si="4"/>
        <v>-0.74296379295521819</v>
      </c>
      <c r="K169" s="49"/>
      <c r="L169" s="49"/>
      <c r="M169" s="50"/>
      <c r="N169" s="50"/>
      <c r="R169">
        <f t="shared" si="5"/>
        <v>-0.74791484573766398</v>
      </c>
      <c r="S169" s="49"/>
      <c r="T169" s="49"/>
      <c r="U169" s="50"/>
      <c r="V169" s="50"/>
    </row>
    <row r="170" spans="1:22" x14ac:dyDescent="0.3">
      <c r="A170" s="1">
        <v>194001</v>
      </c>
      <c r="B170" s="75">
        <f>Monthly!AA830</f>
        <v>-3.6125333333333336E-2</v>
      </c>
      <c r="C170">
        <f>Monthly!AA831</f>
        <v>1.3132333333333333E-2</v>
      </c>
      <c r="D170" s="45">
        <f>INTERCEPT($B$2:B168,$C$2:C168)</f>
        <v>5.4766142900202026E-3</v>
      </c>
      <c r="E170" s="45">
        <f t="shared" si="1"/>
        <v>0.15780303614458593</v>
      </c>
      <c r="F170" s="45">
        <f t="shared" si="2"/>
        <v>-2.240729917150127E-4</v>
      </c>
      <c r="G170">
        <f>Monthly!H830</f>
        <v>0.25451593377278309</v>
      </c>
      <c r="H170" s="45">
        <f t="shared" si="3"/>
        <v>0.76090457676086087</v>
      </c>
      <c r="I170" s="31">
        <f>Monthly!K830</f>
        <v>-3.418315594399212E-3</v>
      </c>
      <c r="J170" s="49">
        <f t="shared" si="4"/>
        <v>-0.75460465091438933</v>
      </c>
      <c r="K170" s="49"/>
      <c r="L170" s="49"/>
      <c r="M170" s="50"/>
      <c r="N170" s="50"/>
      <c r="R170">
        <f t="shared" si="5"/>
        <v>-0.75919001463879299</v>
      </c>
      <c r="S170" s="49"/>
      <c r="T170" s="49"/>
      <c r="U170" s="50"/>
      <c r="V170" s="50"/>
    </row>
    <row r="171" spans="1:22" x14ac:dyDescent="0.3">
      <c r="A171" s="1">
        <v>194002</v>
      </c>
      <c r="B171" s="75">
        <f>Monthly!AA831</f>
        <v>1.3132333333333333E-2</v>
      </c>
      <c r="C171">
        <f>Monthly!AA832</f>
        <v>1.3629333333333334E-2</v>
      </c>
      <c r="D171" s="45">
        <f>INTERCEPT($B$2:B169,$C$2:C169)</f>
        <v>5.6485685391771002E-3</v>
      </c>
      <c r="E171" s="45">
        <f t="shared" si="1"/>
        <v>0.15732723324158207</v>
      </c>
      <c r="F171" s="45">
        <f t="shared" si="2"/>
        <v>7.714642208516637E-3</v>
      </c>
      <c r="G171">
        <f>Monthly!H831</f>
        <v>0.25467106752289653</v>
      </c>
      <c r="H171" s="45">
        <f t="shared" si="3"/>
        <v>0.76128655066896944</v>
      </c>
      <c r="I171" s="31">
        <f>Monthly!K831</f>
        <v>-3.3809312583130084E-3</v>
      </c>
      <c r="J171" s="49">
        <f t="shared" si="4"/>
        <v>-0.74670313149958834</v>
      </c>
      <c r="K171" s="49"/>
      <c r="L171" s="49"/>
      <c r="M171" s="50"/>
      <c r="N171" s="50"/>
      <c r="R171">
        <f t="shared" si="5"/>
        <v>-0.75123929145661095</v>
      </c>
      <c r="S171" s="49"/>
      <c r="T171" s="49"/>
      <c r="U171" s="50"/>
      <c r="V171" s="50"/>
    </row>
    <row r="172" spans="1:22" x14ac:dyDescent="0.3">
      <c r="A172" s="1">
        <v>194003</v>
      </c>
      <c r="B172" s="75">
        <f>Monthly!AA832</f>
        <v>1.3629333333333334E-2</v>
      </c>
      <c r="C172">
        <f>Monthly!AA833</f>
        <v>-4.5506666666666664E-3</v>
      </c>
      <c r="D172" s="45">
        <f>INTERCEPT($B$2:B170,$C$2:C170)</f>
        <v>5.390879970568317E-3</v>
      </c>
      <c r="E172" s="45">
        <f t="shared" si="1"/>
        <v>0.15702542286527621</v>
      </c>
      <c r="F172" s="45">
        <f t="shared" si="2"/>
        <v>7.531031800606788E-3</v>
      </c>
      <c r="G172">
        <f>Monthly!H832</f>
        <v>0.25481824633070027</v>
      </c>
      <c r="H172" s="45">
        <f t="shared" si="3"/>
        <v>0.76164892746676149</v>
      </c>
      <c r="I172" s="31">
        <f>Monthly!K832</f>
        <v>-3.3429029676439411E-3</v>
      </c>
      <c r="J172" s="49">
        <f t="shared" si="4"/>
        <v>-0.74739770194560429</v>
      </c>
      <c r="K172" s="49"/>
      <c r="L172" s="49"/>
      <c r="M172" s="50"/>
      <c r="N172" s="50"/>
      <c r="R172">
        <f t="shared" si="5"/>
        <v>-0.75188372559175953</v>
      </c>
      <c r="S172" s="49"/>
      <c r="T172" s="49"/>
      <c r="U172" s="50"/>
      <c r="V172" s="50"/>
    </row>
    <row r="173" spans="1:22" x14ac:dyDescent="0.3">
      <c r="A173" s="1">
        <v>194004</v>
      </c>
      <c r="B173" s="75">
        <f>Monthly!AA833</f>
        <v>-4.5506666666666664E-3</v>
      </c>
      <c r="C173">
        <f>Monthly!AA834</f>
        <v>-0.23136099999999998</v>
      </c>
      <c r="D173" s="45">
        <f>INTERCEPT($B$2:B171,$C$2:C171)</f>
        <v>5.4242249948147359E-3</v>
      </c>
      <c r="E173" s="45">
        <f t="shared" si="1"/>
        <v>0.15714305895874919</v>
      </c>
      <c r="F173" s="45">
        <f t="shared" si="2"/>
        <v>4.7091193145131216E-3</v>
      </c>
      <c r="G173">
        <f>Monthly!H833</f>
        <v>0.25496165634127388</v>
      </c>
      <c r="H173" s="45">
        <f t="shared" si="3"/>
        <v>0.76200201534208745</v>
      </c>
      <c r="I173" s="31">
        <f>Monthly!K833</f>
        <v>-3.3051215215577452E-3</v>
      </c>
      <c r="J173" s="49">
        <f t="shared" si="4"/>
        <v>-0.75072645748114419</v>
      </c>
      <c r="K173" s="49"/>
      <c r="L173" s="49"/>
      <c r="M173" s="50"/>
      <c r="N173" s="50"/>
      <c r="R173">
        <f t="shared" si="5"/>
        <v>-0.75516263388694771</v>
      </c>
      <c r="S173" s="49"/>
      <c r="T173" s="49"/>
      <c r="U173" s="50"/>
      <c r="V173" s="50"/>
    </row>
    <row r="174" spans="1:22" x14ac:dyDescent="0.3">
      <c r="A174" s="1">
        <v>194005</v>
      </c>
      <c r="B174" s="75">
        <f>Monthly!AA834</f>
        <v>-0.23136099999999998</v>
      </c>
      <c r="C174">
        <f>Monthly!AA835</f>
        <v>8.261866666666666E-2</v>
      </c>
      <c r="D174" s="45">
        <f>INTERCEPT($B$2:B172,$C$2:C172)</f>
        <v>5.4765912530377065E-3</v>
      </c>
      <c r="E174" s="45">
        <f t="shared" si="1"/>
        <v>0.15771818972559018</v>
      </c>
      <c r="F174" s="45">
        <f t="shared" si="2"/>
        <v>-3.1013246840064561E-2</v>
      </c>
      <c r="G174">
        <f>Monthly!H834</f>
        <v>0.25516192022896134</v>
      </c>
      <c r="H174" s="45">
        <f t="shared" si="3"/>
        <v>0.76249506668455291</v>
      </c>
      <c r="I174" s="31">
        <f>Monthly!K834</f>
        <v>-3.2239631141556054E-3</v>
      </c>
      <c r="J174" s="49">
        <f t="shared" si="4"/>
        <v>-0.78852552175768953</v>
      </c>
      <c r="K174" s="49"/>
      <c r="L174" s="49"/>
      <c r="M174" s="50"/>
      <c r="N174" s="50"/>
      <c r="R174">
        <f t="shared" si="5"/>
        <v>-0.79285392977241753</v>
      </c>
      <c r="S174" s="49"/>
      <c r="T174" s="49"/>
      <c r="U174" s="50"/>
      <c r="V174" s="50"/>
    </row>
    <row r="175" spans="1:22" x14ac:dyDescent="0.3">
      <c r="A175" s="1">
        <v>194006</v>
      </c>
      <c r="B175" s="75">
        <f>Monthly!AA835</f>
        <v>8.261866666666666E-2</v>
      </c>
      <c r="C175">
        <f>Monthly!AA836</f>
        <v>3.3199333333333331E-2</v>
      </c>
      <c r="D175" s="45">
        <f>INTERCEPT($B$2:B173,$C$2:C173)</f>
        <v>5.637729414914491E-3</v>
      </c>
      <c r="E175" s="45">
        <f t="shared" si="1"/>
        <v>0.15769554839444125</v>
      </c>
      <c r="F175" s="45">
        <f t="shared" si="2"/>
        <v>1.8666325362532033E-2</v>
      </c>
      <c r="G175">
        <f>Monthly!H835</f>
        <v>0.25534704467256469</v>
      </c>
      <c r="H175" s="45">
        <f t="shared" si="3"/>
        <v>0.76295082841315465</v>
      </c>
      <c r="I175" s="31">
        <f>Monthly!K835</f>
        <v>-3.1428793748980422E-3</v>
      </c>
      <c r="J175" s="49">
        <f t="shared" si="4"/>
        <v>-0.73726640146668443</v>
      </c>
      <c r="K175" s="49"/>
      <c r="L175" s="49"/>
      <c r="M175" s="50"/>
      <c r="N175" s="50"/>
      <c r="R175">
        <f t="shared" si="5"/>
        <v>-0.74148699758788839</v>
      </c>
      <c r="S175" s="49"/>
      <c r="T175" s="49"/>
      <c r="U175" s="50"/>
      <c r="V175" s="50"/>
    </row>
    <row r="176" spans="1:22" x14ac:dyDescent="0.3">
      <c r="A176" s="1">
        <v>194007</v>
      </c>
      <c r="B176" s="75">
        <f>Monthly!AA836</f>
        <v>3.3199333333333331E-2</v>
      </c>
      <c r="C176">
        <f>Monthly!AA837</f>
        <v>3.5586666666666662E-2</v>
      </c>
      <c r="D176" s="45">
        <f>INTERCEPT($B$2:B174,$C$2:C174)</f>
        <v>4.2608771606559804E-3</v>
      </c>
      <c r="E176" s="45">
        <f t="shared" si="1"/>
        <v>0.14226449314537284</v>
      </c>
      <c r="F176" s="45">
        <f t="shared" si="2"/>
        <v>8.983963490086927E-3</v>
      </c>
      <c r="G176">
        <f>Monthly!H836</f>
        <v>0.25552498419012049</v>
      </c>
      <c r="H176" s="45">
        <f t="shared" si="3"/>
        <v>0.76338888687266526</v>
      </c>
      <c r="I176" s="31">
        <f>Monthly!K836</f>
        <v>-3.0626885767109551E-3</v>
      </c>
      <c r="J176" s="49">
        <f t="shared" si="4"/>
        <v>-0.74843450387752253</v>
      </c>
      <c r="K176" s="49"/>
      <c r="L176" s="49"/>
      <c r="M176" s="50"/>
      <c r="N176" s="50"/>
      <c r="R176">
        <f t="shared" si="5"/>
        <v>-0.75254839421859621</v>
      </c>
      <c r="S176" s="49"/>
      <c r="T176" s="49"/>
      <c r="U176" s="50"/>
      <c r="V176" s="50"/>
    </row>
    <row r="177" spans="1:22" x14ac:dyDescent="0.3">
      <c r="A177" s="1">
        <v>194008</v>
      </c>
      <c r="B177" s="75">
        <f>Monthly!AA837</f>
        <v>3.5586666666666662E-2</v>
      </c>
      <c r="C177">
        <f>Monthly!AA838</f>
        <v>1.4468333333333333E-2</v>
      </c>
      <c r="D177" s="45">
        <f>INTERCEPT($B$2:B175,$C$2:C175)</f>
        <v>4.6785719485029562E-3</v>
      </c>
      <c r="E177" s="45">
        <f t="shared" si="1"/>
        <v>0.1419978872456982</v>
      </c>
      <c r="F177" s="45">
        <f t="shared" si="2"/>
        <v>9.7318034292865358E-3</v>
      </c>
      <c r="G177">
        <f>Monthly!H837</f>
        <v>0.25561749673876377</v>
      </c>
      <c r="H177" s="45">
        <f t="shared" si="3"/>
        <v>0.76361663227707566</v>
      </c>
      <c r="I177" s="31">
        <f>Monthly!K837</f>
        <v>-2.9842465352878313E-3</v>
      </c>
      <c r="J177" s="49">
        <f t="shared" si="4"/>
        <v>-0.74784215356243711</v>
      </c>
      <c r="K177" s="49"/>
      <c r="L177" s="49"/>
      <c r="M177" s="50"/>
      <c r="N177" s="50"/>
      <c r="R177">
        <f t="shared" si="5"/>
        <v>-0.75185117650724498</v>
      </c>
      <c r="S177" s="49"/>
      <c r="T177" s="49"/>
      <c r="U177" s="50"/>
      <c r="V177" s="50"/>
    </row>
    <row r="178" spans="1:22" x14ac:dyDescent="0.3">
      <c r="A178" s="1">
        <v>194009</v>
      </c>
      <c r="B178" s="75">
        <f>Monthly!AA838</f>
        <v>1.4468333333333333E-2</v>
      </c>
      <c r="C178">
        <f>Monthly!AA839</f>
        <v>4.1601333333333337E-2</v>
      </c>
      <c r="D178" s="45">
        <f>INTERCEPT($B$2:B176,$C$2:C176)</f>
        <v>4.8113875486404251E-3</v>
      </c>
      <c r="E178" s="45">
        <f t="shared" si="1"/>
        <v>0.14608857042942075</v>
      </c>
      <c r="F178" s="45">
        <f t="shared" si="2"/>
        <v>6.9250456818034274E-3</v>
      </c>
      <c r="G178">
        <f>Monthly!H838</f>
        <v>0.25565893585534927</v>
      </c>
      <c r="H178" s="45">
        <f t="shared" si="3"/>
        <v>0.7637186449653377</v>
      </c>
      <c r="I178" s="31">
        <f>Monthly!K838</f>
        <v>-2.9058248612564954E-3</v>
      </c>
      <c r="J178" s="49">
        <f t="shared" si="4"/>
        <v>-0.75090434888432167</v>
      </c>
      <c r="K178" s="49"/>
      <c r="L178" s="49"/>
      <c r="M178" s="50"/>
      <c r="N178" s="50"/>
      <c r="R178">
        <f t="shared" si="5"/>
        <v>-0.75480823784226281</v>
      </c>
      <c r="S178" s="49"/>
      <c r="T178" s="49"/>
      <c r="U178" s="50"/>
      <c r="V178" s="50"/>
    </row>
    <row r="179" spans="1:22" x14ac:dyDescent="0.3">
      <c r="A179" s="1">
        <v>194010</v>
      </c>
      <c r="B179" s="75">
        <f>Monthly!AA839</f>
        <v>4.1601333333333337E-2</v>
      </c>
      <c r="C179">
        <f>Monthly!AA840</f>
        <v>-2.8952666666666668E-2</v>
      </c>
      <c r="D179" s="45">
        <f>INTERCEPT($B$2:B177,$C$2:C177)</f>
        <v>4.9741433473856215E-3</v>
      </c>
      <c r="E179" s="45">
        <f t="shared" si="1"/>
        <v>0.14293691362291461</v>
      </c>
      <c r="F179" s="45">
        <f t="shared" si="2"/>
        <v>1.0920509536650367E-2</v>
      </c>
      <c r="G179">
        <f>Monthly!H839</f>
        <v>0.25567207116414176</v>
      </c>
      <c r="H179" s="45">
        <f t="shared" si="3"/>
        <v>0.76375098063403124</v>
      </c>
      <c r="I179" s="31">
        <f>Monthly!K839</f>
        <v>-2.8282421343890467E-3</v>
      </c>
      <c r="J179" s="49">
        <f t="shared" si="4"/>
        <v>-0.74684312104001926</v>
      </c>
      <c r="K179" s="49"/>
      <c r="L179" s="49"/>
      <c r="M179" s="50"/>
      <c r="N179" s="50"/>
      <c r="R179">
        <f t="shared" si="5"/>
        <v>-0.7506428469737384</v>
      </c>
      <c r="S179" s="49"/>
      <c r="T179" s="49"/>
      <c r="U179" s="50"/>
      <c r="V179" s="50"/>
    </row>
    <row r="180" spans="1:22" x14ac:dyDescent="0.3">
      <c r="A180" s="1">
        <v>194011</v>
      </c>
      <c r="B180" s="75">
        <f>Monthly!AA840</f>
        <v>-2.8952666666666668E-2</v>
      </c>
      <c r="C180">
        <f>Monthly!AA841</f>
        <v>2.6943333333333333E-3</v>
      </c>
      <c r="D180" s="45">
        <f>INTERCEPT($B$2:B178,$C$2:C178)</f>
        <v>4.9951305916546155E-3</v>
      </c>
      <c r="E180" s="45">
        <f t="shared" si="1"/>
        <v>0.12849260900217743</v>
      </c>
      <c r="F180" s="45">
        <f t="shared" si="2"/>
        <v>1.2749269140842393E-3</v>
      </c>
      <c r="G180">
        <f>Monthly!H840</f>
        <v>0.25566614347294475</v>
      </c>
      <c r="H180" s="45">
        <f t="shared" si="3"/>
        <v>0.7637363882299415</v>
      </c>
      <c r="I180" s="31">
        <f>Monthly!K840</f>
        <v>-2.8359729175946938E-3</v>
      </c>
      <c r="J180" s="49">
        <f t="shared" si="4"/>
        <v>-0.75683405193662778</v>
      </c>
      <c r="K180" s="49"/>
      <c r="L180" s="49"/>
      <c r="M180" s="50"/>
      <c r="N180" s="50"/>
      <c r="R180">
        <f t="shared" si="5"/>
        <v>-0.76064413378730011</v>
      </c>
      <c r="S180" s="49"/>
      <c r="T180" s="49"/>
      <c r="U180" s="50"/>
      <c r="V180" s="50"/>
    </row>
    <row r="181" spans="1:22" x14ac:dyDescent="0.3">
      <c r="A181" s="1">
        <v>194012</v>
      </c>
      <c r="B181" s="75">
        <f>Monthly!AA841</f>
        <v>2.6943333333333333E-3</v>
      </c>
      <c r="C181">
        <f>Monthly!AA842</f>
        <v>-4.5661666666666663E-2</v>
      </c>
      <c r="D181" s="45">
        <f>INTERCEPT($B$2:B179,$C$2:C179)</f>
        <v>5.2280062416570575E-3</v>
      </c>
      <c r="E181" s="45">
        <f t="shared" si="1"/>
        <v>0.129457245775563</v>
      </c>
      <c r="F181" s="45">
        <f t="shared" si="2"/>
        <v>5.5768072141916831E-3</v>
      </c>
      <c r="G181">
        <f>Monthly!H841</f>
        <v>0.2556875442165813</v>
      </c>
      <c r="H181" s="45">
        <f t="shared" si="3"/>
        <v>0.76378907111301042</v>
      </c>
      <c r="I181" s="31">
        <f>Monthly!K841</f>
        <v>-2.8428384088892509E-3</v>
      </c>
      <c r="J181" s="49">
        <f t="shared" si="4"/>
        <v>-0.75234451783950318</v>
      </c>
      <c r="K181" s="49"/>
      <c r="L181" s="49"/>
      <c r="M181" s="50"/>
      <c r="N181" s="50"/>
      <c r="R181">
        <f t="shared" si="5"/>
        <v>-0.75616393317616715</v>
      </c>
      <c r="S181" s="49"/>
      <c r="T181" s="49"/>
      <c r="U181" s="50"/>
      <c r="V181" s="50"/>
    </row>
    <row r="182" spans="1:22" x14ac:dyDescent="0.3">
      <c r="A182" s="1">
        <v>194101</v>
      </c>
      <c r="B182" s="75">
        <f>Monthly!AA842</f>
        <v>-4.5661666666666663E-2</v>
      </c>
      <c r="C182">
        <f>Monthly!AA843</f>
        <v>-4.5753333333333332E-3</v>
      </c>
      <c r="D182" s="45">
        <f>INTERCEPT($B$2:B180,$C$2:C180)</f>
        <v>5.0346210864645113E-3</v>
      </c>
      <c r="E182" s="45">
        <f t="shared" si="1"/>
        <v>0.12896487033454374</v>
      </c>
      <c r="F182" s="45">
        <f t="shared" si="2"/>
        <v>-8.541298344613129E-4</v>
      </c>
      <c r="G182">
        <f>Monthly!H842</f>
        <v>0.25580313312866426</v>
      </c>
      <c r="H182" s="45">
        <f t="shared" si="3"/>
        <v>0.76407361645218264</v>
      </c>
      <c r="I182" s="31">
        <f>Monthly!K842</f>
        <v>-2.7287927906419519E-3</v>
      </c>
      <c r="J182" s="49">
        <f t="shared" si="4"/>
        <v>-0.75950053243760496</v>
      </c>
      <c r="K182" s="49"/>
      <c r="L182" s="49"/>
      <c r="M182" s="50"/>
      <c r="N182" s="50"/>
      <c r="R182">
        <f t="shared" si="5"/>
        <v>-0.76316729443582998</v>
      </c>
      <c r="S182" s="49"/>
      <c r="T182" s="49"/>
      <c r="U182" s="50"/>
      <c r="V182" s="50"/>
    </row>
    <row r="183" spans="1:22" x14ac:dyDescent="0.3">
      <c r="A183" s="1">
        <v>194102</v>
      </c>
      <c r="B183" s="75">
        <f>Monthly!AA843</f>
        <v>-4.5753333333333332E-3</v>
      </c>
      <c r="C183">
        <f>Monthly!AA844</f>
        <v>9.1433333333333332E-3</v>
      </c>
      <c r="D183" s="45">
        <f>INTERCEPT($B$2:B181,$C$2:C181)</f>
        <v>5.0568160386398591E-3</v>
      </c>
      <c r="E183" s="45">
        <f t="shared" si="1"/>
        <v>0.12812583356678858</v>
      </c>
      <c r="F183" s="45">
        <f t="shared" si="2"/>
        <v>4.4705976414606127E-3</v>
      </c>
      <c r="G183">
        <f>Monthly!H843</f>
        <v>0.25589805888707018</v>
      </c>
      <c r="H183" s="45">
        <f t="shared" si="3"/>
        <v>0.7643072908586781</v>
      </c>
      <c r="I183" s="31">
        <f>Monthly!K843</f>
        <v>-2.5705052457235234E-3</v>
      </c>
      <c r="J183" s="49">
        <f t="shared" si="4"/>
        <v>-0.75443263956485362</v>
      </c>
      <c r="K183" s="49"/>
      <c r="L183" s="49"/>
      <c r="M183" s="50"/>
      <c r="N183" s="50"/>
      <c r="R183">
        <f t="shared" si="5"/>
        <v>-0.75788714640551436</v>
      </c>
      <c r="S183" s="49"/>
      <c r="T183" s="49"/>
      <c r="U183" s="50"/>
      <c r="V183" s="50"/>
    </row>
    <row r="184" spans="1:22" x14ac:dyDescent="0.3">
      <c r="A184" s="1">
        <v>194103</v>
      </c>
      <c r="B184" s="75">
        <f>Monthly!AA844</f>
        <v>9.1433333333333332E-3</v>
      </c>
      <c r="C184">
        <f>Monthly!AA845</f>
        <v>-6.1997333333333328E-2</v>
      </c>
      <c r="D184" s="45">
        <f>INTERCEPT($B$2:B182,$C$2:C182)</f>
        <v>4.7783801228917866E-3</v>
      </c>
      <c r="E184" s="45">
        <f t="shared" si="1"/>
        <v>0.12783163365517441</v>
      </c>
      <c r="F184" s="45">
        <f t="shared" si="2"/>
        <v>5.9471873599455981E-3</v>
      </c>
      <c r="G184">
        <f>Monthly!H844</f>
        <v>0.25594580747925127</v>
      </c>
      <c r="H184" s="45">
        <f t="shared" si="3"/>
        <v>0.7644248298841545</v>
      </c>
      <c r="I184" s="31">
        <f>Monthly!K844</f>
        <v>-2.4116563014649826E-3</v>
      </c>
      <c r="J184" s="49">
        <f t="shared" si="4"/>
        <v>-0.75333593979620728</v>
      </c>
      <c r="K184" s="49"/>
      <c r="L184" s="49"/>
      <c r="M184" s="50"/>
      <c r="N184" s="50"/>
      <c r="R184">
        <f t="shared" si="5"/>
        <v>-0.75657717722986062</v>
      </c>
      <c r="S184" s="49"/>
      <c r="T184" s="49"/>
      <c r="U184" s="50"/>
      <c r="V184" s="50"/>
    </row>
    <row r="185" spans="1:22" x14ac:dyDescent="0.3">
      <c r="A185" s="1">
        <v>194104</v>
      </c>
      <c r="B185" s="75">
        <f>Monthly!AA845</f>
        <v>-6.1997333333333328E-2</v>
      </c>
      <c r="C185">
        <f>Monthly!AA846</f>
        <v>1.3558333333333334E-2</v>
      </c>
      <c r="D185" s="45">
        <f>INTERCEPT($B$2:B183,$C$2:C183)</f>
        <v>4.7202625948142814E-3</v>
      </c>
      <c r="E185" s="45">
        <f t="shared" si="1"/>
        <v>0.12865312482866154</v>
      </c>
      <c r="F185" s="45">
        <f t="shared" si="2"/>
        <v>-3.2558880695631896E-3</v>
      </c>
      <c r="G185">
        <f>Monthly!H845</f>
        <v>0.25596004418136353</v>
      </c>
      <c r="H185" s="45">
        <f t="shared" si="3"/>
        <v>0.76445987508086133</v>
      </c>
      <c r="I185" s="31">
        <f>Monthly!K845</f>
        <v>-2.2513659694704531E-3</v>
      </c>
      <c r="J185" s="49">
        <f t="shared" si="4"/>
        <v>-0.76312163407535361</v>
      </c>
      <c r="K185" s="49"/>
      <c r="L185" s="49"/>
      <c r="M185" s="50"/>
      <c r="N185" s="50"/>
      <c r="R185">
        <f t="shared" si="5"/>
        <v>-0.76614750110287544</v>
      </c>
      <c r="S185" s="49"/>
      <c r="T185" s="49"/>
      <c r="U185" s="50"/>
      <c r="V185" s="50"/>
    </row>
    <row r="186" spans="1:22" x14ac:dyDescent="0.3">
      <c r="A186" s="1">
        <v>194105</v>
      </c>
      <c r="B186" s="75">
        <f>Monthly!AA846</f>
        <v>1.3558333333333334E-2</v>
      </c>
      <c r="C186">
        <f>Monthly!AA847</f>
        <v>5.8851000000000001E-2</v>
      </c>
      <c r="D186" s="45">
        <f>INTERCEPT($B$2:B184,$C$2:C184)</f>
        <v>4.7932643198621483E-3</v>
      </c>
      <c r="E186" s="45">
        <f t="shared" si="1"/>
        <v>0.12785021531225552</v>
      </c>
      <c r="F186" s="45">
        <f t="shared" si="2"/>
        <v>6.5267001558041455E-3</v>
      </c>
      <c r="G186">
        <f>Monthly!H846</f>
        <v>0.25605432972385367</v>
      </c>
      <c r="H186" s="45">
        <f t="shared" si="3"/>
        <v>0.76469196698763875</v>
      </c>
      <c r="I186" s="31">
        <f>Monthly!K846</f>
        <v>-2.0886652795359204E-3</v>
      </c>
      <c r="J186" s="49">
        <f t="shared" si="4"/>
        <v>-0.75343122139757202</v>
      </c>
      <c r="K186" s="49"/>
      <c r="L186" s="49"/>
      <c r="M186" s="50"/>
      <c r="N186" s="50"/>
      <c r="R186">
        <f t="shared" si="5"/>
        <v>-0.75623877222149261</v>
      </c>
      <c r="S186" s="49"/>
      <c r="T186" s="49"/>
      <c r="U186" s="50"/>
      <c r="V186" s="50"/>
    </row>
    <row r="187" spans="1:22" x14ac:dyDescent="0.3">
      <c r="A187" s="1">
        <v>194106</v>
      </c>
      <c r="B187" s="75">
        <f>Monthly!AA847</f>
        <v>5.8851000000000001E-2</v>
      </c>
      <c r="C187">
        <f>Monthly!AA848</f>
        <v>5.6856999999999998E-2</v>
      </c>
      <c r="D187" s="45">
        <f>INTERCEPT($B$2:B185,$C$2:C185)</f>
        <v>4.4220351367816177E-3</v>
      </c>
      <c r="E187" s="45">
        <f t="shared" si="1"/>
        <v>0.12794060300929416</v>
      </c>
      <c r="F187" s="45">
        <f t="shared" si="2"/>
        <v>1.1951467564481589E-2</v>
      </c>
      <c r="G187">
        <f>Monthly!H847</f>
        <v>0.25608825465730412</v>
      </c>
      <c r="H187" s="45">
        <f t="shared" si="3"/>
        <v>0.76477547515052424</v>
      </c>
      <c r="I187" s="31">
        <f>Monthly!K847</f>
        <v>-1.9252904724205687E-3</v>
      </c>
      <c r="J187" s="49">
        <f t="shared" si="4"/>
        <v>-0.74825727062197189</v>
      </c>
      <c r="K187" s="49"/>
      <c r="L187" s="49"/>
      <c r="M187" s="50"/>
      <c r="N187" s="50"/>
      <c r="R187">
        <f t="shared" si="5"/>
        <v>-0.75084533363411543</v>
      </c>
      <c r="S187" s="49"/>
      <c r="T187" s="49"/>
      <c r="U187" s="50"/>
      <c r="V187" s="50"/>
    </row>
    <row r="188" spans="1:22" x14ac:dyDescent="0.3">
      <c r="A188" s="1">
        <v>194107</v>
      </c>
      <c r="B188" s="75">
        <f>Monthly!AA848</f>
        <v>5.6856999999999998E-2</v>
      </c>
      <c r="C188">
        <f>Monthly!AA849</f>
        <v>-1.3303333333333333E-3</v>
      </c>
      <c r="D188" s="45">
        <f>INTERCEPT($B$2:B186,$C$2:C186)</f>
        <v>4.4281270131446056E-3</v>
      </c>
      <c r="E188" s="45">
        <f t="shared" si="1"/>
        <v>0.13177309173013516</v>
      </c>
      <c r="F188" s="45">
        <f t="shared" si="2"/>
        <v>1.19203496896449E-2</v>
      </c>
      <c r="G188">
        <f>Monthly!H848</f>
        <v>0.25610883893086178</v>
      </c>
      <c r="H188" s="45">
        <f t="shared" si="3"/>
        <v>0.76482614427058349</v>
      </c>
      <c r="I188" s="31">
        <f>Monthly!K848</f>
        <v>-1.7603185487510705E-3</v>
      </c>
      <c r="J188" s="49">
        <f t="shared" si="4"/>
        <v>-0.74854531251202849</v>
      </c>
      <c r="K188" s="49"/>
      <c r="L188" s="49"/>
      <c r="M188" s="50"/>
      <c r="N188" s="50"/>
      <c r="R188">
        <f t="shared" si="5"/>
        <v>-0.75091167823980665</v>
      </c>
      <c r="S188" s="49"/>
      <c r="T188" s="49"/>
      <c r="U188" s="50"/>
      <c r="V188" s="50"/>
    </row>
    <row r="189" spans="1:22" x14ac:dyDescent="0.3">
      <c r="A189" s="1">
        <v>194108</v>
      </c>
      <c r="B189" s="75">
        <f>Monthly!AA849</f>
        <v>-1.3303333333333333E-3</v>
      </c>
      <c r="C189">
        <f>Monthly!AA850</f>
        <v>-7.2113333333333335E-3</v>
      </c>
      <c r="D189" s="45">
        <f>INTERCEPT($B$2:B187,$C$2:C187)</f>
        <v>4.6711496397291398E-3</v>
      </c>
      <c r="E189" s="45">
        <f t="shared" si="1"/>
        <v>0.13335088929776517</v>
      </c>
      <c r="F189" s="45">
        <f t="shared" si="2"/>
        <v>4.4937485066666796E-3</v>
      </c>
      <c r="G189">
        <f>Monthly!H849</f>
        <v>0.25594922735344905</v>
      </c>
      <c r="H189" s="45">
        <f t="shared" si="3"/>
        <v>0.76443324828604453</v>
      </c>
      <c r="I189" s="31">
        <f>Monthly!K849</f>
        <v>-1.5927332663211828E-3</v>
      </c>
      <c r="J189" s="49">
        <f t="shared" si="4"/>
        <v>-0.7559764487420586</v>
      </c>
      <c r="K189" s="49"/>
      <c r="L189" s="49"/>
      <c r="M189" s="50"/>
      <c r="N189" s="50"/>
      <c r="R189">
        <f t="shared" si="5"/>
        <v>-0.75811707317909249</v>
      </c>
      <c r="S189" s="49"/>
      <c r="T189" s="49"/>
      <c r="U189" s="50"/>
      <c r="V189" s="50"/>
    </row>
    <row r="190" spans="1:22" x14ac:dyDescent="0.3">
      <c r="A190" s="1">
        <v>194109</v>
      </c>
      <c r="B190" s="75">
        <f>Monthly!AA850</f>
        <v>-7.2113333333333335E-3</v>
      </c>
      <c r="C190">
        <f>Monthly!AA851</f>
        <v>-6.4154000000000003E-2</v>
      </c>
      <c r="D190" s="45">
        <f>INTERCEPT($B$2:B188,$C$2:C188)</f>
        <v>4.9524519547663971E-3</v>
      </c>
      <c r="E190" s="45">
        <f t="shared" si="1"/>
        <v>0.13520101408803614</v>
      </c>
      <c r="F190" s="45">
        <f t="shared" si="2"/>
        <v>3.9774723751728729E-3</v>
      </c>
      <c r="G190">
        <f>Monthly!H850</f>
        <v>0.25585084369487276</v>
      </c>
      <c r="H190" s="45">
        <f t="shared" si="3"/>
        <v>0.76419106387325142</v>
      </c>
      <c r="I190" s="31">
        <f>Monthly!K850</f>
        <v>-1.4243446522571889E-3</v>
      </c>
      <c r="J190" s="49">
        <f t="shared" si="4"/>
        <v>-0.75639327226842412</v>
      </c>
      <c r="K190" s="49"/>
      <c r="L190" s="49"/>
      <c r="M190" s="50"/>
      <c r="N190" s="50"/>
      <c r="R190">
        <f t="shared" si="5"/>
        <v>-0.75830733027707575</v>
      </c>
      <c r="S190" s="49"/>
      <c r="T190" s="49"/>
      <c r="U190" s="50"/>
      <c r="V190" s="50"/>
    </row>
    <row r="191" spans="1:22" x14ac:dyDescent="0.3">
      <c r="A191" s="1">
        <v>194110</v>
      </c>
      <c r="B191" s="75">
        <f>Monthly!AA851</f>
        <v>-6.4154000000000003E-2</v>
      </c>
      <c r="C191">
        <f>Monthly!AA852</f>
        <v>-2.4733333333333333E-2</v>
      </c>
      <c r="D191" s="45">
        <f>INTERCEPT($B$2:B189,$C$2:C189)</f>
        <v>4.9240466702411712E-3</v>
      </c>
      <c r="E191" s="45">
        <f t="shared" si="1"/>
        <v>0.12815676602001849</v>
      </c>
      <c r="F191" s="45">
        <f t="shared" si="2"/>
        <v>-3.2977224970070947E-3</v>
      </c>
      <c r="G191">
        <f>Monthly!H851</f>
        <v>0.25574622469775848</v>
      </c>
      <c r="H191" s="45">
        <f t="shared" si="3"/>
        <v>0.76393352565269967</v>
      </c>
      <c r="I191" s="31">
        <f>Monthly!K851</f>
        <v>-1.2541822613639899E-3</v>
      </c>
      <c r="J191" s="49">
        <f t="shared" si="4"/>
        <v>-0.76390846579166038</v>
      </c>
      <c r="K191" s="49"/>
      <c r="L191" s="49"/>
      <c r="M191" s="50"/>
      <c r="N191" s="50"/>
      <c r="R191">
        <f t="shared" si="5"/>
        <v>-0.76559361983855068</v>
      </c>
      <c r="S191" s="49"/>
      <c r="T191" s="49"/>
      <c r="U191" s="50"/>
      <c r="V191" s="50"/>
    </row>
    <row r="192" spans="1:22" x14ac:dyDescent="0.3">
      <c r="A192" s="1">
        <v>194111</v>
      </c>
      <c r="B192" s="75">
        <f>Monthly!AA852</f>
        <v>-2.4733333333333333E-2</v>
      </c>
      <c r="C192">
        <f>Monthly!AA853</f>
        <v>-3.8952999999999995E-2</v>
      </c>
      <c r="D192" s="45">
        <f>INTERCEPT($B$2:B190,$C$2:C190)</f>
        <v>4.9055169656714165E-3</v>
      </c>
      <c r="E192" s="45">
        <f t="shared" si="1"/>
        <v>0.12676066967452521</v>
      </c>
      <c r="F192" s="45">
        <f t="shared" si="2"/>
        <v>1.7703030690548265E-3</v>
      </c>
      <c r="G192">
        <f>Monthly!H852</f>
        <v>0.25559049496180952</v>
      </c>
      <c r="H192" s="45">
        <f t="shared" si="3"/>
        <v>0.76355016027778211</v>
      </c>
      <c r="I192" s="31">
        <f>Monthly!K852</f>
        <v>-1.0811774113786434E-3</v>
      </c>
      <c r="J192" s="49">
        <f t="shared" si="4"/>
        <v>-0.75852749597017499</v>
      </c>
      <c r="K192" s="49"/>
      <c r="L192" s="49"/>
      <c r="M192" s="50"/>
      <c r="N192" s="50"/>
      <c r="R192">
        <f t="shared" si="5"/>
        <v>-0.75997989200227989</v>
      </c>
      <c r="S192" s="49"/>
      <c r="T192" s="49"/>
      <c r="U192" s="50"/>
      <c r="V192" s="50"/>
    </row>
    <row r="193" spans="1:22" x14ac:dyDescent="0.3">
      <c r="A193" s="1">
        <v>194112</v>
      </c>
      <c r="B193" s="75">
        <f>Monthly!AA853</f>
        <v>-3.8952999999999995E-2</v>
      </c>
      <c r="C193">
        <f>Monthly!AA854</f>
        <v>2.087E-2</v>
      </c>
      <c r="D193" s="45">
        <f>INTERCEPT($B$2:B191,$C$2:C191)</f>
        <v>4.5539081241802145E-3</v>
      </c>
      <c r="E193" s="45">
        <f t="shared" si="1"/>
        <v>0.12719441812194654</v>
      </c>
      <c r="F193" s="45">
        <f t="shared" si="2"/>
        <v>-4.0069604492396806E-4</v>
      </c>
      <c r="G193">
        <f>Monthly!H853</f>
        <v>0.25545589360360615</v>
      </c>
      <c r="H193" s="45">
        <f t="shared" si="3"/>
        <v>0.7632187986539184</v>
      </c>
      <c r="I193" s="31">
        <f>Monthly!K853</f>
        <v>-9.0722005816597099E-4</v>
      </c>
      <c r="J193" s="49">
        <f t="shared" si="4"/>
        <v>-0.76079952440885568</v>
      </c>
      <c r="K193" s="49"/>
      <c r="L193" s="49"/>
      <c r="M193" s="50"/>
      <c r="N193" s="50"/>
      <c r="R193">
        <f t="shared" si="5"/>
        <v>-0.76201801509378897</v>
      </c>
      <c r="S193" s="49"/>
      <c r="T193" s="49"/>
      <c r="U193" s="50"/>
      <c r="V193" s="50"/>
    </row>
    <row r="194" spans="1:22" x14ac:dyDescent="0.3">
      <c r="A194" s="1">
        <v>194201</v>
      </c>
      <c r="B194" s="75">
        <f>Monthly!AA854</f>
        <v>2.087E-2</v>
      </c>
      <c r="C194">
        <f>Monthly!AA855</f>
        <v>-1.8421333333333335E-2</v>
      </c>
      <c r="D194" s="45">
        <f>INTERCEPT($B$2:B192,$C$2:C192)</f>
        <v>4.425682976718073E-3</v>
      </c>
      <c r="E194" s="45">
        <f t="shared" si="1"/>
        <v>0.13098914764604974</v>
      </c>
      <c r="F194" s="45">
        <f t="shared" si="2"/>
        <v>7.1594264880911309E-3</v>
      </c>
      <c r="G194">
        <f>Monthly!H854</f>
        <v>0.2553617302086586</v>
      </c>
      <c r="H194" s="45">
        <f t="shared" si="3"/>
        <v>0.76298698237857576</v>
      </c>
      <c r="I194" s="31">
        <f>Monthly!K854</f>
        <v>-5.9396390002352899E-4</v>
      </c>
      <c r="J194" s="49">
        <f t="shared" si="4"/>
        <v>-0.75321189299541613</v>
      </c>
      <c r="K194" s="49"/>
      <c r="L194" s="49"/>
      <c r="M194" s="50"/>
      <c r="N194" s="50"/>
      <c r="R194">
        <f t="shared" si="5"/>
        <v>-0.75400954727148495</v>
      </c>
      <c r="S194" s="49"/>
      <c r="T194" s="49"/>
      <c r="U194" s="50"/>
      <c r="V194" s="50"/>
    </row>
    <row r="195" spans="1:22" x14ac:dyDescent="0.3">
      <c r="A195" s="1">
        <v>194202</v>
      </c>
      <c r="B195" s="75">
        <f>Monthly!AA855</f>
        <v>-1.8421333333333335E-2</v>
      </c>
      <c r="C195">
        <f>Monthly!AA856</f>
        <v>-6.4144333333333345E-2</v>
      </c>
      <c r="D195" s="45">
        <f>INTERCEPT($B$2:B193,$C$2:C193)</f>
        <v>4.186842597965406E-3</v>
      </c>
      <c r="E195" s="45">
        <f t="shared" si="1"/>
        <v>0.12758365896118495</v>
      </c>
      <c r="F195" s="45">
        <f t="shared" si="2"/>
        <v>1.8365814883550976E-3</v>
      </c>
      <c r="G195">
        <f>Monthly!H855</f>
        <v>0.25522611115603006</v>
      </c>
      <c r="H195" s="45">
        <f t="shared" si="3"/>
        <v>0.76265310142130005</v>
      </c>
      <c r="I195" s="31">
        <f>Monthly!K855</f>
        <v>-3.9110104474920308E-4</v>
      </c>
      <c r="J195" s="49">
        <f t="shared" si="4"/>
        <v>-0.75874649617399847</v>
      </c>
      <c r="K195" s="49"/>
      <c r="L195" s="49"/>
      <c r="M195" s="50"/>
      <c r="N195" s="50"/>
      <c r="R195">
        <f t="shared" ref="R195:R258" si="6">J195+I195/(1-G195)</f>
        <v>-0.75927162339798893</v>
      </c>
      <c r="S195" s="49"/>
      <c r="T195" s="49"/>
      <c r="U195" s="50"/>
      <c r="V195" s="50"/>
    </row>
    <row r="196" spans="1:22" x14ac:dyDescent="0.3">
      <c r="A196" s="1">
        <v>194203</v>
      </c>
      <c r="B196" s="75">
        <f>Monthly!AA856</f>
        <v>-6.4144333333333345E-2</v>
      </c>
      <c r="C196">
        <f>Monthly!AA857</f>
        <v>-3.8412666666666664E-2</v>
      </c>
      <c r="D196" s="45">
        <f>INTERCEPT($B$2:B194,$C$2:C194)</f>
        <v>4.2877611240279816E-3</v>
      </c>
      <c r="E196" s="45">
        <f t="shared" si="1"/>
        <v>0.13317524507887096</v>
      </c>
      <c r="F196" s="45">
        <f t="shared" si="2"/>
        <v>-4.2546761880594784E-3</v>
      </c>
      <c r="G196">
        <f>Monthly!H856</f>
        <v>0.25501935333918413</v>
      </c>
      <c r="H196" s="45">
        <f t="shared" si="3"/>
        <v>0.76214406769916154</v>
      </c>
      <c r="I196" s="31">
        <f>Monthly!K856</f>
        <v>-1.7810236210751696E-4</v>
      </c>
      <c r="J196" s="49">
        <f t="shared" si="4"/>
        <v>-0.76478987873993809</v>
      </c>
      <c r="K196" s="49"/>
      <c r="L196" s="49"/>
      <c r="M196" s="50"/>
      <c r="N196" s="50"/>
      <c r="R196">
        <f t="shared" si="6"/>
        <v>-0.76502894852370473</v>
      </c>
      <c r="S196" s="49"/>
      <c r="T196" s="49"/>
      <c r="U196" s="50"/>
      <c r="V196" s="50"/>
    </row>
    <row r="197" spans="1:22" x14ac:dyDescent="0.3">
      <c r="A197" s="1">
        <v>194204</v>
      </c>
      <c r="B197" s="75">
        <f>Monthly!AA857</f>
        <v>-3.8412666666666664E-2</v>
      </c>
      <c r="C197">
        <f>Monthly!AA858</f>
        <v>7.069466666666667E-2</v>
      </c>
      <c r="D197" s="45">
        <f>INTERCEPT($B$2:B195,$C$2:C195)</f>
        <v>4.2137859605804254E-3</v>
      </c>
      <c r="E197" s="45">
        <f t="shared" si="1"/>
        <v>0.12964941122035306</v>
      </c>
      <c r="F197" s="45">
        <f t="shared" si="2"/>
        <v>-7.6639365615658976E-4</v>
      </c>
      <c r="G197">
        <f>Monthly!H857</f>
        <v>0.25470722193755319</v>
      </c>
      <c r="H197" s="45">
        <f t="shared" si="3"/>
        <v>0.76137556930706474</v>
      </c>
      <c r="I197" s="31">
        <f>Monthly!K857</f>
        <v>4.4681076553215875E-5</v>
      </c>
      <c r="J197" s="49">
        <f t="shared" si="4"/>
        <v>-0.76073882667706827</v>
      </c>
      <c r="K197" s="49"/>
      <c r="L197" s="49"/>
      <c r="M197" s="50"/>
      <c r="N197" s="50"/>
      <c r="R197">
        <f t="shared" si="6"/>
        <v>-0.76067887563786807</v>
      </c>
      <c r="S197" s="49"/>
      <c r="T197" s="49"/>
      <c r="U197" s="50"/>
      <c r="V197" s="50"/>
    </row>
    <row r="198" spans="1:22" x14ac:dyDescent="0.3">
      <c r="A198" s="1">
        <v>194205</v>
      </c>
      <c r="B198" s="75">
        <f>Monthly!AA858</f>
        <v>7.069466666666667E-2</v>
      </c>
      <c r="C198">
        <f>Monthly!AA859</f>
        <v>2.3166666666666665E-2</v>
      </c>
      <c r="D198" s="45">
        <f>INTERCEPT($B$2:B196,$C$2:C196)</f>
        <v>3.8837213061374788E-3</v>
      </c>
      <c r="E198" s="45">
        <f t="shared" si="1"/>
        <v>0.12365881783255211</v>
      </c>
      <c r="F198" s="45">
        <f t="shared" si="2"/>
        <v>1.2625740213203805E-2</v>
      </c>
      <c r="G198">
        <f>Monthly!H858</f>
        <v>0.2543699753876752</v>
      </c>
      <c r="H198" s="45">
        <f t="shared" si="3"/>
        <v>0.76054518445369723</v>
      </c>
      <c r="I198" s="31">
        <f>Monthly!K858</f>
        <v>2.3626686306306863E-4</v>
      </c>
      <c r="J198" s="49">
        <f t="shared" si="4"/>
        <v>-0.74645831963031539</v>
      </c>
      <c r="K198" s="49"/>
      <c r="L198" s="49"/>
      <c r="M198" s="50"/>
      <c r="N198" s="50"/>
      <c r="R198">
        <f t="shared" si="6"/>
        <v>-0.74614145086797456</v>
      </c>
      <c r="S198" s="49"/>
      <c r="T198" s="49"/>
      <c r="U198" s="50"/>
      <c r="V198" s="50"/>
    </row>
    <row r="199" spans="1:22" x14ac:dyDescent="0.3">
      <c r="A199" s="1">
        <v>194206</v>
      </c>
      <c r="B199" s="75">
        <f>Monthly!AA859</f>
        <v>2.3166666666666665E-2</v>
      </c>
      <c r="C199">
        <f>Monthly!AA860</f>
        <v>3.5779333333333337E-2</v>
      </c>
      <c r="D199" s="45">
        <f>INTERCEPT($B$2:B197,$C$2:C197)</f>
        <v>3.6267547927042575E-3</v>
      </c>
      <c r="E199" s="45">
        <f t="shared" ref="E199:E262" si="7">SLOPE(B67:B197,C67:C197)</f>
        <v>0.13714993267230735</v>
      </c>
      <c r="F199" s="45">
        <f t="shared" ref="F199:F262" si="8">B199*E199+D199</f>
        <v>6.8040615662793777E-3</v>
      </c>
      <c r="G199">
        <f>Monthly!H859</f>
        <v>0.25421080031559712</v>
      </c>
      <c r="H199" s="45">
        <f t="shared" ref="H199:H262" si="9">(-G199/(1-G199)*LN(G199))-(LN(1-G199))</f>
        <v>0.76015323746233243</v>
      </c>
      <c r="I199" s="31">
        <f>Monthly!K859</f>
        <v>4.3942421882782386E-4</v>
      </c>
      <c r="J199" s="49">
        <f t="shared" ref="J199:J262" si="10">D199*G199/((1-G199)*(1-E199*G199))+F199/(1-E199*G199)-I199/(1-G199)-H199</f>
        <v>-0.75241171096653603</v>
      </c>
      <c r="K199" s="49"/>
      <c r="L199" s="49"/>
      <c r="M199" s="50"/>
      <c r="N199" s="50"/>
      <c r="R199">
        <f t="shared" si="6"/>
        <v>-0.75182250396405625</v>
      </c>
      <c r="S199" s="49"/>
      <c r="T199" s="49"/>
      <c r="U199" s="50"/>
      <c r="V199" s="50"/>
    </row>
    <row r="200" spans="1:22" x14ac:dyDescent="0.3">
      <c r="A200" s="1">
        <v>194207</v>
      </c>
      <c r="B200" s="75">
        <f>Monthly!AA860</f>
        <v>3.5779333333333337E-2</v>
      </c>
      <c r="C200">
        <f>Monthly!AA861</f>
        <v>1.4883333333333333E-2</v>
      </c>
      <c r="D200" s="45">
        <f>INTERCEPT($B$2:B198,$C$2:C198)</f>
        <v>3.9477093535183194E-3</v>
      </c>
      <c r="E200" s="45">
        <f t="shared" si="7"/>
        <v>0.14656972580141214</v>
      </c>
      <c r="F200" s="45">
        <f t="shared" si="8"/>
        <v>9.191876429542313E-3</v>
      </c>
      <c r="G200">
        <f>Monthly!H860</f>
        <v>0.25422233303842151</v>
      </c>
      <c r="H200" s="45">
        <f t="shared" si="9"/>
        <v>0.76018163562411012</v>
      </c>
      <c r="I200" s="31">
        <f>Monthly!K860</f>
        <v>6.5395507866158116E-4</v>
      </c>
      <c r="J200" s="49">
        <f t="shared" si="10"/>
        <v>-0.75011309147948846</v>
      </c>
      <c r="K200" s="49"/>
      <c r="L200" s="49"/>
      <c r="M200" s="50"/>
      <c r="N200" s="50"/>
      <c r="R200">
        <f t="shared" si="6"/>
        <v>-0.74923621475384727</v>
      </c>
      <c r="S200" s="49"/>
      <c r="T200" s="49"/>
      <c r="U200" s="50"/>
      <c r="V200" s="50"/>
    </row>
    <row r="201" spans="1:22" x14ac:dyDescent="0.3">
      <c r="A201" s="1">
        <v>194208</v>
      </c>
      <c r="B201" s="75">
        <f>Monthly!AA861</f>
        <v>1.4883333333333333E-2</v>
      </c>
      <c r="C201">
        <f>Monthly!AA862</f>
        <v>3.2164333333333336E-2</v>
      </c>
      <c r="D201" s="45">
        <f>INTERCEPT($B$2:B199,$C$2:C199)</f>
        <v>4.0184451943104773E-3</v>
      </c>
      <c r="E201" s="45">
        <f t="shared" si="7"/>
        <v>0.14696751720575973</v>
      </c>
      <c r="F201" s="45">
        <f t="shared" si="8"/>
        <v>6.2058117420562015E-3</v>
      </c>
      <c r="G201">
        <f>Monthly!H861</f>
        <v>0.25422184632967071</v>
      </c>
      <c r="H201" s="45">
        <f t="shared" si="9"/>
        <v>0.76018043715437167</v>
      </c>
      <c r="I201" s="31">
        <f>Monthly!K861</f>
        <v>8.3715420043595126E-4</v>
      </c>
      <c r="J201" s="49">
        <f t="shared" si="10"/>
        <v>-0.75343330814411813</v>
      </c>
      <c r="K201" s="49"/>
      <c r="L201" s="49"/>
      <c r="M201" s="50"/>
      <c r="N201" s="50"/>
      <c r="R201">
        <f t="shared" si="6"/>
        <v>-0.75231078370931681</v>
      </c>
      <c r="S201" s="49"/>
      <c r="T201" s="49"/>
      <c r="U201" s="50"/>
      <c r="V201" s="50"/>
    </row>
    <row r="202" spans="1:22" x14ac:dyDescent="0.3">
      <c r="A202" s="1">
        <v>194209</v>
      </c>
      <c r="B202" s="75">
        <f>Monthly!AA862</f>
        <v>3.2164333333333336E-2</v>
      </c>
      <c r="C202">
        <f>Monthly!AA863</f>
        <v>6.7055333333333328E-2</v>
      </c>
      <c r="D202" s="45">
        <f>INTERCEPT($B$2:B200,$C$2:C200)</f>
        <v>4.1668003334833625E-3</v>
      </c>
      <c r="E202" s="45">
        <f t="shared" si="7"/>
        <v>0.15707160021409219</v>
      </c>
      <c r="F202" s="45">
        <f t="shared" si="8"/>
        <v>9.2189036399694946E-3</v>
      </c>
      <c r="G202">
        <f>Monthly!H862</f>
        <v>0.25413917572298744</v>
      </c>
      <c r="H202" s="45">
        <f t="shared" si="9"/>
        <v>0.75997686776026208</v>
      </c>
      <c r="I202" s="31">
        <f>Monthly!K862</f>
        <v>1.0337003681453779E-3</v>
      </c>
      <c r="J202" s="49">
        <f t="shared" si="10"/>
        <v>-0.75028178295771386</v>
      </c>
      <c r="K202" s="49"/>
      <c r="L202" s="49"/>
      <c r="M202" s="50"/>
      <c r="N202" s="50"/>
      <c r="R202">
        <f t="shared" si="6"/>
        <v>-0.74889586706764499</v>
      </c>
      <c r="S202" s="49"/>
      <c r="T202" s="49"/>
      <c r="U202" s="50"/>
      <c r="V202" s="50"/>
    </row>
    <row r="203" spans="1:22" x14ac:dyDescent="0.3">
      <c r="A203" s="1">
        <v>194210</v>
      </c>
      <c r="B203" s="75">
        <f>Monthly!AA863</f>
        <v>6.7055333333333328E-2</v>
      </c>
      <c r="C203">
        <f>Monthly!AA864</f>
        <v>-3.8056666666666664E-3</v>
      </c>
      <c r="D203" s="45">
        <f>INTERCEPT($B$2:B201,$C$2:C201)</f>
        <v>4.1974998157126384E-3</v>
      </c>
      <c r="E203" s="45">
        <f t="shared" si="7"/>
        <v>0.17247792871395518</v>
      </c>
      <c r="F203" s="45">
        <f t="shared" si="8"/>
        <v>1.5763064818269806E-2</v>
      </c>
      <c r="G203">
        <f>Monthly!H863</f>
        <v>0.25400380522152477</v>
      </c>
      <c r="H203" s="45">
        <f t="shared" si="9"/>
        <v>0.75964352237773347</v>
      </c>
      <c r="I203" s="31">
        <f>Monthly!K863</f>
        <v>1.243636220375642E-3</v>
      </c>
      <c r="J203" s="49">
        <f t="shared" si="10"/>
        <v>-0.74333063100244556</v>
      </c>
      <c r="K203" s="49"/>
      <c r="L203" s="49"/>
      <c r="M203" s="50"/>
      <c r="N203" s="50"/>
      <c r="R203">
        <f t="shared" si="6"/>
        <v>-0.74166354981747395</v>
      </c>
      <c r="S203" s="49"/>
      <c r="T203" s="49"/>
      <c r="U203" s="50"/>
      <c r="V203" s="50"/>
    </row>
    <row r="204" spans="1:22" x14ac:dyDescent="0.3">
      <c r="A204" s="1">
        <v>194211</v>
      </c>
      <c r="B204" s="75">
        <f>Monthly!AA864</f>
        <v>-3.8056666666666664E-3</v>
      </c>
      <c r="C204">
        <f>Monthly!AA865</f>
        <v>5.6778333333333333E-2</v>
      </c>
      <c r="D204" s="45">
        <f>INTERCEPT($B$2:B202,$C$2:C202)</f>
        <v>4.2865723873344143E-3</v>
      </c>
      <c r="E204" s="45">
        <f t="shared" si="7"/>
        <v>0.18039346162062739</v>
      </c>
      <c r="F204" s="45">
        <f t="shared" si="8"/>
        <v>3.6000550035601799E-3</v>
      </c>
      <c r="G204">
        <f>Monthly!H864</f>
        <v>0.25392140101318528</v>
      </c>
      <c r="H204" s="45">
        <f t="shared" si="9"/>
        <v>0.75944060050366613</v>
      </c>
      <c r="I204" s="31">
        <f>Monthly!K864</f>
        <v>1.5120912875526103E-3</v>
      </c>
      <c r="J204" s="49">
        <f t="shared" si="10"/>
        <v>-0.75616551287057177</v>
      </c>
      <c r="K204" s="49"/>
      <c r="L204" s="49"/>
      <c r="M204" s="50"/>
      <c r="N204" s="50"/>
      <c r="R204">
        <f t="shared" si="6"/>
        <v>-0.75413879438594289</v>
      </c>
      <c r="S204" s="49"/>
      <c r="T204" s="49"/>
      <c r="U204" s="50"/>
      <c r="V204" s="50"/>
    </row>
    <row r="205" spans="1:22" x14ac:dyDescent="0.3">
      <c r="A205" s="1">
        <v>194212</v>
      </c>
      <c r="B205" s="75">
        <f>Monthly!AA865</f>
        <v>5.6778333333333333E-2</v>
      </c>
      <c r="C205">
        <f>Monthly!AA866</f>
        <v>7.1785333333333326E-2</v>
      </c>
      <c r="D205" s="45">
        <f>INTERCEPT($B$2:B203,$C$2:C203)</f>
        <v>4.6017479446816365E-3</v>
      </c>
      <c r="E205" s="45">
        <f t="shared" si="7"/>
        <v>0.1700312911392719</v>
      </c>
      <c r="F205" s="45">
        <f t="shared" si="8"/>
        <v>1.4255841270084262E-2</v>
      </c>
      <c r="G205">
        <f>Monthly!H865</f>
        <v>0.25383490622601085</v>
      </c>
      <c r="H205" s="45">
        <f t="shared" si="9"/>
        <v>0.75922760204319917</v>
      </c>
      <c r="I205" s="31">
        <f>Monthly!K865</f>
        <v>1.800322812689969E-3</v>
      </c>
      <c r="J205" s="49">
        <f t="shared" si="10"/>
        <v>-0.74510543216583047</v>
      </c>
      <c r="K205" s="49"/>
      <c r="L205" s="49"/>
      <c r="M205" s="50"/>
      <c r="N205" s="50"/>
      <c r="R205">
        <f t="shared" si="6"/>
        <v>-0.74269266476661566</v>
      </c>
      <c r="S205" s="49"/>
      <c r="T205" s="49"/>
      <c r="U205" s="50"/>
      <c r="V205" s="50"/>
    </row>
    <row r="206" spans="1:22" x14ac:dyDescent="0.3">
      <c r="A206" s="1">
        <v>194301</v>
      </c>
      <c r="B206" s="75">
        <f>Monthly!AA866</f>
        <v>7.1785333333333326E-2</v>
      </c>
      <c r="C206">
        <f>Monthly!AA867</f>
        <v>5.7926333333333337E-2</v>
      </c>
      <c r="D206" s="45">
        <f>INTERCEPT($B$2:B204,$C$2:C204)</f>
        <v>4.5240042908528642E-3</v>
      </c>
      <c r="E206" s="45">
        <f t="shared" si="7"/>
        <v>0.16578188810487027</v>
      </c>
      <c r="F206" s="45">
        <f t="shared" si="8"/>
        <v>1.6424712389090344E-2</v>
      </c>
      <c r="G206">
        <f>Monthly!H866</f>
        <v>0.25359714956822293</v>
      </c>
      <c r="H206" s="45">
        <f t="shared" si="9"/>
        <v>0.75864209404976568</v>
      </c>
      <c r="I206" s="31">
        <f>Monthly!K866</f>
        <v>1.7443004037263831E-3</v>
      </c>
      <c r="J206" s="49">
        <f t="shared" si="10"/>
        <v>-0.7422289654144798</v>
      </c>
      <c r="K206" s="49"/>
      <c r="L206" s="49"/>
      <c r="M206" s="50"/>
      <c r="N206" s="50"/>
      <c r="R206">
        <f t="shared" si="6"/>
        <v>-0.73989202310146829</v>
      </c>
      <c r="S206" s="49"/>
      <c r="T206" s="49"/>
      <c r="U206" s="50"/>
      <c r="V206" s="50"/>
    </row>
    <row r="207" spans="1:22" x14ac:dyDescent="0.3">
      <c r="A207" s="1">
        <v>194302</v>
      </c>
      <c r="B207" s="75">
        <f>Monthly!AA867</f>
        <v>5.7926333333333337E-2</v>
      </c>
      <c r="C207">
        <f>Monthly!AA868</f>
        <v>5.8610333333333334E-2</v>
      </c>
      <c r="D207" s="45">
        <f>INTERCEPT($B$2:B205,$C$2:C205)</f>
        <v>4.7216441003255141E-3</v>
      </c>
      <c r="E207" s="45">
        <f t="shared" si="7"/>
        <v>0.16867997569314211</v>
      </c>
      <c r="F207" s="45">
        <f t="shared" si="8"/>
        <v>1.449265659898503E-2</v>
      </c>
      <c r="G207">
        <f>Monthly!H867</f>
        <v>0.25335648752416551</v>
      </c>
      <c r="H207" s="45">
        <f t="shared" si="9"/>
        <v>0.75804940356412254</v>
      </c>
      <c r="I207" s="31">
        <f>Monthly!K867</f>
        <v>1.8291828415499969E-3</v>
      </c>
      <c r="J207" s="49">
        <f t="shared" si="10"/>
        <v>-0.74368589955679953</v>
      </c>
      <c r="K207" s="49"/>
      <c r="L207" s="49"/>
      <c r="M207" s="50"/>
      <c r="N207" s="50"/>
      <c r="R207">
        <f t="shared" si="6"/>
        <v>-0.74123602513750064</v>
      </c>
      <c r="S207" s="49"/>
      <c r="T207" s="49"/>
      <c r="U207" s="50"/>
      <c r="V207" s="50"/>
    </row>
    <row r="208" spans="1:22" x14ac:dyDescent="0.3">
      <c r="A208" s="1">
        <v>194303</v>
      </c>
      <c r="B208" s="75">
        <f>Monthly!AA868</f>
        <v>5.8610333333333334E-2</v>
      </c>
      <c r="C208">
        <f>Monthly!AA869</f>
        <v>3.2503333333333334E-3</v>
      </c>
      <c r="D208" s="45">
        <f>INTERCEPT($B$2:B206,$C$2:C206)</f>
        <v>4.9981241852283999E-3</v>
      </c>
      <c r="E208" s="45">
        <f t="shared" si="7"/>
        <v>0.17707762448042969</v>
      </c>
      <c r="F208" s="45">
        <f t="shared" si="8"/>
        <v>1.5376702781901211E-2</v>
      </c>
      <c r="G208">
        <f>Monthly!H868</f>
        <v>0.25328388056609469</v>
      </c>
      <c r="H208" s="45">
        <f t="shared" si="9"/>
        <v>0.75787058528319218</v>
      </c>
      <c r="I208" s="31">
        <f>Monthly!K868</f>
        <v>1.9149314266983422E-3</v>
      </c>
      <c r="J208" s="49">
        <f t="shared" si="10"/>
        <v>-0.7425613523142619</v>
      </c>
      <c r="K208" s="49"/>
      <c r="L208" s="49"/>
      <c r="M208" s="50"/>
      <c r="N208" s="50"/>
      <c r="R208">
        <f t="shared" si="6"/>
        <v>-0.7399968818590773</v>
      </c>
      <c r="S208" s="49"/>
      <c r="T208" s="49"/>
      <c r="U208" s="50"/>
      <c r="V208" s="50"/>
    </row>
    <row r="209" spans="1:22" x14ac:dyDescent="0.3">
      <c r="A209" s="1">
        <v>194304</v>
      </c>
      <c r="B209" s="75">
        <f>Monthly!AA869</f>
        <v>3.2503333333333334E-3</v>
      </c>
      <c r="C209">
        <f>Monthly!AA870</f>
        <v>5.2167333333333336E-2</v>
      </c>
      <c r="D209" s="45">
        <f>INTERCEPT($B$2:B207,$C$2:C207)</f>
        <v>5.2058755493652525E-3</v>
      </c>
      <c r="E209" s="45">
        <f t="shared" si="7"/>
        <v>0.16184838281086236</v>
      </c>
      <c r="F209" s="45">
        <f t="shared" si="8"/>
        <v>5.7319367429614918E-3</v>
      </c>
      <c r="G209">
        <f>Monthly!H869</f>
        <v>0.25329580322872597</v>
      </c>
      <c r="H209" s="45">
        <f t="shared" si="9"/>
        <v>0.7578999488979411</v>
      </c>
      <c r="I209" s="31">
        <f>Monthly!K869</f>
        <v>2.0015640178791439E-3</v>
      </c>
      <c r="J209" s="49">
        <f t="shared" si="10"/>
        <v>-0.75276209604444788</v>
      </c>
      <c r="K209" s="49"/>
      <c r="L209" s="49"/>
      <c r="M209" s="50"/>
      <c r="N209" s="50"/>
      <c r="R209">
        <f t="shared" si="6"/>
        <v>-0.75008156468205045</v>
      </c>
      <c r="S209" s="49"/>
      <c r="T209" s="49"/>
      <c r="U209" s="50"/>
      <c r="V209" s="50"/>
    </row>
    <row r="210" spans="1:22" x14ac:dyDescent="0.3">
      <c r="A210" s="1">
        <v>194305</v>
      </c>
      <c r="B210" s="75">
        <f>Monthly!AA870</f>
        <v>5.2167333333333336E-2</v>
      </c>
      <c r="C210">
        <f>Monthly!AA871</f>
        <v>2.1601333333333333E-2</v>
      </c>
      <c r="D210" s="45">
        <f>INTERCEPT($B$2:B208,$C$2:C208)</f>
        <v>5.4622314881932321E-3</v>
      </c>
      <c r="E210" s="45">
        <f t="shared" si="7"/>
        <v>0.12333702378931451</v>
      </c>
      <c r="F210" s="45">
        <f t="shared" si="8"/>
        <v>1.1896395120551666E-2</v>
      </c>
      <c r="G210">
        <f>Monthly!H870</f>
        <v>0.25335644830279752</v>
      </c>
      <c r="H210" s="45">
        <f t="shared" si="9"/>
        <v>0.75804930696941819</v>
      </c>
      <c r="I210" s="31">
        <f>Monthly!K870</f>
        <v>2.0890990318847458E-3</v>
      </c>
      <c r="J210" s="49">
        <f t="shared" si="10"/>
        <v>-0.7466538968220986</v>
      </c>
      <c r="K210" s="49"/>
      <c r="L210" s="49"/>
      <c r="M210" s="50"/>
      <c r="N210" s="50"/>
      <c r="R210">
        <f t="shared" si="6"/>
        <v>-0.74385590971414595</v>
      </c>
      <c r="S210" s="49"/>
      <c r="T210" s="49"/>
      <c r="U210" s="50"/>
      <c r="V210" s="50"/>
    </row>
    <row r="211" spans="1:22" x14ac:dyDescent="0.3">
      <c r="A211" s="1">
        <v>194306</v>
      </c>
      <c r="B211" s="75">
        <f>Monthly!AA871</f>
        <v>2.1601333333333333E-2</v>
      </c>
      <c r="C211">
        <f>Monthly!AA872</f>
        <v>-5.2940666666666664E-2</v>
      </c>
      <c r="D211" s="45">
        <f>INTERCEPT($B$2:B209,$C$2:C209)</f>
        <v>5.4172395029008233E-3</v>
      </c>
      <c r="E211" s="45">
        <f t="shared" si="7"/>
        <v>0.12037165161957941</v>
      </c>
      <c r="F211" s="45">
        <f t="shared" si="8"/>
        <v>8.0174276734192307E-3</v>
      </c>
      <c r="G211">
        <f>Monthly!H871</f>
        <v>0.25336254716871731</v>
      </c>
      <c r="H211" s="45">
        <f t="shared" si="9"/>
        <v>0.75806432729710327</v>
      </c>
      <c r="I211" s="31">
        <f>Monthly!K871</f>
        <v>2.1775554670904074E-3</v>
      </c>
      <c r="J211" s="49">
        <f t="shared" si="10"/>
        <v>-0.75081507560564154</v>
      </c>
      <c r="K211" s="49"/>
      <c r="L211" s="49"/>
      <c r="M211" s="50"/>
      <c r="N211" s="50"/>
      <c r="R211">
        <f t="shared" si="6"/>
        <v>-0.74789859256714275</v>
      </c>
      <c r="S211" s="49"/>
      <c r="T211" s="49"/>
      <c r="U211" s="50"/>
      <c r="V211" s="50"/>
    </row>
    <row r="212" spans="1:22" x14ac:dyDescent="0.3">
      <c r="A212" s="1">
        <v>194307</v>
      </c>
      <c r="B212" s="75">
        <f>Monthly!AA872</f>
        <v>-5.2940666666666664E-2</v>
      </c>
      <c r="C212">
        <f>Monthly!AA873</f>
        <v>1.5696333333333333E-2</v>
      </c>
      <c r="D212" s="45">
        <f>INTERCEPT($B$2:B210,$C$2:C210)</f>
        <v>5.6235795832357662E-3</v>
      </c>
      <c r="E212" s="45">
        <f t="shared" si="7"/>
        <v>0.14154554336074679</v>
      </c>
      <c r="F212" s="45">
        <f t="shared" si="8"/>
        <v>-1.8699358459777424E-3</v>
      </c>
      <c r="G212">
        <f>Monthly!H872</f>
        <v>0.25346305702052335</v>
      </c>
      <c r="H212" s="45">
        <f t="shared" si="9"/>
        <v>0.75831186104578141</v>
      </c>
      <c r="I212" s="31">
        <f>Monthly!K872</f>
        <v>2.2669529282025105E-3</v>
      </c>
      <c r="J212" s="49">
        <f t="shared" si="10"/>
        <v>-0.76130764804395523</v>
      </c>
      <c r="K212" s="49"/>
      <c r="L212" s="49"/>
      <c r="M212" s="50"/>
      <c r="N212" s="50"/>
      <c r="R212">
        <f t="shared" si="6"/>
        <v>-0.75827102279784886</v>
      </c>
      <c r="S212" s="49"/>
      <c r="T212" s="49"/>
      <c r="U212" s="50"/>
      <c r="V212" s="50"/>
    </row>
    <row r="213" spans="1:22" x14ac:dyDescent="0.3">
      <c r="A213" s="1">
        <v>194308</v>
      </c>
      <c r="B213" s="75">
        <f>Monthly!AA873</f>
        <v>1.5696333333333333E-2</v>
      </c>
      <c r="C213">
        <f>Monthly!AA874</f>
        <v>2.7215333333333334E-2</v>
      </c>
      <c r="D213" s="45">
        <f>INTERCEPT($B$2:B211,$C$2:C211)</f>
        <v>5.7411103207534384E-3</v>
      </c>
      <c r="E213" s="45">
        <f t="shared" si="7"/>
        <v>-1.895020561644107E-3</v>
      </c>
      <c r="F213" s="45">
        <f t="shared" si="8"/>
        <v>5.7113654463443516E-3</v>
      </c>
      <c r="G213">
        <f>Monthly!H873</f>
        <v>0.25350186210976988</v>
      </c>
      <c r="H213" s="45">
        <f t="shared" si="9"/>
        <v>0.75840742817841533</v>
      </c>
      <c r="I213" s="31">
        <f>Monthly!K873</f>
        <v>2.4047835224413005E-3</v>
      </c>
      <c r="J213" s="49">
        <f t="shared" si="10"/>
        <v>-0.75397154797488863</v>
      </c>
      <c r="K213" s="49"/>
      <c r="L213" s="49"/>
      <c r="M213" s="50"/>
      <c r="N213" s="50"/>
      <c r="R213">
        <f t="shared" si="6"/>
        <v>-0.75075012865663315</v>
      </c>
      <c r="S213" s="49"/>
      <c r="T213" s="49"/>
      <c r="U213" s="50"/>
      <c r="V213" s="50"/>
    </row>
    <row r="214" spans="1:22" x14ac:dyDescent="0.3">
      <c r="A214" s="1">
        <v>194309</v>
      </c>
      <c r="B214" s="75">
        <f>Monthly!AA874</f>
        <v>2.7215333333333334E-2</v>
      </c>
      <c r="C214">
        <f>Monthly!AA875</f>
        <v>-1.1797666666666666E-2</v>
      </c>
      <c r="D214" s="45">
        <f>INTERCEPT($B$2:B212,$C$2:C212)</f>
        <v>5.4544483189952536E-3</v>
      </c>
      <c r="E214" s="45">
        <f t="shared" si="7"/>
        <v>1.4927136831140058E-2</v>
      </c>
      <c r="F214" s="45">
        <f t="shared" si="8"/>
        <v>5.8606953235670074E-3</v>
      </c>
      <c r="G214">
        <f>Monthly!H874</f>
        <v>0.25348689387317141</v>
      </c>
      <c r="H214" s="45">
        <f t="shared" si="9"/>
        <v>0.75837056527846758</v>
      </c>
      <c r="I214" s="31">
        <f>Monthly!K874</f>
        <v>2.5433437703218618E-3</v>
      </c>
      <c r="J214" s="49">
        <f t="shared" si="10"/>
        <v>-0.75403542068843887</v>
      </c>
      <c r="K214" s="49"/>
      <c r="L214" s="49"/>
      <c r="M214" s="50"/>
      <c r="N214" s="50"/>
      <c r="R214">
        <f t="shared" si="6"/>
        <v>-0.75062845602908057</v>
      </c>
      <c r="S214" s="49"/>
      <c r="T214" s="49"/>
      <c r="U214" s="50"/>
      <c r="V214" s="50"/>
    </row>
    <row r="215" spans="1:22" x14ac:dyDescent="0.3">
      <c r="A215" s="1">
        <v>194310</v>
      </c>
      <c r="B215" s="75">
        <f>Monthly!AA875</f>
        <v>-1.1797666666666666E-2</v>
      </c>
      <c r="C215">
        <f>Monthly!AA876</f>
        <v>-6.683366666666668E-2</v>
      </c>
      <c r="D215" s="45">
        <f>INTERCEPT($B$2:B213,$C$2:C213)</f>
        <v>5.4839403998723007E-3</v>
      </c>
      <c r="E215" s="45">
        <f t="shared" si="7"/>
        <v>8.471877050577805E-3</v>
      </c>
      <c r="F215" s="45">
        <f t="shared" si="8"/>
        <v>5.3839920183886003E-3</v>
      </c>
      <c r="G215">
        <f>Monthly!H875</f>
        <v>0.25354088921836437</v>
      </c>
      <c r="H215" s="45">
        <f t="shared" si="9"/>
        <v>0.75850354135851461</v>
      </c>
      <c r="I215" s="31">
        <f>Monthly!K875</f>
        <v>2.6826298324048592E-3</v>
      </c>
      <c r="J215" s="49">
        <f t="shared" si="10"/>
        <v>-0.75483509223762468</v>
      </c>
      <c r="K215" s="49"/>
      <c r="L215" s="49"/>
      <c r="M215" s="50"/>
      <c r="N215" s="50"/>
      <c r="R215">
        <f t="shared" si="6"/>
        <v>-0.75124128543205726</v>
      </c>
      <c r="S215" s="49"/>
      <c r="T215" s="49"/>
      <c r="U215" s="50"/>
      <c r="V215" s="50"/>
    </row>
    <row r="216" spans="1:22" x14ac:dyDescent="0.3">
      <c r="A216" s="1">
        <v>194311</v>
      </c>
      <c r="B216" s="75">
        <f>Monthly!AA876</f>
        <v>-6.683366666666668E-2</v>
      </c>
      <c r="C216">
        <f>Monthly!AA877</f>
        <v>6.977733333333333E-2</v>
      </c>
      <c r="D216" s="45">
        <f>INTERCEPT($B$2:B214,$C$2:C214)</f>
        <v>5.5954712576754767E-3</v>
      </c>
      <c r="E216" s="45">
        <f t="shared" si="7"/>
        <v>-3.331648499666922E-3</v>
      </c>
      <c r="F216" s="45">
        <f t="shared" si="8"/>
        <v>5.8181375429527159E-3</v>
      </c>
      <c r="G216">
        <f>Monthly!H876</f>
        <v>0.25365828355592868</v>
      </c>
      <c r="H216" s="45">
        <f t="shared" si="9"/>
        <v>0.7587926473580564</v>
      </c>
      <c r="I216" s="31">
        <f>Monthly!K876</f>
        <v>2.8226811862797421E-3</v>
      </c>
      <c r="J216" s="49">
        <f t="shared" si="10"/>
        <v>-0.75486132464278599</v>
      </c>
      <c r="K216" s="49"/>
      <c r="L216" s="49"/>
      <c r="M216" s="50"/>
      <c r="N216" s="50"/>
      <c r="R216">
        <f t="shared" si="6"/>
        <v>-0.75107930211330931</v>
      </c>
      <c r="S216" s="49"/>
      <c r="T216" s="49"/>
      <c r="U216" s="50"/>
      <c r="V216" s="50"/>
    </row>
    <row r="217" spans="1:22" x14ac:dyDescent="0.3">
      <c r="A217" s="1">
        <v>194312</v>
      </c>
      <c r="B217" s="75">
        <f>Monthly!AA877</f>
        <v>6.977733333333333E-2</v>
      </c>
      <c r="C217">
        <f>Monthly!AA878</f>
        <v>1.8069333333333333E-2</v>
      </c>
      <c r="D217" s="45">
        <f>INTERCEPT($B$2:B215,$C$2:C215)</f>
        <v>5.5566965103793203E-3</v>
      </c>
      <c r="E217" s="45">
        <f t="shared" si="7"/>
        <v>2.4464149675316239E-3</v>
      </c>
      <c r="F217" s="45">
        <f t="shared" si="8"/>
        <v>5.7274008230404306E-3</v>
      </c>
      <c r="G217">
        <f>Monthly!H877</f>
        <v>0.25380836904987186</v>
      </c>
      <c r="H217" s="45">
        <f t="shared" si="9"/>
        <v>0.75916225198625109</v>
      </c>
      <c r="I217" s="31">
        <f>Monthly!K877</f>
        <v>2.9635376985489067E-3</v>
      </c>
      <c r="J217" s="49">
        <f t="shared" si="10"/>
        <v>-0.75551162340757683</v>
      </c>
      <c r="K217" s="49"/>
      <c r="L217" s="49"/>
      <c r="M217" s="50"/>
      <c r="N217" s="50"/>
      <c r="R217">
        <f t="shared" si="6"/>
        <v>-0.75154007296982206</v>
      </c>
      <c r="S217" s="49"/>
      <c r="T217" s="49"/>
      <c r="U217" s="50"/>
      <c r="V217" s="50"/>
    </row>
    <row r="218" spans="1:22" x14ac:dyDescent="0.3">
      <c r="A218" s="1">
        <v>194401</v>
      </c>
      <c r="B218" s="75">
        <f>Monthly!AA878</f>
        <v>1.8069333333333333E-2</v>
      </c>
      <c r="C218">
        <f>Monthly!AA879</f>
        <v>6.1273333333333336E-3</v>
      </c>
      <c r="D218" s="45">
        <f>INTERCEPT($B$2:B216,$C$2:C216)</f>
        <v>5.1928281953221005E-3</v>
      </c>
      <c r="E218" s="45">
        <f t="shared" si="7"/>
        <v>-3.0266837453893063E-3</v>
      </c>
      <c r="F218" s="45">
        <f t="shared" si="8"/>
        <v>5.138138037832079E-3</v>
      </c>
      <c r="G218">
        <f>Monthly!H878</f>
        <v>0.25393205654722412</v>
      </c>
      <c r="H218" s="45">
        <f t="shared" si="9"/>
        <v>0.75946684013254495</v>
      </c>
      <c r="I218" s="31">
        <f>Monthly!K878</f>
        <v>2.9944265322221731E-3</v>
      </c>
      <c r="J218" s="49">
        <f t="shared" si="10"/>
        <v>-0.75658018289593143</v>
      </c>
      <c r="K218" s="49"/>
      <c r="L218" s="49"/>
      <c r="M218" s="50"/>
      <c r="N218" s="50"/>
      <c r="R218">
        <f t="shared" si="6"/>
        <v>-0.75256657185889364</v>
      </c>
      <c r="S218" s="49"/>
      <c r="T218" s="49"/>
      <c r="U218" s="50"/>
      <c r="V218" s="50"/>
    </row>
    <row r="219" spans="1:22" x14ac:dyDescent="0.3">
      <c r="A219" s="1">
        <v>194402</v>
      </c>
      <c r="B219" s="75">
        <f>Monthly!AA879</f>
        <v>6.1273333333333336E-3</v>
      </c>
      <c r="C219">
        <f>Monthly!AA880</f>
        <v>2.0735333333333335E-2</v>
      </c>
      <c r="D219" s="45">
        <f>INTERCEPT($B$2:B217,$C$2:C217)</f>
        <v>5.4774598445603787E-3</v>
      </c>
      <c r="E219" s="45">
        <f t="shared" si="7"/>
        <v>-2.0004618477414663E-3</v>
      </c>
      <c r="F219" s="45">
        <f t="shared" si="8"/>
        <v>5.4652023479986505E-3</v>
      </c>
      <c r="G219">
        <f>Monthly!H879</f>
        <v>0.25405858447442337</v>
      </c>
      <c r="H219" s="45">
        <f t="shared" si="9"/>
        <v>0.75977841551674519</v>
      </c>
      <c r="I219" s="31">
        <f>Monthly!K879</f>
        <v>3.023184449360645E-3</v>
      </c>
      <c r="J219" s="49">
        <f t="shared" si="10"/>
        <v>-0.75650422508479565</v>
      </c>
      <c r="K219" s="49"/>
      <c r="L219" s="49"/>
      <c r="M219" s="50"/>
      <c r="N219" s="50"/>
      <c r="R219">
        <f t="shared" si="6"/>
        <v>-0.75245138073745432</v>
      </c>
      <c r="S219" s="49"/>
      <c r="T219" s="49"/>
      <c r="U219" s="50"/>
      <c r="V219" s="50"/>
    </row>
    <row r="220" spans="1:22" x14ac:dyDescent="0.3">
      <c r="A220" s="1">
        <v>194403</v>
      </c>
      <c r="B220" s="75">
        <f>Monthly!AA880</f>
        <v>2.0735333333333335E-2</v>
      </c>
      <c r="C220">
        <f>Monthly!AA881</f>
        <v>-1.2595666666666666E-2</v>
      </c>
      <c r="D220" s="45">
        <f>INTERCEPT($B$2:B218,$C$2:C218)</f>
        <v>5.5315406369854476E-3</v>
      </c>
      <c r="E220" s="45">
        <f t="shared" si="7"/>
        <v>4.0139984684434754E-3</v>
      </c>
      <c r="F220" s="45">
        <f t="shared" si="8"/>
        <v>5.6147722332281127E-3</v>
      </c>
      <c r="G220">
        <f>Monthly!H880</f>
        <v>0.25416324336452473</v>
      </c>
      <c r="H220" s="45">
        <f t="shared" si="9"/>
        <v>0.76003613262817193</v>
      </c>
      <c r="I220" s="31">
        <f>Monthly!K880</f>
        <v>3.0536440162338857E-3</v>
      </c>
      <c r="J220" s="49">
        <f t="shared" si="10"/>
        <v>-0.75662293760989485</v>
      </c>
      <c r="K220" s="49"/>
      <c r="L220" s="49"/>
      <c r="M220" s="50"/>
      <c r="N220" s="50"/>
      <c r="R220">
        <f t="shared" si="6"/>
        <v>-0.75252868509543158</v>
      </c>
      <c r="S220" s="49"/>
      <c r="T220" s="49"/>
      <c r="U220" s="50"/>
      <c r="V220" s="50"/>
    </row>
    <row r="221" spans="1:22" x14ac:dyDescent="0.3">
      <c r="A221" s="1">
        <v>194404</v>
      </c>
      <c r="B221" s="75">
        <f>Monthly!AA881</f>
        <v>-1.2595666666666666E-2</v>
      </c>
      <c r="C221">
        <f>Monthly!AA882</f>
        <v>4.8348333333333333E-2</v>
      </c>
      <c r="D221" s="45">
        <f>INTERCEPT($B$2:B219,$C$2:C219)</f>
        <v>5.5210505871747927E-3</v>
      </c>
      <c r="E221" s="45">
        <f t="shared" si="7"/>
        <v>-1.107263905870926E-2</v>
      </c>
      <c r="F221" s="45">
        <f t="shared" si="8"/>
        <v>5.6605178578786088E-3</v>
      </c>
      <c r="G221">
        <f>Monthly!H881</f>
        <v>0.25423071710210643</v>
      </c>
      <c r="H221" s="45">
        <f t="shared" si="9"/>
        <v>0.76020228049254612</v>
      </c>
      <c r="I221" s="31">
        <f>Monthly!K881</f>
        <v>3.0838705064758871E-3</v>
      </c>
      <c r="J221" s="49">
        <f t="shared" si="10"/>
        <v>-0.75681597802647427</v>
      </c>
      <c r="K221" s="49"/>
      <c r="L221" s="49"/>
      <c r="M221" s="50"/>
      <c r="N221" s="50"/>
      <c r="R221">
        <f t="shared" si="6"/>
        <v>-0.7526808244646479</v>
      </c>
      <c r="S221" s="49"/>
      <c r="T221" s="49"/>
      <c r="U221" s="50"/>
      <c r="V221" s="50"/>
    </row>
    <row r="222" spans="1:22" x14ac:dyDescent="0.3">
      <c r="A222" s="1">
        <v>194405</v>
      </c>
      <c r="B222" s="75">
        <f>Monthly!AA882</f>
        <v>4.8348333333333333E-2</v>
      </c>
      <c r="C222">
        <f>Monthly!AA883</f>
        <v>5.3772333333333332E-2</v>
      </c>
      <c r="D222" s="45">
        <f>INTERCEPT($B$2:B220,$C$2:C220)</f>
        <v>5.5997878889431146E-3</v>
      </c>
      <c r="E222" s="45">
        <f t="shared" si="7"/>
        <v>-0.11723971663929871</v>
      </c>
      <c r="F222" s="45">
        <f t="shared" si="8"/>
        <v>-6.8557011039245379E-5</v>
      </c>
      <c r="G222">
        <f>Monthly!H882</f>
        <v>0.25428968944525521</v>
      </c>
      <c r="H222" s="45">
        <f t="shared" si="9"/>
        <v>0.76034749270840862</v>
      </c>
      <c r="I222" s="31">
        <f>Monthly!K882</f>
        <v>3.1119846124837329E-3</v>
      </c>
      <c r="J222" s="49">
        <f t="shared" si="10"/>
        <v>-0.76273298138806178</v>
      </c>
      <c r="K222" s="49"/>
      <c r="L222" s="49"/>
      <c r="M222" s="50"/>
      <c r="N222" s="50"/>
      <c r="R222">
        <f t="shared" si="6"/>
        <v>-0.75855979970016385</v>
      </c>
      <c r="S222" s="49"/>
      <c r="T222" s="49"/>
      <c r="U222" s="50"/>
      <c r="V222" s="50"/>
    </row>
    <row r="223" spans="1:22" x14ac:dyDescent="0.3">
      <c r="A223" s="1">
        <v>194406</v>
      </c>
      <c r="B223" s="75">
        <f>Monthly!AA883</f>
        <v>5.3772333333333332E-2</v>
      </c>
      <c r="C223">
        <f>Monthly!AA884</f>
        <v>-1.9865666666666667E-2</v>
      </c>
      <c r="D223" s="45">
        <f>INTERCEPT($B$2:B221,$C$2:C221)</f>
        <v>5.4902482379776251E-3</v>
      </c>
      <c r="E223" s="45">
        <f t="shared" si="7"/>
        <v>-0.15646903466484441</v>
      </c>
      <c r="F223" s="45">
        <f t="shared" si="8"/>
        <v>-2.9234568503652761E-3</v>
      </c>
      <c r="G223">
        <f>Monthly!H883</f>
        <v>0.25425706468477616</v>
      </c>
      <c r="H223" s="45">
        <f t="shared" si="9"/>
        <v>0.76026715840862935</v>
      </c>
      <c r="I223" s="31">
        <f>Monthly!K883</f>
        <v>3.1417970109463684E-3</v>
      </c>
      <c r="J223" s="49">
        <f t="shared" si="10"/>
        <v>-0.76549148544251389</v>
      </c>
      <c r="K223" s="49"/>
      <c r="L223" s="49"/>
      <c r="M223" s="50"/>
      <c r="N223" s="50"/>
      <c r="R223">
        <f t="shared" si="6"/>
        <v>-0.76127850954671361</v>
      </c>
      <c r="S223" s="49"/>
      <c r="T223" s="49"/>
      <c r="U223" s="50"/>
      <c r="V223" s="50"/>
    </row>
    <row r="224" spans="1:22" x14ac:dyDescent="0.3">
      <c r="A224" s="1">
        <v>194407</v>
      </c>
      <c r="B224" s="75">
        <f>Monthly!AA884</f>
        <v>-1.9865666666666667E-2</v>
      </c>
      <c r="C224">
        <f>Monthly!AA885</f>
        <v>1.4119333333333333E-2</v>
      </c>
      <c r="D224" s="45">
        <f>INTERCEPT($B$2:B222,$C$2:C222)</f>
        <v>5.6437318783029208E-3</v>
      </c>
      <c r="E224" s="45">
        <f t="shared" si="7"/>
        <v>-0.13545762465547759</v>
      </c>
      <c r="F224" s="45">
        <f t="shared" si="8"/>
        <v>8.3346878971670875E-3</v>
      </c>
      <c r="G224">
        <f>Monthly!H884</f>
        <v>0.25426641662507693</v>
      </c>
      <c r="H224" s="45">
        <f t="shared" si="9"/>
        <v>0.76029018641638546</v>
      </c>
      <c r="I224" s="31">
        <f>Monthly!K884</f>
        <v>3.1713840813937448E-3</v>
      </c>
      <c r="J224" s="49">
        <f t="shared" si="10"/>
        <v>-0.754625485736935</v>
      </c>
      <c r="K224" s="49"/>
      <c r="L224" s="49"/>
      <c r="M224" s="50"/>
      <c r="N224" s="50"/>
      <c r="R224">
        <f t="shared" si="6"/>
        <v>-0.75037278188653145</v>
      </c>
      <c r="S224" s="49"/>
      <c r="T224" s="49"/>
      <c r="U224" s="50"/>
      <c r="V224" s="50"/>
    </row>
    <row r="225" spans="1:25" x14ac:dyDescent="0.3">
      <c r="A225" s="1">
        <v>194408</v>
      </c>
      <c r="B225" s="75">
        <f>Monthly!AA885</f>
        <v>1.4119333333333333E-2</v>
      </c>
      <c r="C225">
        <f>Monthly!AA886</f>
        <v>-9.766666666666667E-4</v>
      </c>
      <c r="D225" s="45">
        <f>INTERCEPT($B$2:B223,$C$2:C223)</f>
        <v>5.8783122930345776E-3</v>
      </c>
      <c r="E225" s="45">
        <f t="shared" si="7"/>
        <v>-0.12255272574656097</v>
      </c>
      <c r="F225" s="45">
        <f t="shared" si="8"/>
        <v>4.1479495073103011E-3</v>
      </c>
      <c r="G225">
        <f>Monthly!H885</f>
        <v>0.25426988127284111</v>
      </c>
      <c r="H225" s="45">
        <f t="shared" si="9"/>
        <v>0.76029871767683121</v>
      </c>
      <c r="I225" s="31">
        <f>Monthly!K885</f>
        <v>3.1988768012273035E-3</v>
      </c>
      <c r="J225" s="49">
        <f t="shared" si="10"/>
        <v>-0.75862196405573179</v>
      </c>
      <c r="K225" s="49"/>
      <c r="L225" s="49"/>
      <c r="M225" s="50"/>
      <c r="N225" s="50"/>
      <c r="R225">
        <f t="shared" si="6"/>
        <v>-0.75433237359814476</v>
      </c>
      <c r="S225" s="49"/>
      <c r="T225" s="49"/>
      <c r="U225" s="50"/>
      <c r="V225" s="50"/>
    </row>
    <row r="226" spans="1:25" x14ac:dyDescent="0.3">
      <c r="A226" s="1">
        <v>194409</v>
      </c>
      <c r="B226" s="75">
        <f>Monthly!AA886</f>
        <v>-9.766666666666667E-4</v>
      </c>
      <c r="C226">
        <f>Monthly!AA887</f>
        <v>2.4183333333333335E-3</v>
      </c>
      <c r="D226" s="45">
        <f>INTERCEPT($B$2:B224,$C$2:C224)</f>
        <v>5.7548104506911892E-3</v>
      </c>
      <c r="E226" s="45">
        <f t="shared" si="7"/>
        <v>-0.10117213766815494</v>
      </c>
      <c r="F226" s="45">
        <f t="shared" si="8"/>
        <v>5.8536219051470873E-3</v>
      </c>
      <c r="G226">
        <f>Monthly!H886</f>
        <v>0.25425932868814727</v>
      </c>
      <c r="H226" s="45">
        <f t="shared" si="9"/>
        <v>0.76027273324343847</v>
      </c>
      <c r="I226" s="31">
        <f>Monthly!K886</f>
        <v>3.2280642144283016E-3</v>
      </c>
      <c r="J226" s="49">
        <f t="shared" si="10"/>
        <v>-0.75698169371820534</v>
      </c>
      <c r="K226" s="49"/>
      <c r="L226" s="49"/>
      <c r="M226" s="50"/>
      <c r="N226" s="50"/>
      <c r="R226">
        <f t="shared" si="6"/>
        <v>-0.75265302513593568</v>
      </c>
      <c r="S226" s="49"/>
      <c r="T226" s="49"/>
      <c r="U226" s="50"/>
      <c r="V226" s="50"/>
    </row>
    <row r="227" spans="1:25" x14ac:dyDescent="0.3">
      <c r="A227" s="1">
        <v>194410</v>
      </c>
      <c r="B227" s="75">
        <f>Monthly!AA887</f>
        <v>2.4183333333333335E-3</v>
      </c>
      <c r="C227">
        <f>Monthly!AA888</f>
        <v>1.7028333333333333E-2</v>
      </c>
      <c r="D227" s="45">
        <f>INTERCEPT($B$2:B225,$C$2:C225)</f>
        <v>5.7930132800699426E-3</v>
      </c>
      <c r="E227" s="45">
        <f t="shared" si="7"/>
        <v>-0.12442792563393594</v>
      </c>
      <c r="F227" s="45">
        <f t="shared" si="8"/>
        <v>5.4921050799118737E-3</v>
      </c>
      <c r="G227">
        <f>Monthly!H887</f>
        <v>0.25429389419160026</v>
      </c>
      <c r="H227" s="45">
        <f t="shared" si="9"/>
        <v>0.76035784632224246</v>
      </c>
      <c r="I227" s="31">
        <f>Monthly!K887</f>
        <v>3.2570336791001298E-3</v>
      </c>
      <c r="J227" s="49">
        <f t="shared" si="10"/>
        <v>-0.75748701510764405</v>
      </c>
      <c r="K227" s="49"/>
      <c r="L227" s="49"/>
      <c r="M227" s="50"/>
      <c r="N227" s="50"/>
      <c r="R227">
        <f t="shared" si="6"/>
        <v>-0.75311929751256113</v>
      </c>
      <c r="S227" s="49"/>
      <c r="T227" s="49"/>
      <c r="U227" s="50"/>
      <c r="V227" s="50"/>
    </row>
    <row r="228" spans="1:25" x14ac:dyDescent="0.3">
      <c r="A228" s="1">
        <v>194411</v>
      </c>
      <c r="B228" s="75">
        <f>Monthly!AA888</f>
        <v>1.7028333333333333E-2</v>
      </c>
      <c r="C228">
        <f>Monthly!AA889</f>
        <v>4.4394333333333334E-2</v>
      </c>
      <c r="D228" s="45">
        <f>INTERCEPT($B$2:B226,$C$2:C226)</f>
        <v>5.7613085419886334E-3</v>
      </c>
      <c r="E228" s="45">
        <f t="shared" si="7"/>
        <v>-0.10910991605880496</v>
      </c>
      <c r="F228" s="45">
        <f t="shared" si="8"/>
        <v>3.9033485213672827E-3</v>
      </c>
      <c r="G228">
        <f>Monthly!H888</f>
        <v>0.25432297279778021</v>
      </c>
      <c r="H228" s="45">
        <f t="shared" si="9"/>
        <v>0.76042944819384206</v>
      </c>
      <c r="I228" s="31">
        <f>Monthly!K888</f>
        <v>3.2401632235790861E-3</v>
      </c>
      <c r="J228" s="49">
        <f t="shared" si="10"/>
        <v>-0.75906483728499252</v>
      </c>
      <c r="K228" s="49"/>
      <c r="L228" s="49"/>
      <c r="M228" s="50"/>
      <c r="N228" s="50"/>
      <c r="R228">
        <f t="shared" si="6"/>
        <v>-0.75471957371191967</v>
      </c>
      <c r="S228" s="49"/>
      <c r="T228" s="49"/>
      <c r="U228" s="50"/>
      <c r="V228" s="50"/>
    </row>
    <row r="229" spans="1:25" ht="14.4" thickBot="1" x14ac:dyDescent="0.35">
      <c r="A229" s="1">
        <v>194412</v>
      </c>
      <c r="B229" s="75">
        <f>Monthly!AA889</f>
        <v>4.4394333333333334E-2</v>
      </c>
      <c r="C229">
        <f>Monthly!AA890</f>
        <v>1.1899333333333333E-2</v>
      </c>
      <c r="D229" s="45">
        <f>INTERCEPT($B$2:B227,$C$2:C227)</f>
        <v>5.7362283751897121E-3</v>
      </c>
      <c r="E229" s="45">
        <f t="shared" si="7"/>
        <v>-0.11274322464094096</v>
      </c>
      <c r="F229" s="45">
        <f t="shared" si="8"/>
        <v>7.3106807940489897E-4</v>
      </c>
      <c r="G229">
        <f>Monthly!H889</f>
        <v>0.2543089699648361</v>
      </c>
      <c r="H229" s="45">
        <f t="shared" si="9"/>
        <v>0.76039496828770026</v>
      </c>
      <c r="I229" s="31">
        <f>Monthly!K889</f>
        <v>3.2251973084507905E-3</v>
      </c>
      <c r="J229" s="49">
        <f t="shared" si="10"/>
        <v>-0.76210764331521907</v>
      </c>
      <c r="K229" s="49"/>
      <c r="L229" s="49"/>
      <c r="M229" s="50"/>
      <c r="N229" s="50"/>
      <c r="R229">
        <f t="shared" si="6"/>
        <v>-0.7577825311996842</v>
      </c>
      <c r="S229" s="49"/>
      <c r="T229" s="49"/>
      <c r="U229" s="50"/>
      <c r="V229" s="50"/>
    </row>
    <row r="230" spans="1:25" ht="14.4" thickBot="1" x14ac:dyDescent="0.35">
      <c r="A230" s="1">
        <v>194501</v>
      </c>
      <c r="B230" s="75">
        <f>Monthly!AA890</f>
        <v>1.1899333333333333E-2</v>
      </c>
      <c r="C230">
        <f>Monthly!AA891</f>
        <v>6.904133333333333E-2</v>
      </c>
      <c r="D230" s="45">
        <f>INTERCEPT($B$2:B228,$C$2:C228)</f>
        <v>5.7579328745411204E-3</v>
      </c>
      <c r="E230" s="45">
        <f t="shared" si="7"/>
        <v>-0.11791648359347287</v>
      </c>
      <c r="F230" s="45">
        <f t="shared" si="8"/>
        <v>4.3548053307678556E-3</v>
      </c>
      <c r="G230">
        <f>Monthly!H890</f>
        <v>0.25426531814483749</v>
      </c>
      <c r="H230" s="45">
        <f t="shared" si="9"/>
        <v>0.76028748154543757</v>
      </c>
      <c r="I230" s="31">
        <f>Monthly!K890</f>
        <v>3.2251973084507905E-3</v>
      </c>
      <c r="J230" s="49">
        <f t="shared" si="10"/>
        <v>-0.75847822673324305</v>
      </c>
      <c r="K230" s="49"/>
      <c r="L230" s="49"/>
      <c r="M230" s="50"/>
      <c r="N230" s="50"/>
      <c r="Q230" s="74" t="s">
        <v>40</v>
      </c>
      <c r="R230">
        <f t="shared" si="6"/>
        <v>-0.75415336778954012</v>
      </c>
      <c r="S230" s="49"/>
      <c r="T230" s="49"/>
      <c r="U230" s="50"/>
      <c r="V230" s="50"/>
      <c r="Y230" s="41" t="s">
        <v>40</v>
      </c>
    </row>
    <row r="231" spans="1:25" ht="14.4" thickBot="1" x14ac:dyDescent="0.35">
      <c r="A231" s="1">
        <v>194502</v>
      </c>
      <c r="B231" s="75">
        <f>Monthly!AA891</f>
        <v>6.904133333333333E-2</v>
      </c>
      <c r="C231">
        <f>Monthly!AA892</f>
        <v>-4.2383666666666667E-2</v>
      </c>
      <c r="D231" s="45">
        <f>INTERCEPT($B$2:B229,$C$2:C229)</f>
        <v>5.9193796576877565E-3</v>
      </c>
      <c r="E231" s="45">
        <f t="shared" si="7"/>
        <v>-0.11014804034010947</v>
      </c>
      <c r="F231" s="45">
        <f t="shared" si="8"/>
        <v>-1.6853879114471877E-3</v>
      </c>
      <c r="G231">
        <f>Monthly!H891</f>
        <v>0.25417499435486707</v>
      </c>
      <c r="H231" s="45">
        <f t="shared" si="9"/>
        <v>0.7600650685132837</v>
      </c>
      <c r="I231" s="31">
        <f>Monthly!K891</f>
        <v>3.2689604387028926E-3</v>
      </c>
      <c r="J231" s="49">
        <f t="shared" si="10"/>
        <v>-0.7641252013239187</v>
      </c>
      <c r="K231" s="49"/>
      <c r="L231" s="49"/>
      <c r="M231" s="50"/>
      <c r="N231" s="50"/>
      <c r="O231">
        <f>SUM(O254:O1044)</f>
        <v>1.3947173732489349</v>
      </c>
      <c r="P231">
        <f>SUM(P254:P1044)</f>
        <v>1.405903133285896</v>
      </c>
      <c r="Q231" s="72">
        <f>1-(O231/P231)</f>
        <v>7.9562807508776201E-3</v>
      </c>
      <c r="R231">
        <f t="shared" si="6"/>
        <v>-0.75974218866818821</v>
      </c>
      <c r="S231" s="49"/>
      <c r="T231" s="49"/>
      <c r="U231" s="50"/>
      <c r="V231" s="50"/>
      <c r="W231" s="51">
        <f>SUM(W254:W1044)</f>
        <v>1.3949956936131365</v>
      </c>
      <c r="X231" s="51">
        <f>SUM(X254:X1044)</f>
        <v>1.405903133285896</v>
      </c>
      <c r="Y231" s="73">
        <f>1-(W231/X231)</f>
        <v>7.758315217113565E-3</v>
      </c>
    </row>
    <row r="232" spans="1:25" x14ac:dyDescent="0.3">
      <c r="A232" s="1">
        <v>194503</v>
      </c>
      <c r="B232" s="75">
        <f>Monthly!AA892</f>
        <v>-4.2383666666666667E-2</v>
      </c>
      <c r="C232">
        <f>Monthly!AA893</f>
        <v>9.0172333333333327E-2</v>
      </c>
      <c r="D232" s="45">
        <f>INTERCEPT($B$2:B230,$C$2:C230)</f>
        <v>5.904297342278474E-3</v>
      </c>
      <c r="E232" s="45">
        <f t="shared" si="7"/>
        <v>-0.10918381480532548</v>
      </c>
      <c r="F232" s="45">
        <f t="shared" si="8"/>
        <v>1.0531907754382454E-2</v>
      </c>
      <c r="G232">
        <f>Monthly!H892</f>
        <v>0.25416274649708237</v>
      </c>
      <c r="H232" s="45">
        <f t="shared" si="9"/>
        <v>0.7600349091299301</v>
      </c>
      <c r="I232" s="31">
        <f>Monthly!K892</f>
        <v>3.3125099017689698E-3</v>
      </c>
      <c r="J232" s="49">
        <f t="shared" si="10"/>
        <v>-0.75227099583052293</v>
      </c>
      <c r="K232" s="49"/>
      <c r="L232" s="49"/>
      <c r="M232" s="50"/>
      <c r="N232" s="50"/>
      <c r="R232">
        <f t="shared" si="6"/>
        <v>-0.74782966511633375</v>
      </c>
      <c r="S232" s="49"/>
      <c r="T232" s="49"/>
      <c r="U232" s="50"/>
      <c r="V232" s="50"/>
    </row>
    <row r="233" spans="1:25" x14ac:dyDescent="0.3">
      <c r="A233" s="1">
        <v>194504</v>
      </c>
      <c r="B233" s="75">
        <f>Monthly!AA893</f>
        <v>9.0172333333333327E-2</v>
      </c>
      <c r="C233">
        <f>Monthly!AA894</f>
        <v>1.9784333333333334E-2</v>
      </c>
      <c r="D233" s="45">
        <f>INTERCEPT($B$2:B231,$C$2:C231)</f>
        <v>6.2181194458366326E-3</v>
      </c>
      <c r="E233" s="45">
        <f t="shared" si="7"/>
        <v>-0.11457019829330987</v>
      </c>
      <c r="F233" s="45">
        <f t="shared" si="8"/>
        <v>-4.1129426647338024E-3</v>
      </c>
      <c r="G233">
        <f>Monthly!H893</f>
        <v>0.25412882876188175</v>
      </c>
      <c r="H233" s="45">
        <f t="shared" si="9"/>
        <v>0.7599513890154157</v>
      </c>
      <c r="I233" s="31">
        <f>Monthly!K893</f>
        <v>3.4180627397626144E-3</v>
      </c>
      <c r="J233" s="49">
        <f t="shared" si="10"/>
        <v>-0.76647195197706031</v>
      </c>
      <c r="K233" s="49"/>
      <c r="L233" s="49"/>
      <c r="M233" s="50"/>
      <c r="N233" s="50"/>
      <c r="R233">
        <f t="shared" si="6"/>
        <v>-0.7618893070491316</v>
      </c>
      <c r="S233" s="49"/>
      <c r="T233" s="49"/>
      <c r="U233" s="50"/>
      <c r="V233" s="50"/>
    </row>
    <row r="234" spans="1:25" x14ac:dyDescent="0.3">
      <c r="A234" s="1">
        <v>194505</v>
      </c>
      <c r="B234" s="75">
        <f>Monthly!AA894</f>
        <v>1.9784333333333334E-2</v>
      </c>
      <c r="C234">
        <f>Monthly!AA895</f>
        <v>1.3033333333333332E-3</v>
      </c>
      <c r="D234" s="45">
        <f>INTERCEPT($B$2:B232,$C$2:C232)</f>
        <v>5.9750550720563018E-3</v>
      </c>
      <c r="E234" s="45">
        <f t="shared" si="7"/>
        <v>-0.12751492328137501</v>
      </c>
      <c r="F234" s="45">
        <f t="shared" si="8"/>
        <v>3.4522573248831514E-3</v>
      </c>
      <c r="G234">
        <f>Monthly!H894</f>
        <v>0.25412842668405805</v>
      </c>
      <c r="H234" s="45">
        <f t="shared" si="9"/>
        <v>0.75995039892289562</v>
      </c>
      <c r="I234" s="31">
        <f>Monthly!K894</f>
        <v>3.4807868871088231E-3</v>
      </c>
      <c r="J234" s="49">
        <f t="shared" si="10"/>
        <v>-0.75930135666669862</v>
      </c>
      <c r="K234" s="49"/>
      <c r="L234" s="49"/>
      <c r="M234" s="50"/>
      <c r="N234" s="50"/>
      <c r="R234">
        <f t="shared" si="6"/>
        <v>-0.75463461910538598</v>
      </c>
      <c r="S234" s="49"/>
      <c r="T234" s="49"/>
      <c r="U234" s="50"/>
      <c r="V234" s="50"/>
    </row>
    <row r="235" spans="1:25" x14ac:dyDescent="0.3">
      <c r="A235" s="1">
        <v>194506</v>
      </c>
      <c r="B235" s="75">
        <f>Monthly!AA895</f>
        <v>1.3033333333333332E-3</v>
      </c>
      <c r="C235">
        <f>Monthly!AA896</f>
        <v>-2.1579666666666667E-2</v>
      </c>
      <c r="D235" s="45">
        <f>INTERCEPT($B$2:B233,$C$2:C233)</f>
        <v>6.3222470208565695E-3</v>
      </c>
      <c r="E235" s="45">
        <f t="shared" si="7"/>
        <v>-0.12385154014936164</v>
      </c>
      <c r="F235" s="45">
        <f t="shared" si="8"/>
        <v>6.1608271801952353E-3</v>
      </c>
      <c r="G235">
        <f>Monthly!H895</f>
        <v>0.25417725696897797</v>
      </c>
      <c r="H235" s="45">
        <f t="shared" si="9"/>
        <v>0.76007064001428581</v>
      </c>
      <c r="I235" s="31">
        <f>Monthly!K895</f>
        <v>3.5439637842974922E-3</v>
      </c>
      <c r="J235" s="49">
        <f t="shared" si="10"/>
        <v>-0.75676071789995158</v>
      </c>
      <c r="K235" s="49"/>
      <c r="L235" s="49"/>
      <c r="M235" s="50"/>
      <c r="N235" s="50"/>
      <c r="R235">
        <f t="shared" si="6"/>
        <v>-0.75200896714226506</v>
      </c>
      <c r="S235" s="49"/>
      <c r="T235" s="49"/>
      <c r="U235" s="50"/>
      <c r="V235" s="50"/>
    </row>
    <row r="236" spans="1:25" x14ac:dyDescent="0.3">
      <c r="A236" s="1">
        <v>194507</v>
      </c>
      <c r="B236" s="75">
        <f>Monthly!AA896</f>
        <v>-2.1579666666666667E-2</v>
      </c>
      <c r="C236">
        <f>Monthly!AA897</f>
        <v>5.8954333333333331E-2</v>
      </c>
      <c r="D236" s="45">
        <f>INTERCEPT($B$2:B234,$C$2:C234)</f>
        <v>6.3796062685464571E-3</v>
      </c>
      <c r="E236" s="45">
        <f t="shared" si="7"/>
        <v>-0.12447828885762759</v>
      </c>
      <c r="F236" s="45">
        <f t="shared" si="8"/>
        <v>9.065806249331107E-3</v>
      </c>
      <c r="G236">
        <f>Monthly!H896</f>
        <v>0.25424874877360726</v>
      </c>
      <c r="H236" s="45">
        <f t="shared" si="9"/>
        <v>0.76024668146133867</v>
      </c>
      <c r="I236" s="31">
        <f>Monthly!K896</f>
        <v>3.5439637842974922E-3</v>
      </c>
      <c r="J236" s="49">
        <f t="shared" si="10"/>
        <v>-0.75410292459703021</v>
      </c>
      <c r="K236" s="49"/>
      <c r="L236" s="49"/>
      <c r="M236" s="50"/>
      <c r="N236" s="50"/>
      <c r="R236">
        <f t="shared" si="6"/>
        <v>-0.74935071831045752</v>
      </c>
      <c r="S236" s="49"/>
      <c r="T236" s="49"/>
      <c r="U236" s="50"/>
      <c r="V236" s="50"/>
    </row>
    <row r="237" spans="1:25" x14ac:dyDescent="0.3">
      <c r="A237" s="1">
        <v>194508</v>
      </c>
      <c r="B237" s="75">
        <f>Monthly!AA897</f>
        <v>5.8954333333333331E-2</v>
      </c>
      <c r="C237">
        <f>Monthly!AA898</f>
        <v>4.576433333333333E-2</v>
      </c>
      <c r="D237" s="45">
        <f>INTERCEPT($B$2:B235,$C$2:C235)</f>
        <v>6.3701373519495811E-3</v>
      </c>
      <c r="E237" s="45">
        <f t="shared" si="7"/>
        <v>-0.11263098878240879</v>
      </c>
      <c r="F237" s="45">
        <f t="shared" si="8"/>
        <v>-2.6994750439147432E-4</v>
      </c>
      <c r="G237">
        <f>Monthly!H897</f>
        <v>0.25430523919629888</v>
      </c>
      <c r="H237" s="45">
        <f t="shared" si="9"/>
        <v>0.76038578180622152</v>
      </c>
      <c r="I237" s="31">
        <f>Monthly!K897</f>
        <v>3.5870536356226381E-3</v>
      </c>
      <c r="J237" s="49">
        <f t="shared" si="10"/>
        <v>-0.76334663875794784</v>
      </c>
      <c r="K237" s="49"/>
      <c r="L237" s="49"/>
      <c r="M237" s="50"/>
      <c r="N237" s="50"/>
      <c r="R237">
        <f t="shared" si="6"/>
        <v>-0.75853628762747116</v>
      </c>
      <c r="S237" s="49"/>
      <c r="T237" s="49"/>
      <c r="U237" s="50"/>
      <c r="V237" s="50"/>
    </row>
    <row r="238" spans="1:25" x14ac:dyDescent="0.3">
      <c r="A238" s="1">
        <v>194509</v>
      </c>
      <c r="B238" s="75">
        <f>Monthly!AA898</f>
        <v>4.576433333333333E-2</v>
      </c>
      <c r="C238">
        <f>Monthly!AA899</f>
        <v>2.9753333333333333E-2</v>
      </c>
      <c r="D238" s="45">
        <f>INTERCEPT($B$2:B236,$C$2:C236)</f>
        <v>6.2250661266871118E-3</v>
      </c>
      <c r="E238" s="45">
        <f t="shared" si="7"/>
        <v>-0.11404510774034979</v>
      </c>
      <c r="F238" s="45">
        <f t="shared" si="8"/>
        <v>1.005867801021831E-3</v>
      </c>
      <c r="G238">
        <f>Monthly!H898</f>
        <v>0.25438155599774426</v>
      </c>
      <c r="H238" s="45">
        <f t="shared" si="9"/>
        <v>0.76057369967082855</v>
      </c>
      <c r="I238" s="31">
        <f>Monthly!K898</f>
        <v>3.6299365249343506E-3</v>
      </c>
      <c r="J238" s="49">
        <f t="shared" si="10"/>
        <v>-0.76240062664870167</v>
      </c>
      <c r="K238" s="49"/>
      <c r="L238" s="49"/>
      <c r="M238" s="50"/>
      <c r="N238" s="50"/>
      <c r="R238">
        <f t="shared" si="6"/>
        <v>-0.75753226997896861</v>
      </c>
      <c r="S238" s="49"/>
      <c r="T238" s="49"/>
      <c r="U238" s="50"/>
      <c r="V238" s="50"/>
    </row>
    <row r="239" spans="1:25" x14ac:dyDescent="0.3">
      <c r="A239" s="1">
        <v>194510</v>
      </c>
      <c r="B239" s="75">
        <f>Monthly!AA899</f>
        <v>2.9753333333333333E-2</v>
      </c>
      <c r="C239">
        <f>Monthly!AA900</f>
        <v>4.4563333333333337E-2</v>
      </c>
      <c r="D239" s="45">
        <f>INTERCEPT($B$2:B237,$C$2:C237)</f>
        <v>6.4147801523394641E-3</v>
      </c>
      <c r="E239" s="45">
        <f t="shared" si="7"/>
        <v>-0.11189351540261391</v>
      </c>
      <c r="F239" s="45">
        <f t="shared" si="8"/>
        <v>3.085575090727025E-3</v>
      </c>
      <c r="G239">
        <f>Monthly!H899</f>
        <v>0.25445318009844664</v>
      </c>
      <c r="H239" s="45">
        <f t="shared" si="9"/>
        <v>0.76075006004341328</v>
      </c>
      <c r="I239" s="31">
        <f>Monthly!K899</f>
        <v>3.4816034090858713E-3</v>
      </c>
      <c r="J239" s="49">
        <f t="shared" si="10"/>
        <v>-0.76029103095771899</v>
      </c>
      <c r="K239" s="49"/>
      <c r="L239" s="49"/>
      <c r="M239" s="50"/>
      <c r="N239" s="50"/>
      <c r="R239">
        <f t="shared" si="6"/>
        <v>-0.75562116540917357</v>
      </c>
      <c r="S239" s="49"/>
      <c r="T239" s="49"/>
      <c r="U239" s="50"/>
      <c r="V239" s="50"/>
    </row>
    <row r="240" spans="1:25" x14ac:dyDescent="0.3">
      <c r="A240" s="1">
        <v>194511</v>
      </c>
      <c r="B240" s="75">
        <f>Monthly!AA900</f>
        <v>4.4563333333333337E-2</v>
      </c>
      <c r="C240">
        <f>Monthly!AA901</f>
        <v>9.8623333333333341E-3</v>
      </c>
      <c r="D240" s="45">
        <f>INTERCEPT($B$2:B238,$C$2:C238)</f>
        <v>6.5604264863258809E-3</v>
      </c>
      <c r="E240" s="45">
        <f t="shared" si="7"/>
        <v>-0.10566032021780641</v>
      </c>
      <c r="F240" s="45">
        <f t="shared" si="8"/>
        <v>1.851850416353034E-3</v>
      </c>
      <c r="G240">
        <f>Monthly!H900</f>
        <v>0.25451531730300642</v>
      </c>
      <c r="H240" s="45">
        <f t="shared" si="9"/>
        <v>0.76090305885248044</v>
      </c>
      <c r="I240" s="31">
        <f>Monthly!K900</f>
        <v>3.2948620458739205E-3</v>
      </c>
      <c r="J240" s="49">
        <f t="shared" si="10"/>
        <v>-0.76133832833845816</v>
      </c>
      <c r="K240" s="49"/>
      <c r="L240" s="49"/>
      <c r="M240" s="50"/>
      <c r="N240" s="50"/>
      <c r="R240">
        <f t="shared" si="6"/>
        <v>-0.75691857012967267</v>
      </c>
      <c r="S240" s="49"/>
      <c r="T240" s="49"/>
      <c r="U240" s="50"/>
      <c r="V240" s="50"/>
    </row>
    <row r="241" spans="1:24" x14ac:dyDescent="0.3">
      <c r="A241" s="1">
        <v>194512</v>
      </c>
      <c r="B241" s="75">
        <f>Monthly!AA901</f>
        <v>9.8623333333333341E-3</v>
      </c>
      <c r="C241">
        <f>Monthly!AA902</f>
        <v>7.0812333333333324E-2</v>
      </c>
      <c r="D241" s="45">
        <f>INTERCEPT($B$2:B239,$C$2:C239)</f>
        <v>6.6296559234442637E-3</v>
      </c>
      <c r="E241" s="45">
        <f t="shared" si="7"/>
        <v>-0.10273804159111484</v>
      </c>
      <c r="F241" s="45">
        <f t="shared" si="8"/>
        <v>5.6164191112588252E-3</v>
      </c>
      <c r="G241">
        <f>Monthly!H901</f>
        <v>0.25459497950224907</v>
      </c>
      <c r="H241" s="45">
        <f t="shared" si="9"/>
        <v>0.76109920637600337</v>
      </c>
      <c r="I241" s="31">
        <f>Monthly!K901</f>
        <v>3.1121802775144038E-3</v>
      </c>
      <c r="J241" s="49">
        <f t="shared" si="10"/>
        <v>-0.75759444516781715</v>
      </c>
      <c r="K241" s="49"/>
      <c r="L241" s="49"/>
      <c r="M241" s="50"/>
      <c r="N241" s="50"/>
      <c r="R241">
        <f t="shared" si="6"/>
        <v>-0.75341929180564071</v>
      </c>
      <c r="S241" s="49"/>
      <c r="T241" s="49"/>
      <c r="U241" s="50"/>
      <c r="V241" s="50"/>
    </row>
    <row r="242" spans="1:24" x14ac:dyDescent="0.3">
      <c r="A242" s="1">
        <v>194601</v>
      </c>
      <c r="B242" s="75">
        <f>Monthly!AA902</f>
        <v>7.0812333333333324E-2</v>
      </c>
      <c r="C242">
        <f>Monthly!AA903</f>
        <v>-6.5689666666666674E-2</v>
      </c>
      <c r="D242" s="45">
        <f>INTERCEPT($B$2:B240,$C$2:C240)</f>
        <v>6.7824402045278658E-3</v>
      </c>
      <c r="E242" s="45">
        <f t="shared" si="7"/>
        <v>-0.10444709981556506</v>
      </c>
      <c r="F242" s="45">
        <f t="shared" si="8"/>
        <v>-6.1370264331186454E-4</v>
      </c>
      <c r="G242">
        <f>Monthly!H902</f>
        <v>0.25463556424102074</v>
      </c>
      <c r="H242" s="45">
        <f t="shared" si="9"/>
        <v>0.76119913464928246</v>
      </c>
      <c r="I242" s="31">
        <f>Monthly!K902</f>
        <v>2.9333853552901959E-3</v>
      </c>
      <c r="J242" s="49">
        <f t="shared" si="10"/>
        <v>-0.76347541564708565</v>
      </c>
      <c r="K242" s="49"/>
      <c r="L242" s="49"/>
      <c r="M242" s="50"/>
      <c r="N242" s="50"/>
      <c r="R242">
        <f t="shared" si="6"/>
        <v>-0.7595399107926003</v>
      </c>
      <c r="S242" s="49"/>
      <c r="T242" s="49"/>
      <c r="U242" s="50"/>
      <c r="V242" s="50"/>
    </row>
    <row r="243" spans="1:24" x14ac:dyDescent="0.3">
      <c r="A243" s="1">
        <v>194602</v>
      </c>
      <c r="B243" s="75">
        <f>Monthly!AA903</f>
        <v>-6.5689666666666674E-2</v>
      </c>
      <c r="C243">
        <f>Monthly!AA904</f>
        <v>4.7389333333333332E-2</v>
      </c>
      <c r="D243" s="45">
        <f>INTERCEPT($B$2:B241,$C$2:C241)</f>
        <v>6.7569888457602641E-3</v>
      </c>
      <c r="E243" s="45">
        <f t="shared" si="7"/>
        <v>-0.10913001082569709</v>
      </c>
      <c r="F243" s="45">
        <f t="shared" si="8"/>
        <v>1.3925702880230033E-2</v>
      </c>
      <c r="G243">
        <f>Monthly!H903</f>
        <v>0.25472333897174726</v>
      </c>
      <c r="H243" s="45">
        <f t="shared" si="9"/>
        <v>0.761415252134934</v>
      </c>
      <c r="I243" s="31">
        <f>Monthly!K903</f>
        <v>2.8432020092244974E-3</v>
      </c>
      <c r="J243" s="49">
        <f t="shared" si="10"/>
        <v>-0.74943418063004907</v>
      </c>
      <c r="K243" s="49"/>
      <c r="L243" s="49"/>
      <c r="M243" s="50"/>
      <c r="N243" s="50"/>
      <c r="R243">
        <f t="shared" si="6"/>
        <v>-0.74561921880727877</v>
      </c>
      <c r="S243" s="49"/>
      <c r="T243" s="49"/>
      <c r="U243" s="50"/>
      <c r="V243" s="50"/>
    </row>
    <row r="244" spans="1:24" x14ac:dyDescent="0.3">
      <c r="A244" s="1">
        <v>194603</v>
      </c>
      <c r="B244" s="75">
        <f>Monthly!AA904</f>
        <v>4.7389333333333332E-2</v>
      </c>
      <c r="C244">
        <f>Monthly!AA905</f>
        <v>3.5718333333333331E-2</v>
      </c>
      <c r="D244" s="45">
        <f>INTERCEPT($B$2:B242,$C$2:C242)</f>
        <v>7.0835127529440788E-3</v>
      </c>
      <c r="E244" s="45">
        <f t="shared" si="7"/>
        <v>-0.12069034859704586</v>
      </c>
      <c r="F244" s="45">
        <f t="shared" si="8"/>
        <v>1.364077593162474E-3</v>
      </c>
      <c r="G244">
        <f>Monthly!H904</f>
        <v>0.25473714412240783</v>
      </c>
      <c r="H244" s="45">
        <f t="shared" si="9"/>
        <v>0.76144924262458824</v>
      </c>
      <c r="I244" s="31">
        <f>Monthly!K904</f>
        <v>2.7557300069992558E-3</v>
      </c>
      <c r="J244" s="49">
        <f t="shared" si="10"/>
        <v>-0.76147452703823371</v>
      </c>
      <c r="K244" s="49"/>
      <c r="L244" s="49"/>
      <c r="M244" s="50"/>
      <c r="N244" s="50"/>
      <c r="R244">
        <f t="shared" si="6"/>
        <v>-0.75777686521963383</v>
      </c>
      <c r="S244" s="49"/>
      <c r="T244" s="49"/>
      <c r="U244" s="50"/>
      <c r="V244" s="50"/>
    </row>
    <row r="245" spans="1:24" x14ac:dyDescent="0.3">
      <c r="A245" s="1">
        <v>194604</v>
      </c>
      <c r="B245" s="75">
        <f>Monthly!AA905</f>
        <v>3.5718333333333331E-2</v>
      </c>
      <c r="C245">
        <f>Monthly!AA906</f>
        <v>2.9377333333333335E-2</v>
      </c>
      <c r="D245" s="45">
        <f>INTERCEPT($B$2:B243,$C$2:C243)</f>
        <v>6.7707672083587855E-3</v>
      </c>
      <c r="E245" s="45">
        <f t="shared" si="7"/>
        <v>-0.12021019467828402</v>
      </c>
      <c r="F245" s="45">
        <f t="shared" si="8"/>
        <v>2.4770594047749447E-3</v>
      </c>
      <c r="G245">
        <f>Monthly!H905</f>
        <v>0.25474270387382819</v>
      </c>
      <c r="H245" s="45">
        <f t="shared" si="9"/>
        <v>0.7614629315973207</v>
      </c>
      <c r="I245" s="31">
        <f>Monthly!K905</f>
        <v>2.5588181586819682E-3</v>
      </c>
      <c r="J245" s="49">
        <f t="shared" si="10"/>
        <v>-0.76024733520785859</v>
      </c>
      <c r="K245" s="49"/>
      <c r="L245" s="49"/>
      <c r="M245" s="50"/>
      <c r="N245" s="50"/>
      <c r="R245">
        <f t="shared" si="6"/>
        <v>-0.75681386575780063</v>
      </c>
      <c r="S245" s="49"/>
      <c r="T245" s="49"/>
      <c r="U245" s="50"/>
      <c r="V245" s="50"/>
    </row>
    <row r="246" spans="1:24" x14ac:dyDescent="0.3">
      <c r="A246" s="1">
        <v>194605</v>
      </c>
      <c r="B246" s="75">
        <f>Monthly!AA906</f>
        <v>2.9377333333333335E-2</v>
      </c>
      <c r="C246">
        <f>Monthly!AA907</f>
        <v>-3.5852666666666665E-2</v>
      </c>
      <c r="D246" s="45">
        <f>INTERCEPT($B$2:B244,$C$2:C244)</f>
        <v>6.914122568543386E-3</v>
      </c>
      <c r="E246" s="45">
        <f t="shared" si="7"/>
        <v>-0.12269279785018386</v>
      </c>
      <c r="F246" s="45">
        <f t="shared" si="8"/>
        <v>3.309735348499251E-3</v>
      </c>
      <c r="G246">
        <f>Monthly!H906</f>
        <v>0.25473529036143888</v>
      </c>
      <c r="H246" s="45">
        <f t="shared" si="9"/>
        <v>0.76144467837359475</v>
      </c>
      <c r="I246" s="31">
        <f>Monthly!K906</f>
        <v>2.2877530042051649E-3</v>
      </c>
      <c r="J246" s="49">
        <f t="shared" si="10"/>
        <v>-0.75901331120245163</v>
      </c>
      <c r="K246" s="49"/>
      <c r="L246" s="49"/>
      <c r="M246" s="50"/>
      <c r="N246" s="50"/>
      <c r="R246">
        <f t="shared" si="6"/>
        <v>-0.75594359251777832</v>
      </c>
      <c r="S246" s="49"/>
      <c r="T246" s="49"/>
      <c r="U246" s="50"/>
      <c r="V246" s="50"/>
    </row>
    <row r="247" spans="1:24" x14ac:dyDescent="0.3">
      <c r="A247" s="1">
        <v>194606</v>
      </c>
      <c r="B247" s="75">
        <f>Monthly!AA907</f>
        <v>-3.5852666666666665E-2</v>
      </c>
      <c r="C247">
        <f>Monthly!AA908</f>
        <v>-2.7741666666666668E-2</v>
      </c>
      <c r="D247" s="45">
        <f>INTERCEPT($B$2:B245,$C$2:C245)</f>
        <v>7.0138834085773632E-3</v>
      </c>
      <c r="E247" s="45">
        <f t="shared" si="7"/>
        <v>-0.1254543169517742</v>
      </c>
      <c r="F247" s="45">
        <f t="shared" si="8"/>
        <v>1.1511755216143673E-2</v>
      </c>
      <c r="G247">
        <f>Monthly!H907</f>
        <v>0.2547687563564085</v>
      </c>
      <c r="H247" s="45">
        <f t="shared" si="9"/>
        <v>0.76152707667200548</v>
      </c>
      <c r="I247" s="31">
        <f>Monthly!K907</f>
        <v>2.0251425459559807E-3</v>
      </c>
      <c r="J247" s="49">
        <f t="shared" si="10"/>
        <v>-0.75076579201191074</v>
      </c>
      <c r="K247" s="49"/>
      <c r="L247" s="49"/>
      <c r="M247" s="50"/>
      <c r="N247" s="50"/>
      <c r="R247">
        <f t="shared" si="6"/>
        <v>-0.74804832335606819</v>
      </c>
      <c r="S247" s="49"/>
      <c r="T247" s="49"/>
      <c r="U247" s="50"/>
      <c r="V247" s="50"/>
    </row>
    <row r="248" spans="1:24" x14ac:dyDescent="0.3">
      <c r="A248" s="1">
        <v>194607</v>
      </c>
      <c r="B248" s="75">
        <f>Monthly!AA908</f>
        <v>-2.7741666666666668E-2</v>
      </c>
      <c r="C248">
        <f>Monthly!AA909</f>
        <v>-6.876666666666667E-2</v>
      </c>
      <c r="D248" s="45">
        <f>INTERCEPT($B$2:B246,$C$2:C246)</f>
        <v>7.1298407036948629E-3</v>
      </c>
      <c r="E248" s="45">
        <f t="shared" si="7"/>
        <v>-0.13590904008516347</v>
      </c>
      <c r="F248" s="45">
        <f t="shared" si="8"/>
        <v>1.0900183990724106E-2</v>
      </c>
      <c r="G248">
        <f>Monthly!H908</f>
        <v>0.25480163572846903</v>
      </c>
      <c r="H248" s="45">
        <f t="shared" si="9"/>
        <v>0.76160803011525835</v>
      </c>
      <c r="I248" s="31">
        <f>Monthly!K908</f>
        <v>1.7195657697909709E-3</v>
      </c>
      <c r="J248" s="49">
        <f t="shared" si="10"/>
        <v>-0.7510239406339061</v>
      </c>
      <c r="K248" s="49"/>
      <c r="L248" s="49"/>
      <c r="M248" s="50"/>
      <c r="N248" s="50"/>
      <c r="R248">
        <f t="shared" si="6"/>
        <v>-0.74871641306509307</v>
      </c>
      <c r="S248" s="49"/>
      <c r="T248" s="49"/>
      <c r="U248" s="50"/>
      <c r="V248" s="50"/>
    </row>
    <row r="249" spans="1:24" x14ac:dyDescent="0.3">
      <c r="A249" s="1">
        <v>194608</v>
      </c>
      <c r="B249" s="75">
        <f>Monthly!AA909</f>
        <v>-6.876666666666667E-2</v>
      </c>
      <c r="C249">
        <f>Monthly!AA910</f>
        <v>-0.10286766666666668</v>
      </c>
      <c r="D249" s="45">
        <f>INTERCEPT($B$2:B247,$C$2:C247)</f>
        <v>6.9637318918453119E-3</v>
      </c>
      <c r="E249" s="45">
        <f t="shared" si="7"/>
        <v>-0.13457949130353417</v>
      </c>
      <c r="F249" s="45">
        <f t="shared" si="8"/>
        <v>1.6218314910485011E-2</v>
      </c>
      <c r="G249">
        <f>Monthly!H909</f>
        <v>0.25486038795734212</v>
      </c>
      <c r="H249" s="45">
        <f t="shared" si="9"/>
        <v>0.76175268478132896</v>
      </c>
      <c r="I249" s="31">
        <f>Monthly!K909</f>
        <v>1.4658998142446631E-3</v>
      </c>
      <c r="J249" s="49">
        <f t="shared" si="10"/>
        <v>-0.74573665339976181</v>
      </c>
      <c r="K249" s="49"/>
      <c r="L249" s="49"/>
      <c r="M249" s="50"/>
      <c r="N249" s="50"/>
      <c r="R249">
        <f t="shared" si="6"/>
        <v>-0.74376937130852228</v>
      </c>
      <c r="S249" s="49"/>
      <c r="T249" s="49"/>
      <c r="U249" s="50"/>
      <c r="V249" s="50"/>
    </row>
    <row r="250" spans="1:24" x14ac:dyDescent="0.3">
      <c r="A250" s="1">
        <v>194609</v>
      </c>
      <c r="B250" s="75">
        <f>Monthly!AA910</f>
        <v>-0.10286766666666668</v>
      </c>
      <c r="C250">
        <f>Monthly!AA911</f>
        <v>-5.1846666666666664E-3</v>
      </c>
      <c r="D250" s="45">
        <f>INTERCEPT($B$2:B248,$C$2:C248)</f>
        <v>6.8517364882704716E-3</v>
      </c>
      <c r="E250" s="45">
        <f t="shared" si="7"/>
        <v>-0.12815310658578949</v>
      </c>
      <c r="F250" s="45">
        <f t="shared" si="8"/>
        <v>2.0034547538835271E-2</v>
      </c>
      <c r="G250">
        <f>Monthly!H910</f>
        <v>0.25500156389584849</v>
      </c>
      <c r="H250" s="45">
        <f t="shared" si="9"/>
        <v>0.76210026952757992</v>
      </c>
      <c r="I250" s="31">
        <f>Monthly!K910</f>
        <v>1.2220403326103023E-3</v>
      </c>
      <c r="J250" s="49">
        <f t="shared" si="10"/>
        <v>-0.74206901433939731</v>
      </c>
      <c r="K250" s="49"/>
      <c r="L250" s="49"/>
      <c r="M250" s="50"/>
      <c r="N250" s="50"/>
      <c r="R250">
        <f t="shared" si="6"/>
        <v>-0.74042868830193509</v>
      </c>
      <c r="S250" s="49"/>
      <c r="T250" s="49"/>
      <c r="U250" s="50"/>
      <c r="V250" s="50"/>
    </row>
    <row r="251" spans="1:24" x14ac:dyDescent="0.3">
      <c r="A251" s="1">
        <v>194610</v>
      </c>
      <c r="B251" s="75">
        <f>Monthly!AA911</f>
        <v>-5.1846666666666664E-3</v>
      </c>
      <c r="C251">
        <f>Monthly!AA912</f>
        <v>-2.9276666666666665E-3</v>
      </c>
      <c r="D251" s="45">
        <f>INTERCEPT($B$2:B249,$C$2:C249)</f>
        <v>6.5751367373773012E-3</v>
      </c>
      <c r="E251" s="45">
        <f t="shared" si="7"/>
        <v>-0.11224055600169061</v>
      </c>
      <c r="F251" s="45">
        <f t="shared" si="8"/>
        <v>7.1570666067273993E-3</v>
      </c>
      <c r="G251">
        <f>Monthly!H911</f>
        <v>0.25512024126309879</v>
      </c>
      <c r="H251" s="45">
        <f t="shared" si="9"/>
        <v>0.7623924542298548</v>
      </c>
      <c r="I251" s="31">
        <f>Monthly!K911</f>
        <v>7.5770457692390459E-4</v>
      </c>
      <c r="J251" s="49">
        <f t="shared" si="10"/>
        <v>-0.75426255625102967</v>
      </c>
      <c r="K251" s="49"/>
      <c r="L251" s="49"/>
      <c r="M251" s="50"/>
      <c r="N251" s="50"/>
      <c r="R251">
        <f t="shared" si="6"/>
        <v>-0.75324533895114121</v>
      </c>
      <c r="S251" s="49"/>
      <c r="T251" s="49"/>
      <c r="U251" s="50"/>
      <c r="V251" s="50"/>
    </row>
    <row r="252" spans="1:24" x14ac:dyDescent="0.3">
      <c r="A252" s="1">
        <v>194611</v>
      </c>
      <c r="B252" s="75">
        <f>Monthly!AA912</f>
        <v>-2.9276666666666665E-3</v>
      </c>
      <c r="C252">
        <f>Monthly!AA913</f>
        <v>4.6972333333333331E-2</v>
      </c>
      <c r="D252" s="45">
        <f>INTERCEPT($B$2:B250,$C$2:C250)</f>
        <v>6.1332090993560405E-3</v>
      </c>
      <c r="E252" s="45">
        <f t="shared" si="7"/>
        <v>-0.11523955874796331</v>
      </c>
      <c r="F252" s="45">
        <f t="shared" si="8"/>
        <v>6.470592114183828E-3</v>
      </c>
      <c r="G252">
        <f>Monthly!H912</f>
        <v>0.25521723300900295</v>
      </c>
      <c r="H252" s="45">
        <f t="shared" si="9"/>
        <v>0.7626312439944638</v>
      </c>
      <c r="I252" s="31">
        <f>Monthly!K912</f>
        <v>3.6243019093540704E-4</v>
      </c>
      <c r="J252" s="49">
        <f t="shared" si="10"/>
        <v>-0.75479050679059834</v>
      </c>
      <c r="K252" s="49"/>
      <c r="L252" s="49"/>
      <c r="M252" s="50"/>
      <c r="N252" s="50"/>
      <c r="R252">
        <f t="shared" si="6"/>
        <v>-0.75430388141874705</v>
      </c>
      <c r="S252" s="49"/>
      <c r="T252" s="49"/>
      <c r="U252" s="50"/>
      <c r="V252" s="50"/>
    </row>
    <row r="253" spans="1:24" x14ac:dyDescent="0.3">
      <c r="A253" s="1">
        <v>194612</v>
      </c>
      <c r="B253" s="75">
        <f>Monthly!AA913</f>
        <v>4.6972333333333331E-2</v>
      </c>
      <c r="C253">
        <f>Monthly!AA914</f>
        <v>2.1698333333333333E-2</v>
      </c>
      <c r="D253" s="45">
        <f>INTERCEPT($B$2:B251,$C$2:C251)</f>
        <v>6.0891244532863759E-3</v>
      </c>
      <c r="E253" s="45">
        <f t="shared" si="7"/>
        <v>-0.11789657280890008</v>
      </c>
      <c r="F253" s="45">
        <f t="shared" si="8"/>
        <v>5.5124733644911893E-4</v>
      </c>
      <c r="G253">
        <f>Monthly!H913</f>
        <v>0.25528819543314452</v>
      </c>
      <c r="H253" s="45">
        <f t="shared" si="9"/>
        <v>0.76280594792171841</v>
      </c>
      <c r="I253" s="31">
        <f>Monthly!K913</f>
        <v>-8.0793392406316222E-6</v>
      </c>
      <c r="J253" s="49">
        <f t="shared" si="10"/>
        <v>-0.76023358705959632</v>
      </c>
      <c r="K253" s="49"/>
      <c r="L253" s="49"/>
      <c r="M253" s="50"/>
      <c r="N253" s="50"/>
      <c r="R253">
        <f t="shared" si="6"/>
        <v>-0.76024443600705638</v>
      </c>
      <c r="S253" s="49"/>
      <c r="T253" s="49"/>
      <c r="U253" s="50"/>
      <c r="V253" s="50"/>
    </row>
    <row r="254" spans="1:24" x14ac:dyDescent="0.3">
      <c r="A254" s="54">
        <v>194701</v>
      </c>
      <c r="B254" s="75">
        <f>Monthly!AA914</f>
        <v>2.1698333333333333E-2</v>
      </c>
      <c r="C254">
        <f>Monthly!AA915</f>
        <v>-8.6236666666666666E-3</v>
      </c>
      <c r="D254" s="45">
        <f>INTERCEPT($B$2:B252,$C$2:C252)</f>
        <v>6.0298701480885012E-3</v>
      </c>
      <c r="E254" s="45">
        <f t="shared" si="7"/>
        <v>-0.12311279849743934</v>
      </c>
      <c r="F254" s="45">
        <f t="shared" si="8"/>
        <v>3.3585276086915633E-3</v>
      </c>
      <c r="G254" s="55">
        <f>Monthly!H914</f>
        <v>0.25535199787118384</v>
      </c>
      <c r="H254" s="45">
        <f t="shared" si="9"/>
        <v>0.76296302258365278</v>
      </c>
      <c r="I254" s="56">
        <f>Monthly!K914</f>
        <v>-4.5135956694150205E-5</v>
      </c>
      <c r="J254" s="49">
        <f t="shared" si="10"/>
        <v>-0.7576415267795984</v>
      </c>
      <c r="K254" s="58">
        <f>INTERCEPT($C$134:C1044,$J$134:J1044)</f>
        <v>-4.1492800574877448E-2</v>
      </c>
      <c r="L254" s="58">
        <f>SLOPE($C$134:C1044,$J$134:J1044)</f>
        <v>-6.7344245831425634E-2</v>
      </c>
      <c r="M254" s="59">
        <f>RSQ(C134:C1044,J134:J1044)</f>
        <v>5.3344270157708066E-3</v>
      </c>
      <c r="N254" s="57">
        <f>$K$254+$L$254*J254</f>
        <v>9.5299966566644717E-3</v>
      </c>
      <c r="O254" s="55">
        <f t="shared" ref="O254:O317" si="11">(C254-N254)^2</f>
        <v>3.2955549205685819E-4</v>
      </c>
      <c r="P254" s="55">
        <f>(C254-AVERAGE($C$2:C253))^2</f>
        <v>2.5305053417053164E-4</v>
      </c>
      <c r="Q254" s="55"/>
      <c r="R254" s="55">
        <f t="shared" si="6"/>
        <v>-0.75770214059520669</v>
      </c>
      <c r="S254" s="58">
        <f>INTERCEPT($C$134:C1044,$R$134:R1044)</f>
        <v>-3.9268267037408502E-2</v>
      </c>
      <c r="T254" s="58">
        <f>SLOPE($C$134:C1044,$R$134:R1044)</f>
        <v>-6.4657550952083642E-2</v>
      </c>
      <c r="U254" s="59">
        <f>RSQ(C134:C1044,R134:R1044)</f>
        <v>4.8634190423811653E-3</v>
      </c>
      <c r="V254" s="71">
        <f>$S$254+$T$254*R254</f>
        <v>9.7228977246289205E-3</v>
      </c>
      <c r="W254" s="60">
        <f t="shared" ref="W254:W317" si="12">(C254-V254)^2</f>
        <v>3.3659642496395529E-4</v>
      </c>
      <c r="X254" s="61">
        <f>(C254-AVERAGE($C$2:C253))^2</f>
        <v>2.5305053417053164E-4</v>
      </c>
    </row>
    <row r="255" spans="1:24" x14ac:dyDescent="0.3">
      <c r="A255" s="1">
        <v>194702</v>
      </c>
      <c r="B255" s="75">
        <f>Monthly!AA915</f>
        <v>-8.6236666666666666E-3</v>
      </c>
      <c r="C255">
        <f>Monthly!AA916</f>
        <v>-1.5325666666666666E-2</v>
      </c>
      <c r="D255" s="45">
        <f>INTERCEPT($B$2:B253,$C$2:C253)</f>
        <v>6.1783038561147793E-3</v>
      </c>
      <c r="E255" s="45">
        <f t="shared" si="7"/>
        <v>-0.12397530221699231</v>
      </c>
      <c r="F255" s="45">
        <f t="shared" si="8"/>
        <v>7.2474255373333818E-3</v>
      </c>
      <c r="G255">
        <f>Monthly!H915</f>
        <v>0.2554138761271047</v>
      </c>
      <c r="H255" s="45">
        <f t="shared" si="9"/>
        <v>0.76311535836746158</v>
      </c>
      <c r="I255" s="31">
        <f>Monthly!K915</f>
        <v>-1.2080204022190766E-4</v>
      </c>
      <c r="J255" s="49">
        <f t="shared" si="10"/>
        <v>-0.75387385613597413</v>
      </c>
      <c r="K255" s="42"/>
      <c r="L255" s="42"/>
      <c r="M255" s="47"/>
      <c r="N255" s="57">
        <f t="shared" ref="N255:N318" si="13">$K$254+$L$254*J255</f>
        <v>9.2762657186283987E-3</v>
      </c>
      <c r="O255">
        <f t="shared" si="11"/>
        <v>6.0525507709063018E-4</v>
      </c>
      <c r="P255">
        <f>(C255-AVERAGE($C$2:C254))^2</f>
        <v>5.0835306895076395E-4</v>
      </c>
      <c r="R255">
        <f t="shared" si="6"/>
        <v>-0.75403609665637705</v>
      </c>
      <c r="S255" s="45"/>
      <c r="T255" s="49"/>
      <c r="U255" s="50"/>
      <c r="V255" s="71">
        <f t="shared" ref="V255:V318" si="14">$S$254+$T$254*R255</f>
        <v>9.4858603018614651E-3</v>
      </c>
      <c r="W255" s="51">
        <f t="shared" si="12"/>
        <v>6.1561187050999889E-4</v>
      </c>
      <c r="X255" s="52">
        <f>(C255-AVERAGE($C$2:C254))^2</f>
        <v>5.0835306895076395E-4</v>
      </c>
    </row>
    <row r="256" spans="1:24" x14ac:dyDescent="0.3">
      <c r="A256" s="1">
        <v>194703</v>
      </c>
      <c r="B256" s="75">
        <f>Monthly!AA916</f>
        <v>-1.5325666666666666E-2</v>
      </c>
      <c r="C256">
        <f>Monthly!AA917</f>
        <v>-3.9879666666666667E-2</v>
      </c>
      <c r="D256" s="45">
        <f>INTERCEPT($B$2:B254,$C$2:C254)</f>
        <v>6.2453988668696309E-3</v>
      </c>
      <c r="E256" s="45">
        <f t="shared" si="7"/>
        <v>-0.12497391036159287</v>
      </c>
      <c r="F256" s="45">
        <f t="shared" si="8"/>
        <v>8.1607073591012831E-3</v>
      </c>
      <c r="G256">
        <f>Monthly!H916</f>
        <v>0.25543269583030082</v>
      </c>
      <c r="H256" s="45">
        <f t="shared" si="9"/>
        <v>0.76316168955556785</v>
      </c>
      <c r="I256" s="31">
        <f>Monthly!K916</f>
        <v>-1.9508506168222663E-4</v>
      </c>
      <c r="J256" s="49">
        <f t="shared" si="10"/>
        <v>-0.75291514285318584</v>
      </c>
      <c r="K256" s="42"/>
      <c r="L256" s="42"/>
      <c r="M256" s="47"/>
      <c r="N256" s="57">
        <f t="shared" si="13"/>
        <v>9.2117018956304475E-3</v>
      </c>
      <c r="O256">
        <f t="shared" si="11"/>
        <v>2.4099624673192934E-3</v>
      </c>
      <c r="P256">
        <f>(C256-AVERAGE($C$2:C255))^2</f>
        <v>2.2101206171507657E-3</v>
      </c>
      <c r="R256">
        <f t="shared" si="6"/>
        <v>-0.75317715417249798</v>
      </c>
      <c r="S256" s="45"/>
      <c r="T256" s="49"/>
      <c r="U256" s="50"/>
      <c r="V256" s="71">
        <f t="shared" si="14"/>
        <v>9.4303231844451441E-3</v>
      </c>
      <c r="W256" s="51">
        <f t="shared" si="12"/>
        <v>2.4314750991167497E-3</v>
      </c>
      <c r="X256" s="52">
        <f>(C256-AVERAGE($C$2:C255))^2</f>
        <v>2.2101206171507657E-3</v>
      </c>
    </row>
    <row r="257" spans="1:24" x14ac:dyDescent="0.3">
      <c r="A257" s="1">
        <v>194704</v>
      </c>
      <c r="B257" s="75">
        <f>Monthly!AA917</f>
        <v>-3.9879666666666667E-2</v>
      </c>
      <c r="C257">
        <f>Monthly!AA918</f>
        <v>-1.3086666666666667E-3</v>
      </c>
      <c r="D257" s="45">
        <f>INTERCEPT($B$2:B255,$C$2:C255)</f>
        <v>6.1940344400506176E-3</v>
      </c>
      <c r="E257" s="45">
        <f t="shared" si="7"/>
        <v>-0.12301033191122768</v>
      </c>
      <c r="F257" s="45">
        <f t="shared" si="8"/>
        <v>1.1099645473226408E-2</v>
      </c>
      <c r="G257">
        <f>Monthly!H917</f>
        <v>0.25544860511649686</v>
      </c>
      <c r="H257" s="45">
        <f t="shared" si="9"/>
        <v>0.76320085562472795</v>
      </c>
      <c r="I257" s="31">
        <f>Monthly!K917</f>
        <v>-4.9213804057882885E-4</v>
      </c>
      <c r="J257" s="49">
        <f t="shared" si="10"/>
        <v>-0.74971800802051847</v>
      </c>
      <c r="K257" s="42"/>
      <c r="L257" s="42"/>
      <c r="M257" s="47"/>
      <c r="N257" s="57">
        <f t="shared" si="13"/>
        <v>8.9963932615030814E-3</v>
      </c>
      <c r="O257">
        <f t="shared" si="11"/>
        <v>1.0619426012316989E-4</v>
      </c>
      <c r="P257">
        <f>(C257-AVERAGE($C$2:C256))^2</f>
        <v>6.817077439928918E-5</v>
      </c>
      <c r="R257">
        <f t="shared" si="6"/>
        <v>-0.75037899401015029</v>
      </c>
      <c r="S257" s="45"/>
      <c r="T257" s="49"/>
      <c r="U257" s="50"/>
      <c r="V257" s="71">
        <f t="shared" si="14"/>
        <v>9.2494010011760566E-3</v>
      </c>
      <c r="W257" s="51">
        <f t="shared" si="12"/>
        <v>1.1147279287874587E-4</v>
      </c>
      <c r="X257" s="52">
        <f>(C257-AVERAGE($C$2:C256))^2</f>
        <v>6.817077439928918E-5</v>
      </c>
    </row>
    <row r="258" spans="1:24" x14ac:dyDescent="0.3">
      <c r="A258" s="1">
        <v>194705</v>
      </c>
      <c r="B258" s="75">
        <f>Monthly!AA918</f>
        <v>-1.3086666666666667E-3</v>
      </c>
      <c r="C258">
        <f>Monthly!AA919</f>
        <v>5.3676333333333333E-2</v>
      </c>
      <c r="D258" s="45">
        <f>INTERCEPT($B$2:B256,$C$2:C256)</f>
        <v>6.1283155621661848E-3</v>
      </c>
      <c r="E258" s="45">
        <f t="shared" si="7"/>
        <v>-0.11376142874563248</v>
      </c>
      <c r="F258" s="45">
        <f t="shared" si="8"/>
        <v>6.2771913519179693E-3</v>
      </c>
      <c r="G258">
        <f>Monthly!H918</f>
        <v>0.25542899683451958</v>
      </c>
      <c r="H258" s="45">
        <f t="shared" si="9"/>
        <v>0.76315258321466617</v>
      </c>
      <c r="I258" s="31">
        <f>Monthly!K918</f>
        <v>-6.5973033390641725E-4</v>
      </c>
      <c r="J258" s="49">
        <f t="shared" si="10"/>
        <v>-0.75412360356102015</v>
      </c>
      <c r="K258" s="42"/>
      <c r="L258" s="42"/>
      <c r="M258" s="47"/>
      <c r="N258" s="57">
        <f t="shared" si="13"/>
        <v>9.2930847706164596E-3</v>
      </c>
      <c r="O258">
        <f t="shared" si="11"/>
        <v>1.9698727529799094E-3</v>
      </c>
      <c r="P258">
        <f>(C258-AVERAGE($C$2:C257))^2</f>
        <v>2.1865623825631777E-3</v>
      </c>
      <c r="R258">
        <f t="shared" si="6"/>
        <v>-0.75500965785416563</v>
      </c>
      <c r="S258" s="45"/>
      <c r="T258" s="49"/>
      <c r="U258" s="50"/>
      <c r="V258" s="71">
        <f t="shared" si="14"/>
        <v>9.5488083846124519E-3</v>
      </c>
      <c r="W258" s="51">
        <f t="shared" si="12"/>
        <v>1.9472384580999837E-3</v>
      </c>
      <c r="X258" s="52">
        <f>(C258-AVERAGE($C$2:C257))^2</f>
        <v>2.1865623825631777E-3</v>
      </c>
    </row>
    <row r="259" spans="1:24" x14ac:dyDescent="0.3">
      <c r="A259" s="1">
        <v>194706</v>
      </c>
      <c r="B259" s="75">
        <f>Monthly!AA919</f>
        <v>5.3676333333333333E-2</v>
      </c>
      <c r="C259">
        <f>Monthly!AA920</f>
        <v>3.9022999999999995E-2</v>
      </c>
      <c r="D259" s="45">
        <f>INTERCEPT($B$2:B257,$C$2:C257)</f>
        <v>5.9478665030405446E-3</v>
      </c>
      <c r="E259" s="45">
        <f t="shared" si="7"/>
        <v>-0.11553140487455595</v>
      </c>
      <c r="F259" s="45">
        <f t="shared" si="8"/>
        <v>-2.5343569547441221E-4</v>
      </c>
      <c r="G259">
        <f>Monthly!H919</f>
        <v>0.25542477550160136</v>
      </c>
      <c r="H259" s="45">
        <f t="shared" si="9"/>
        <v>0.76314219095507618</v>
      </c>
      <c r="I259" s="31">
        <f>Monthly!K919</f>
        <v>-8.1816984230498888E-4</v>
      </c>
      <c r="J259" s="49">
        <f t="shared" si="10"/>
        <v>-0.76030760509521245</v>
      </c>
      <c r="K259" s="42"/>
      <c r="L259" s="42"/>
      <c r="M259" s="47"/>
      <c r="N259" s="57">
        <f t="shared" si="13"/>
        <v>9.709541690157017E-3</v>
      </c>
      <c r="O259">
        <f t="shared" si="11"/>
        <v>8.5927883808290233E-4</v>
      </c>
      <c r="P259">
        <f>(C259-AVERAGE($C$2:C258))^2</f>
        <v>1.0192318773739764E-3</v>
      </c>
      <c r="R259">
        <f t="shared" ref="R259:R322" si="15">J259+I259/(1-G259)</f>
        <v>-0.76140644617316555</v>
      </c>
      <c r="S259" s="45"/>
      <c r="T259" s="49"/>
      <c r="U259" s="50"/>
      <c r="V259" s="71">
        <f t="shared" si="14"/>
        <v>9.9624090512778832E-3</v>
      </c>
      <c r="W259" s="51">
        <f t="shared" si="12"/>
        <v>8.4451794628894958E-4</v>
      </c>
      <c r="X259" s="52">
        <f>(C259-AVERAGE($C$2:C258))^2</f>
        <v>1.0192318773739764E-3</v>
      </c>
    </row>
    <row r="260" spans="1:24" x14ac:dyDescent="0.3">
      <c r="A260" s="1">
        <v>194707</v>
      </c>
      <c r="B260" s="75">
        <f>Monthly!AA920</f>
        <v>3.9022999999999995E-2</v>
      </c>
      <c r="C260">
        <f>Monthly!AA921</f>
        <v>-2.3702000000000001E-2</v>
      </c>
      <c r="D260" s="45">
        <f>INTERCEPT($B$2:B258,$C$2:C258)</f>
        <v>5.8933993855819714E-3</v>
      </c>
      <c r="E260" s="45">
        <f t="shared" si="7"/>
        <v>-0.12004263824798099</v>
      </c>
      <c r="F260" s="45">
        <f t="shared" si="8"/>
        <v>1.2089755132310099E-3</v>
      </c>
      <c r="G260">
        <f>Monthly!H920</f>
        <v>0.25539500761101169</v>
      </c>
      <c r="H260" s="45">
        <f t="shared" si="9"/>
        <v>0.76306890684982531</v>
      </c>
      <c r="I260" s="31">
        <f>Monthly!K920</f>
        <v>-4.3469026743762288E-4</v>
      </c>
      <c r="J260" s="49">
        <f t="shared" si="10"/>
        <v>-0.7593508363935727</v>
      </c>
      <c r="K260" s="42"/>
      <c r="L260" s="42"/>
      <c r="M260" s="47"/>
      <c r="N260" s="57">
        <f t="shared" si="13"/>
        <v>9.6451088235099819E-3</v>
      </c>
      <c r="O260">
        <f t="shared" si="11"/>
        <v>1.1120296668870175E-3</v>
      </c>
      <c r="P260">
        <f>(C260-AVERAGE($C$2:C259))^2</f>
        <v>9.5625238463394318E-4</v>
      </c>
      <c r="R260">
        <f t="shared" si="15"/>
        <v>-0.75993462279291302</v>
      </c>
      <c r="S260" s="45"/>
      <c r="T260" s="49"/>
      <c r="U260" s="50"/>
      <c r="V260" s="71">
        <f t="shared" si="14"/>
        <v>9.8672445560767374E-3</v>
      </c>
      <c r="W260" s="51">
        <f t="shared" si="12"/>
        <v>1.1268941800656877E-3</v>
      </c>
      <c r="X260" s="52">
        <f>(C260-AVERAGE($C$2:C259))^2</f>
        <v>9.5625238463394318E-4</v>
      </c>
    </row>
    <row r="261" spans="1:24" x14ac:dyDescent="0.3">
      <c r="A261" s="1">
        <v>194708</v>
      </c>
      <c r="B261" s="75">
        <f>Monthly!AA921</f>
        <v>-2.3702000000000001E-2</v>
      </c>
      <c r="C261">
        <f>Monthly!AA922</f>
        <v>-1.0595666666666666E-2</v>
      </c>
      <c r="D261" s="45">
        <f>INTERCEPT($B$2:B259,$C$2:C259)</f>
        <v>6.0523715566604686E-3</v>
      </c>
      <c r="E261" s="45">
        <f t="shared" si="7"/>
        <v>-0.11784956662593306</v>
      </c>
      <c r="F261" s="45">
        <f t="shared" si="8"/>
        <v>8.8456419848283348E-3</v>
      </c>
      <c r="G261">
        <f>Monthly!H921</f>
        <v>0.2553198021736785</v>
      </c>
      <c r="H261" s="45">
        <f t="shared" si="9"/>
        <v>0.76288376050807405</v>
      </c>
      <c r="I261" s="31">
        <f>Monthly!K921</f>
        <v>-8.4016923129511217E-5</v>
      </c>
      <c r="J261" s="49">
        <f t="shared" si="10"/>
        <v>-0.75216918923683151</v>
      </c>
      <c r="K261" s="42"/>
      <c r="L261" s="42"/>
      <c r="M261" s="47"/>
      <c r="N261" s="57">
        <f t="shared" si="13"/>
        <v>9.1614662119118423E-3</v>
      </c>
      <c r="O261">
        <f t="shared" si="11"/>
        <v>3.9034429958180792E-4</v>
      </c>
      <c r="P261">
        <f>(C261-AVERAGE($C$2:C260))^2</f>
        <v>3.132051277566078E-4</v>
      </c>
      <c r="R261">
        <f t="shared" si="15"/>
        <v>-0.75228201206114553</v>
      </c>
      <c r="S261" s="45"/>
      <c r="T261" s="49"/>
      <c r="U261" s="50"/>
      <c r="V261" s="71">
        <f t="shared" si="14"/>
        <v>9.3724454877710181E-3</v>
      </c>
      <c r="W261" s="51">
        <f t="shared" si="12"/>
        <v>3.9872550301220199E-4</v>
      </c>
      <c r="X261" s="52">
        <f>(C261-AVERAGE($C$2:C260))^2</f>
        <v>3.132051277566078E-4</v>
      </c>
    </row>
    <row r="262" spans="1:24" x14ac:dyDescent="0.3">
      <c r="A262" s="1">
        <v>194709</v>
      </c>
      <c r="B262" s="75">
        <f>Monthly!AA922</f>
        <v>-1.0595666666666666E-2</v>
      </c>
      <c r="C262">
        <f>Monthly!AA923</f>
        <v>1.9868666666666666E-2</v>
      </c>
      <c r="D262" s="45">
        <f>INTERCEPT($B$2:B260,$C$2:C260)</f>
        <v>6.1967322341026114E-3</v>
      </c>
      <c r="E262" s="45">
        <f t="shared" si="7"/>
        <v>-0.11947654864963647</v>
      </c>
      <c r="F262" s="45">
        <f t="shared" si="8"/>
        <v>7.4626659180779429E-3</v>
      </c>
      <c r="G262">
        <f>Monthly!H922</f>
        <v>0.25521686390799281</v>
      </c>
      <c r="H262" s="45">
        <f t="shared" si="9"/>
        <v>0.76263033529074942</v>
      </c>
      <c r="I262" s="31">
        <f>Monthly!K922</f>
        <v>2.7227189941285087E-4</v>
      </c>
      <c r="J262" s="49">
        <f t="shared" si="10"/>
        <v>-0.75369344500992019</v>
      </c>
      <c r="K262" s="42"/>
      <c r="L262" s="42"/>
      <c r="M262" s="47"/>
      <c r="N262" s="57">
        <f t="shared" si="13"/>
        <v>9.2641160674046957E-3</v>
      </c>
      <c r="O262">
        <f t="shared" si="11"/>
        <v>1.1245649341230743E-4</v>
      </c>
      <c r="P262">
        <f>(C262-AVERAGE($C$2:C261))^2</f>
        <v>1.6473205813025799E-4</v>
      </c>
      <c r="R262">
        <f t="shared" si="15"/>
        <v>-0.75332787295784409</v>
      </c>
      <c r="S262" s="45"/>
      <c r="T262" s="49"/>
      <c r="U262" s="50"/>
      <c r="V262" s="71">
        <f t="shared" si="14"/>
        <v>9.4400682919880963E-3</v>
      </c>
      <c r="W262" s="51">
        <f t="shared" si="12"/>
        <v>1.0875566406034851E-4</v>
      </c>
      <c r="X262" s="52">
        <f>(C262-AVERAGE($C$2:C261))^2</f>
        <v>1.6473205813025799E-4</v>
      </c>
    </row>
    <row r="263" spans="1:24" x14ac:dyDescent="0.3">
      <c r="A263" s="1">
        <v>194710</v>
      </c>
      <c r="B263" s="75">
        <f>Monthly!AA923</f>
        <v>1.9868666666666666E-2</v>
      </c>
      <c r="C263">
        <f>Monthly!AA924</f>
        <v>-1.8403666666666665E-2</v>
      </c>
      <c r="D263" s="45">
        <f>INTERCEPT($B$2:B261,$C$2:C261)</f>
        <v>6.0854279425499236E-3</v>
      </c>
      <c r="E263" s="45">
        <f t="shared" ref="E263:E326" si="16">SLOPE(B131:B261,C131:C261)</f>
        <v>-0.1194898195188118</v>
      </c>
      <c r="F263" s="45">
        <f t="shared" ref="F263:F326" si="17">B263*E263+D263</f>
        <v>3.7113245484704915E-3</v>
      </c>
      <c r="G263">
        <f>Monthly!H923</f>
        <v>0.25504416391440132</v>
      </c>
      <c r="H263" s="45">
        <f t="shared" ref="H263:H326" si="18">(-G263/(1-G263)*LN(G263))-(LN(1-G263))</f>
        <v>0.76220515187844717</v>
      </c>
      <c r="I263" s="31">
        <f>Monthly!K923</f>
        <v>2.7087273834982287E-4</v>
      </c>
      <c r="J263" s="49">
        <f t="shared" ref="J263:J326" si="19">D263*G263/((1-G263)*(1-E263*G263))+F263/(1-E263*G263)-I263/(1-G263)-H263</f>
        <v>-0.75694539362793145</v>
      </c>
      <c r="K263" s="42"/>
      <c r="L263" s="42"/>
      <c r="M263" s="47"/>
      <c r="N263" s="57">
        <f t="shared" si="13"/>
        <v>9.483116094567208E-3</v>
      </c>
      <c r="O263">
        <f t="shared" si="11"/>
        <v>7.7767265277225073E-4</v>
      </c>
      <c r="P263">
        <f>(C263-AVERAGE($C$2:C262))^2</f>
        <v>6.4957239118111089E-4</v>
      </c>
      <c r="R263">
        <f t="shared" si="15"/>
        <v>-0.75658178450477442</v>
      </c>
      <c r="S263" s="45"/>
      <c r="T263" s="49"/>
      <c r="U263" s="50"/>
      <c r="V263" s="71">
        <f t="shared" si="14"/>
        <v>9.6504582436273134E-3</v>
      </c>
      <c r="W263" s="51">
        <f t="shared" si="12"/>
        <v>7.8703392448237718E-4</v>
      </c>
      <c r="X263" s="52">
        <f>(C263-AVERAGE($C$2:C262))^2</f>
        <v>6.4957239118111089E-4</v>
      </c>
    </row>
    <row r="264" spans="1:24" x14ac:dyDescent="0.3">
      <c r="A264" s="1">
        <v>194711</v>
      </c>
      <c r="B264" s="75">
        <f>Monthly!AA924</f>
        <v>-1.8403666666666665E-2</v>
      </c>
      <c r="C264">
        <f>Monthly!AA925</f>
        <v>2.9994333333333335E-2</v>
      </c>
      <c r="D264" s="45">
        <f>INTERCEPT($B$2:B262,$C$2:C262)</f>
        <v>6.0119459931651268E-3</v>
      </c>
      <c r="E264" s="45">
        <f t="shared" si="16"/>
        <v>-0.12059589758940645</v>
      </c>
      <c r="F264" s="45">
        <f t="shared" si="17"/>
        <v>8.2313526937680334E-3</v>
      </c>
      <c r="G264">
        <f>Monthly!H924</f>
        <v>0.25486370038608197</v>
      </c>
      <c r="H264" s="45">
        <f t="shared" si="18"/>
        <v>0.76176084031027491</v>
      </c>
      <c r="I264" s="31">
        <f>Monthly!K924</f>
        <v>3.4042698653400353E-4</v>
      </c>
      <c r="J264" s="49">
        <f t="shared" si="19"/>
        <v>-0.75223681672144749</v>
      </c>
      <c r="K264" s="42"/>
      <c r="L264" s="42"/>
      <c r="M264" s="47"/>
      <c r="N264" s="57">
        <f t="shared" si="13"/>
        <v>9.1660205338607789E-3</v>
      </c>
      <c r="O264">
        <f t="shared" si="11"/>
        <v>4.3381861407267231E-4</v>
      </c>
      <c r="P264">
        <f>(C264-AVERAGE($C$2:C263))^2</f>
        <v>5.2939417518202783E-4</v>
      </c>
      <c r="R264">
        <f t="shared" si="15"/>
        <v>-0.75177995133090025</v>
      </c>
      <c r="S264" s="45"/>
      <c r="T264" s="49"/>
      <c r="U264" s="50"/>
      <c r="V264" s="71">
        <f t="shared" si="14"/>
        <v>9.3399834705241436E-3</v>
      </c>
      <c r="W264" s="51">
        <f t="shared" si="12"/>
        <v>4.2660216825532606E-4</v>
      </c>
      <c r="X264" s="52">
        <f>(C264-AVERAGE($C$2:C263))^2</f>
        <v>5.2939417518202783E-4</v>
      </c>
    </row>
    <row r="265" spans="1:24" x14ac:dyDescent="0.3">
      <c r="A265" s="1">
        <v>194712</v>
      </c>
      <c r="B265" s="75">
        <f>Monthly!AA925</f>
        <v>2.9994333333333335E-2</v>
      </c>
      <c r="C265">
        <f>Monthly!AA926</f>
        <v>-3.8550333333333332E-2</v>
      </c>
      <c r="D265" s="45">
        <f>INTERCEPT($B$2:B263,$C$2:C263)</f>
        <v>6.0761466346109672E-3</v>
      </c>
      <c r="E265" s="45">
        <f t="shared" si="16"/>
        <v>-0.12105093708362774</v>
      </c>
      <c r="F265" s="45">
        <f t="shared" si="17"/>
        <v>2.4453044774122752E-3</v>
      </c>
      <c r="G265">
        <f>Monthly!H925</f>
        <v>0.25468381057976458</v>
      </c>
      <c r="H265" s="45">
        <f t="shared" si="18"/>
        <v>0.76131792642392571</v>
      </c>
      <c r="I265" s="31">
        <f>Monthly!K925</f>
        <v>4.0767147555154841E-4</v>
      </c>
      <c r="J265" s="49">
        <f t="shared" si="19"/>
        <v>-0.75747853546457089</v>
      </c>
      <c r="K265" s="42"/>
      <c r="L265" s="42"/>
      <c r="M265" s="47"/>
      <c r="N265" s="57">
        <f t="shared" si="13"/>
        <v>9.5190201294768767E-3</v>
      </c>
      <c r="O265">
        <f t="shared" si="11"/>
        <v>2.3106627423325836E-3</v>
      </c>
      <c r="P265">
        <f>(C265-AVERAGE($C$2:C264))^2</f>
        <v>2.0815114429104621E-3</v>
      </c>
      <c r="R265">
        <f t="shared" si="15"/>
        <v>-0.75693155757607411</v>
      </c>
      <c r="S265" s="45"/>
      <c r="T265" s="49"/>
      <c r="U265" s="50"/>
      <c r="V265" s="71">
        <f t="shared" si="14"/>
        <v>9.673073713806539E-3</v>
      </c>
      <c r="W265" s="51">
        <f t="shared" si="12"/>
        <v>2.3254969872341393E-3</v>
      </c>
      <c r="X265" s="52">
        <f>(C265-AVERAGE($C$2:C264))^2</f>
        <v>2.0815114429104621E-3</v>
      </c>
    </row>
    <row r="266" spans="1:24" x14ac:dyDescent="0.3">
      <c r="A266" s="1">
        <v>194801</v>
      </c>
      <c r="B266" s="75">
        <f>Monthly!AA926</f>
        <v>-3.8550333333333332E-2</v>
      </c>
      <c r="C266">
        <f>Monthly!AA927</f>
        <v>-4.1064333333333335E-2</v>
      </c>
      <c r="D266" s="45">
        <f>INTERCEPT($B$2:B264,$C$2:C264)</f>
        <v>5.9698724543801231E-3</v>
      </c>
      <c r="E266" s="45">
        <f t="shared" si="16"/>
        <v>-0.12169857339301987</v>
      </c>
      <c r="F266" s="45">
        <f t="shared" si="17"/>
        <v>1.066139302487217E-2</v>
      </c>
      <c r="G266">
        <f>Monthly!H926</f>
        <v>0.25457393185581856</v>
      </c>
      <c r="H266" s="45">
        <f t="shared" si="18"/>
        <v>0.76104738228631508</v>
      </c>
      <c r="I266" s="31">
        <f>Monthly!K926</f>
        <v>6.4781498844008708E-4</v>
      </c>
      <c r="J266" s="49">
        <f t="shared" si="19"/>
        <v>-0.74959788801714311</v>
      </c>
      <c r="K266" s="42"/>
      <c r="L266" s="42"/>
      <c r="M266" s="47"/>
      <c r="N266" s="57">
        <f t="shared" si="13"/>
        <v>8.9883038704665005E-3</v>
      </c>
      <c r="O266">
        <f t="shared" si="11"/>
        <v>2.5052664910552073E-3</v>
      </c>
      <c r="P266">
        <f>(C266-AVERAGE($C$2:C265))^2</f>
        <v>2.300618938286298E-3</v>
      </c>
      <c r="R266">
        <f t="shared" si="15"/>
        <v>-0.74872883471175911</v>
      </c>
      <c r="S266" s="45"/>
      <c r="T266" s="49"/>
      <c r="U266" s="50"/>
      <c r="V266" s="71">
        <f t="shared" si="14"/>
        <v>9.1427057422612742E-3</v>
      </c>
      <c r="W266" s="51">
        <f t="shared" si="12"/>
        <v>2.5207467727382839E-3</v>
      </c>
      <c r="X266" s="52">
        <f>(C266-AVERAGE($C$2:C265))^2</f>
        <v>2.300618938286298E-3</v>
      </c>
    </row>
    <row r="267" spans="1:24" x14ac:dyDescent="0.3">
      <c r="A267" s="1">
        <v>194802</v>
      </c>
      <c r="B267" s="75">
        <f>Monthly!AA927</f>
        <v>-4.1064333333333335E-2</v>
      </c>
      <c r="C267">
        <f>Monthly!AA928</f>
        <v>8.0607666666666661E-2</v>
      </c>
      <c r="D267" s="45">
        <f>INTERCEPT($B$2:B265,$C$2:C265)</f>
        <v>6.0860300953688379E-3</v>
      </c>
      <c r="E267" s="45">
        <f t="shared" si="16"/>
        <v>-0.12416176627194374</v>
      </c>
      <c r="F267" s="45">
        <f t="shared" si="17"/>
        <v>1.118465025281536E-2</v>
      </c>
      <c r="G267">
        <f>Monthly!H927</f>
        <v>0.25434027483438848</v>
      </c>
      <c r="H267" s="45">
        <f t="shared" si="18"/>
        <v>0.76047205177477939</v>
      </c>
      <c r="I267" s="31">
        <f>Monthly!K927</f>
        <v>7.5176777568154078E-4</v>
      </c>
      <c r="J267" s="49">
        <f t="shared" si="19"/>
        <v>-0.748625623263109</v>
      </c>
      <c r="K267" s="42"/>
      <c r="L267" s="42"/>
      <c r="M267" s="47"/>
      <c r="N267" s="57">
        <f t="shared" si="13"/>
        <v>8.9228274338575969E-3</v>
      </c>
      <c r="O267">
        <f t="shared" si="11"/>
        <v>5.1387161758336816E-3</v>
      </c>
      <c r="P267">
        <f>(C267-AVERAGE($C$2:C266))^2</f>
        <v>5.4594707462975916E-3</v>
      </c>
      <c r="R267">
        <f t="shared" si="15"/>
        <v>-0.74761743179143658</v>
      </c>
      <c r="S267" s="45"/>
      <c r="T267" s="49"/>
      <c r="U267" s="50"/>
      <c r="V267" s="71">
        <f t="shared" si="14"/>
        <v>9.0708451513122276E-3</v>
      </c>
      <c r="W267" s="51">
        <f t="shared" si="12"/>
        <v>5.1175168325196764E-3</v>
      </c>
      <c r="X267" s="52">
        <f>(C267-AVERAGE($C$2:C266))^2</f>
        <v>5.4594707462975916E-3</v>
      </c>
    </row>
    <row r="268" spans="1:24" x14ac:dyDescent="0.3">
      <c r="A268" s="1">
        <v>194803</v>
      </c>
      <c r="B268" s="75">
        <f>Monthly!AA928</f>
        <v>8.0607666666666661E-2</v>
      </c>
      <c r="C268">
        <f>Monthly!AA929</f>
        <v>2.998466666666667E-2</v>
      </c>
      <c r="D268" s="45">
        <f>INTERCEPT($B$2:B266,$C$2:C266)</f>
        <v>5.9319483767976411E-3</v>
      </c>
      <c r="E268" s="45">
        <f t="shared" si="16"/>
        <v>-0.11977028409135827</v>
      </c>
      <c r="F268" s="45">
        <f t="shared" si="17"/>
        <v>-3.7224547598105357E-3</v>
      </c>
      <c r="G268">
        <f>Monthly!H928</f>
        <v>0.25414514552424616</v>
      </c>
      <c r="H268" s="45">
        <f t="shared" si="18"/>
        <v>0.75999156799973622</v>
      </c>
      <c r="I268" s="31">
        <f>Monthly!K928</f>
        <v>8.5620775597807528E-4</v>
      </c>
      <c r="J268" s="49">
        <f t="shared" si="19"/>
        <v>-0.76279045251297217</v>
      </c>
      <c r="K268" s="42"/>
      <c r="L268" s="42"/>
      <c r="M268" s="47"/>
      <c r="N268" s="57">
        <f t="shared" si="13"/>
        <v>9.8767471770205492E-3</v>
      </c>
      <c r="O268">
        <f t="shared" si="11"/>
        <v>4.043284262020903E-4</v>
      </c>
      <c r="P268">
        <f>(C268-AVERAGE($C$2:C267))^2</f>
        <v>5.2842313980455539E-4</v>
      </c>
      <c r="R268">
        <f t="shared" si="15"/>
        <v>-0.76164249758469071</v>
      </c>
      <c r="S268" s="45"/>
      <c r="T268" s="49"/>
      <c r="U268" s="50"/>
      <c r="V268" s="71">
        <f t="shared" si="14"/>
        <v>9.9776715574458816E-3</v>
      </c>
      <c r="W268" s="51">
        <f t="shared" si="12"/>
        <v>4.0027985330038453E-4</v>
      </c>
      <c r="X268" s="52">
        <f>(C268-AVERAGE($C$2:C267))^2</f>
        <v>5.2842313980455539E-4</v>
      </c>
    </row>
    <row r="269" spans="1:24" x14ac:dyDescent="0.3">
      <c r="A269" s="1">
        <v>194804</v>
      </c>
      <c r="B269" s="75">
        <f>Monthly!AA929</f>
        <v>2.998466666666667E-2</v>
      </c>
      <c r="C269">
        <f>Monthly!AA930</f>
        <v>8.3185666666666658E-2</v>
      </c>
      <c r="D269" s="45">
        <f>INTERCEPT($B$2:B267,$C$2:C267)</f>
        <v>5.7298169232522997E-3</v>
      </c>
      <c r="E269" s="45">
        <f t="shared" si="16"/>
        <v>-0.12793341061565686</v>
      </c>
      <c r="F269" s="45">
        <f t="shared" si="17"/>
        <v>1.8937762504120338E-3</v>
      </c>
      <c r="G269">
        <f>Monthly!H929</f>
        <v>0.25392303073279421</v>
      </c>
      <c r="H269" s="45">
        <f t="shared" si="18"/>
        <v>0.7594446137492421</v>
      </c>
      <c r="I269" s="31">
        <f>Monthly!K929</f>
        <v>1.0329321456164838E-3</v>
      </c>
      <c r="J269" s="49">
        <f t="shared" si="19"/>
        <v>-0.75710615255359037</v>
      </c>
      <c r="K269" s="42"/>
      <c r="L269" s="42"/>
      <c r="M269" s="47"/>
      <c r="N269" s="57">
        <f t="shared" si="13"/>
        <v>9.4939422831763834E-3</v>
      </c>
      <c r="O269">
        <f t="shared" si="11"/>
        <v>5.4304702426122963E-3</v>
      </c>
      <c r="P269">
        <f>(C269-AVERAGE($C$2:C268))^2</f>
        <v>5.79156931918136E-3</v>
      </c>
      <c r="R269">
        <f t="shared" si="15"/>
        <v>-0.75572166785808903</v>
      </c>
      <c r="S269" s="45"/>
      <c r="T269" s="49"/>
      <c r="U269" s="50"/>
      <c r="V269" s="71">
        <f t="shared" si="14"/>
        <v>9.5948452077195198E-3</v>
      </c>
      <c r="W269" s="51">
        <f t="shared" si="12"/>
        <v>5.4156090030026338E-3</v>
      </c>
      <c r="X269" s="52">
        <f>(C269-AVERAGE($C$2:C268))^2</f>
        <v>5.79156931918136E-3</v>
      </c>
    </row>
    <row r="270" spans="1:24" x14ac:dyDescent="0.3">
      <c r="A270" s="1">
        <v>194805</v>
      </c>
      <c r="B270" s="75">
        <f>Monthly!AA930</f>
        <v>8.3185666666666658E-2</v>
      </c>
      <c r="C270">
        <f>Monthly!AA931</f>
        <v>6.8316666666666664E-3</v>
      </c>
      <c r="D270" s="45">
        <f>INTERCEPT($B$2:B268,$C$2:C268)</f>
        <v>5.9887488773602985E-3</v>
      </c>
      <c r="E270" s="45">
        <f t="shared" si="16"/>
        <v>-0.12625325065088269</v>
      </c>
      <c r="F270" s="45">
        <f t="shared" si="17"/>
        <v>-4.5137119468671447E-3</v>
      </c>
      <c r="G270">
        <f>Monthly!H930</f>
        <v>0.25378952546558969</v>
      </c>
      <c r="H270" s="45">
        <f t="shared" si="18"/>
        <v>0.7591158478513087</v>
      </c>
      <c r="I270" s="31">
        <f>Monthly!K930</f>
        <v>1.1790848040301978E-3</v>
      </c>
      <c r="J270" s="49">
        <f t="shared" si="19"/>
        <v>-0.76309595574257771</v>
      </c>
      <c r="K270" s="42"/>
      <c r="L270" s="42"/>
      <c r="M270" s="47"/>
      <c r="N270" s="57">
        <f t="shared" si="13"/>
        <v>9.8973210616173993E-3</v>
      </c>
      <c r="O270">
        <f t="shared" si="11"/>
        <v>9.398236869280743E-6</v>
      </c>
      <c r="P270">
        <f>(C270-AVERAGE($C$2:C269))^2</f>
        <v>2.8687082409006189E-7</v>
      </c>
      <c r="R270">
        <f t="shared" si="15"/>
        <v>-0.76151585891431239</v>
      </c>
      <c r="S270" s="45"/>
      <c r="T270" s="49"/>
      <c r="U270" s="50"/>
      <c r="V270" s="71">
        <f t="shared" si="14"/>
        <v>9.9694834111633893E-3</v>
      </c>
      <c r="W270" s="51">
        <f t="shared" si="12"/>
        <v>9.8458939220440125E-6</v>
      </c>
      <c r="X270" s="52">
        <f>(C270-AVERAGE($C$2:C269))^2</f>
        <v>2.8687082409006189E-7</v>
      </c>
    </row>
    <row r="271" spans="1:24" x14ac:dyDescent="0.3">
      <c r="A271" s="1">
        <v>194806</v>
      </c>
      <c r="B271" s="75">
        <f>Monthly!AA931</f>
        <v>6.8316666666666664E-3</v>
      </c>
      <c r="C271">
        <f>Monthly!AA932</f>
        <v>-5.3081333333333335E-2</v>
      </c>
      <c r="D271" s="45">
        <f>INTERCEPT($B$2:B269,$C$2:C269)</f>
        <v>6.0320620218134733E-3</v>
      </c>
      <c r="E271" s="45">
        <f t="shared" si="16"/>
        <v>-0.12356842888323558</v>
      </c>
      <c r="F271" s="45">
        <f t="shared" si="17"/>
        <v>5.1878837051595019E-3</v>
      </c>
      <c r="G271">
        <f>Monthly!H931</f>
        <v>0.2537021332130418</v>
      </c>
      <c r="H271" s="45">
        <f t="shared" si="18"/>
        <v>0.75890063383004946</v>
      </c>
      <c r="I271" s="31">
        <f>Monthly!K931</f>
        <v>1.3278132107331073E-3</v>
      </c>
      <c r="J271" s="49">
        <f t="shared" si="19"/>
        <v>-0.75366139067132543</v>
      </c>
      <c r="K271" s="42"/>
      <c r="L271" s="42"/>
      <c r="M271" s="47"/>
      <c r="N271" s="57">
        <f t="shared" si="13"/>
        <v>9.2619573921464068E-3</v>
      </c>
      <c r="O271">
        <f t="shared" si="11"/>
        <v>3.8866858984816883E-3</v>
      </c>
      <c r="P271">
        <f>(C271-AVERAGE($C$2:C270))^2</f>
        <v>3.6537929196560092E-3</v>
      </c>
      <c r="R271">
        <f t="shared" si="15"/>
        <v>-0.75188219060949257</v>
      </c>
      <c r="S271" s="45"/>
      <c r="T271" s="49"/>
      <c r="U271" s="50"/>
      <c r="V271" s="71">
        <f t="shared" si="14"/>
        <v>9.3465940118890312E-3</v>
      </c>
      <c r="W271" s="51">
        <f t="shared" si="12"/>
        <v>3.8972461126203623E-3</v>
      </c>
      <c r="X271" s="52">
        <f>(C271-AVERAGE($C$2:C270))^2</f>
        <v>3.6537929196560092E-3</v>
      </c>
    </row>
    <row r="272" spans="1:24" x14ac:dyDescent="0.3">
      <c r="A272" s="1">
        <v>194807</v>
      </c>
      <c r="B272" s="75">
        <f>Monthly!AA932</f>
        <v>-5.3081333333333335E-2</v>
      </c>
      <c r="C272">
        <f>Monthly!AA933</f>
        <v>1.4630666666666667E-2</v>
      </c>
      <c r="D272" s="45">
        <f>INTERCEPT($B$2:B270,$C$2:C270)</f>
        <v>6.3155608471102929E-3</v>
      </c>
      <c r="E272" s="45">
        <f t="shared" si="16"/>
        <v>-0.11485582175590461</v>
      </c>
      <c r="F272" s="45">
        <f t="shared" si="17"/>
        <v>1.2412261007009383E-2</v>
      </c>
      <c r="G272">
        <f>Monthly!H932</f>
        <v>0.25364914486228463</v>
      </c>
      <c r="H272" s="45">
        <f t="shared" si="18"/>
        <v>0.75877014181469371</v>
      </c>
      <c r="I272" s="31">
        <f>Monthly!K932</f>
        <v>1.6306408282666073E-3</v>
      </c>
      <c r="J272" s="49">
        <f t="shared" si="19"/>
        <v>-0.74680847103139203</v>
      </c>
      <c r="K272" s="42"/>
      <c r="L272" s="42"/>
      <c r="M272" s="47"/>
      <c r="N272" s="57">
        <f t="shared" si="13"/>
        <v>8.800452687251728E-3</v>
      </c>
      <c r="O272">
        <f t="shared" si="11"/>
        <v>3.3991395045765374E-5</v>
      </c>
      <c r="P272">
        <f>(C272-AVERAGE($C$2:C271))^2</f>
        <v>5.6089078220417588E-5</v>
      </c>
      <c r="R272">
        <f t="shared" si="15"/>
        <v>-0.7446236529702327</v>
      </c>
      <c r="S272" s="45"/>
      <c r="T272" s="49"/>
      <c r="U272" s="50"/>
      <c r="V272" s="71">
        <f t="shared" si="14"/>
        <v>8.8772747446409644E-3</v>
      </c>
      <c r="W272" s="51">
        <f t="shared" si="12"/>
        <v>3.3101518608430607E-5</v>
      </c>
      <c r="X272" s="52">
        <f>(C272-AVERAGE($C$2:C271))^2</f>
        <v>5.6089078220417588E-5</v>
      </c>
    </row>
    <row r="273" spans="1:24" x14ac:dyDescent="0.3">
      <c r="A273" s="1">
        <v>194808</v>
      </c>
      <c r="B273" s="75">
        <f>Monthly!AA933</f>
        <v>1.4630666666666667E-2</v>
      </c>
      <c r="C273">
        <f>Monthly!AA934</f>
        <v>-2.7890333333333333E-2</v>
      </c>
      <c r="D273" s="45">
        <f>INTERCEPT($B$2:B271,$C$2:C271)</f>
        <v>6.3462336558719242E-3</v>
      </c>
      <c r="E273" s="45">
        <f t="shared" si="16"/>
        <v>-0.10474613552529392</v>
      </c>
      <c r="F273" s="45">
        <f t="shared" si="17"/>
        <v>4.813727862379857E-3</v>
      </c>
      <c r="G273">
        <f>Monthly!H933</f>
        <v>0.25362492430331335</v>
      </c>
      <c r="H273" s="45">
        <f t="shared" si="18"/>
        <v>0.75871049449227002</v>
      </c>
      <c r="I273" s="31">
        <f>Monthly!K933</f>
        <v>2.0106894826427825E-3</v>
      </c>
      <c r="J273" s="49">
        <f t="shared" si="19"/>
        <v>-0.75461458026404726</v>
      </c>
      <c r="K273" s="42"/>
      <c r="L273" s="42"/>
      <c r="M273" s="47"/>
      <c r="N273" s="57">
        <f t="shared" si="13"/>
        <v>9.3261492264026247E-3</v>
      </c>
      <c r="O273">
        <f t="shared" si="11"/>
        <v>1.385066574119131E-3</v>
      </c>
      <c r="P273">
        <f>(C273-AVERAGE($C$2:C272))^2</f>
        <v>1.2291595274307285E-3</v>
      </c>
      <c r="R273">
        <f t="shared" si="15"/>
        <v>-0.75192064051697582</v>
      </c>
      <c r="S273" s="45"/>
      <c r="T273" s="49"/>
      <c r="U273" s="50"/>
      <c r="V273" s="71">
        <f t="shared" si="14"/>
        <v>9.3490800887412323E-3</v>
      </c>
      <c r="W273" s="51">
        <f t="shared" si="12"/>
        <v>1.3867739120201875E-3</v>
      </c>
      <c r="X273" s="52">
        <f>(C273-AVERAGE($C$2:C272))^2</f>
        <v>1.2291595274307285E-3</v>
      </c>
    </row>
    <row r="274" spans="1:24" x14ac:dyDescent="0.3">
      <c r="A274" s="1">
        <v>194809</v>
      </c>
      <c r="B274" s="75">
        <f>Monthly!AA934</f>
        <v>-2.7890333333333333E-2</v>
      </c>
      <c r="C274">
        <f>Monthly!AA935</f>
        <v>6.9028666666666669E-2</v>
      </c>
      <c r="D274" s="45">
        <f>INTERCEPT($B$2:B272,$C$2:C272)</f>
        <v>6.1213456121609567E-3</v>
      </c>
      <c r="E274" s="45">
        <f t="shared" si="16"/>
        <v>-0.12695399933319376</v>
      </c>
      <c r="F274" s="45">
        <f t="shared" si="17"/>
        <v>9.6621349715635095E-3</v>
      </c>
      <c r="G274">
        <f>Monthly!H934</f>
        <v>0.25368240198471081</v>
      </c>
      <c r="H274" s="45">
        <f t="shared" si="18"/>
        <v>0.7588520427830272</v>
      </c>
      <c r="I274" s="31">
        <f>Monthly!K934</f>
        <v>2.4024267765125878E-3</v>
      </c>
      <c r="J274" s="49">
        <f t="shared" si="19"/>
        <v>-0.75069461933272619</v>
      </c>
      <c r="K274" s="42"/>
      <c r="L274" s="42"/>
      <c r="M274" s="47"/>
      <c r="N274" s="57">
        <f t="shared" si="13"/>
        <v>9.0621624137941503E-3</v>
      </c>
      <c r="O274">
        <f t="shared" si="11"/>
        <v>3.5959816323097777E-3</v>
      </c>
      <c r="P274">
        <f>(C274-AVERAGE($C$2:C273))^2</f>
        <v>3.8425770189699053E-3</v>
      </c>
      <c r="R274">
        <f t="shared" si="15"/>
        <v>-0.74747557856120816</v>
      </c>
      <c r="S274" s="45"/>
      <c r="T274" s="49"/>
      <c r="U274" s="50"/>
      <c r="V274" s="71">
        <f t="shared" si="14"/>
        <v>9.0616732688510171E-3</v>
      </c>
      <c r="W274" s="51">
        <f t="shared" si="12"/>
        <v>3.5960402971736659E-3</v>
      </c>
      <c r="X274" s="52">
        <f>(C274-AVERAGE($C$2:C273))^2</f>
        <v>3.8425770189699053E-3</v>
      </c>
    </row>
    <row r="275" spans="1:24" x14ac:dyDescent="0.3">
      <c r="A275" s="1">
        <v>194810</v>
      </c>
      <c r="B275" s="75">
        <f>Monthly!AA935</f>
        <v>6.9028666666666669E-2</v>
      </c>
      <c r="C275">
        <f>Monthly!AA936</f>
        <v>-9.929700000000001E-2</v>
      </c>
      <c r="D275" s="45">
        <f>INTERCEPT($B$2:B273,$C$2:C273)</f>
        <v>6.1682745274037618E-3</v>
      </c>
      <c r="E275" s="45">
        <f t="shared" si="16"/>
        <v>-0.16349356475973637</v>
      </c>
      <c r="F275" s="45">
        <f t="shared" si="17"/>
        <v>-5.1174682565411607E-3</v>
      </c>
      <c r="G275">
        <f>Monthly!H935</f>
        <v>0.25373282177893081</v>
      </c>
      <c r="H275" s="45">
        <f t="shared" si="18"/>
        <v>0.75897620856043346</v>
      </c>
      <c r="I275" s="31">
        <f>Monthly!K935</f>
        <v>3.1039391509797296E-3</v>
      </c>
      <c r="J275" s="49">
        <f t="shared" si="19"/>
        <v>-0.76603543367736537</v>
      </c>
      <c r="K275" s="42"/>
      <c r="L275" s="42"/>
      <c r="M275" s="47"/>
      <c r="N275" s="57">
        <f t="shared" si="13"/>
        <v>1.0095277986273792E-2</v>
      </c>
      <c r="O275">
        <f t="shared" si="11"/>
        <v>1.1966670483026203E-2</v>
      </c>
      <c r="P275">
        <f>(C275-AVERAGE($C$2:C274))^2</f>
        <v>1.1355930335066287E-2</v>
      </c>
      <c r="R275">
        <f t="shared" si="15"/>
        <v>-0.76187614697474126</v>
      </c>
      <c r="S275" s="45"/>
      <c r="T275" s="49"/>
      <c r="U275" s="50"/>
      <c r="V275" s="71">
        <f t="shared" si="14"/>
        <v>9.9927787547879968E-3</v>
      </c>
      <c r="W275" s="51">
        <f t="shared" si="12"/>
        <v>1.1944255740270514E-2</v>
      </c>
      <c r="X275" s="52">
        <f>(C275-AVERAGE($C$2:C274))^2</f>
        <v>1.1355930335066287E-2</v>
      </c>
    </row>
    <row r="276" spans="1:24" x14ac:dyDescent="0.3">
      <c r="A276" s="1">
        <v>194811</v>
      </c>
      <c r="B276" s="75">
        <f>Monthly!AA936</f>
        <v>-9.929700000000001E-2</v>
      </c>
      <c r="C276">
        <f>Monthly!AA937</f>
        <v>3.4987333333333336E-2</v>
      </c>
      <c r="D276" s="45">
        <f>INTERCEPT($B$2:B274,$C$2:C274)</f>
        <v>6.0196309938440719E-3</v>
      </c>
      <c r="E276" s="45">
        <f t="shared" si="16"/>
        <v>-0.19088117258205553</v>
      </c>
      <c r="F276" s="45">
        <f t="shared" si="17"/>
        <v>2.4973558787724441E-2</v>
      </c>
      <c r="G276">
        <f>Monthly!H936</f>
        <v>0.25392395113378957</v>
      </c>
      <c r="H276" s="45">
        <f t="shared" si="18"/>
        <v>0.7594468802706098</v>
      </c>
      <c r="I276" s="31">
        <f>Monthly!K936</f>
        <v>3.9859199817518336E-3</v>
      </c>
      <c r="J276" s="49">
        <f t="shared" si="19"/>
        <v>-0.73901628087747373</v>
      </c>
      <c r="K276" s="42"/>
      <c r="L276" s="42"/>
      <c r="M276" s="47"/>
      <c r="N276" s="57">
        <f t="shared" si="13"/>
        <v>8.2756935179610358E-3</v>
      </c>
      <c r="O276">
        <f t="shared" si="11"/>
        <v>7.1351170162618272E-4</v>
      </c>
      <c r="P276">
        <f>(C276-AVERAGE($C$2:C275))^2</f>
        <v>7.9011847988778188E-4</v>
      </c>
      <c r="R276">
        <f t="shared" si="15"/>
        <v>-0.73367376922895056</v>
      </c>
      <c r="S276" s="45"/>
      <c r="T276" s="49"/>
      <c r="U276" s="50"/>
      <c r="V276" s="71">
        <f t="shared" si="14"/>
        <v>8.169282078719621E-3</v>
      </c>
      <c r="W276" s="51">
        <f t="shared" si="12"/>
        <v>7.1920787309508823E-4</v>
      </c>
      <c r="X276" s="52">
        <f>(C276-AVERAGE($C$2:C275))^2</f>
        <v>7.9011847988778188E-4</v>
      </c>
    </row>
    <row r="277" spans="1:24" x14ac:dyDescent="0.3">
      <c r="A277" s="1">
        <v>194812</v>
      </c>
      <c r="B277" s="75">
        <f>Monthly!AA937</f>
        <v>3.4987333333333336E-2</v>
      </c>
      <c r="C277">
        <f>Monthly!AA938</f>
        <v>1.7000000000000001E-3</v>
      </c>
      <c r="D277" s="45">
        <f>INTERCEPT($B$2:B275,$C$2:C275)</f>
        <v>6.3285165000317861E-3</v>
      </c>
      <c r="E277" s="45">
        <f t="shared" si="16"/>
        <v>-0.21101026345176047</v>
      </c>
      <c r="F277" s="45">
        <f t="shared" si="17"/>
        <v>-1.0541699241094415E-3</v>
      </c>
      <c r="G277">
        <f>Monthly!H937</f>
        <v>0.25412314062949803</v>
      </c>
      <c r="H277" s="45">
        <f t="shared" si="18"/>
        <v>0.75993738232358354</v>
      </c>
      <c r="I277" s="31">
        <f>Monthly!K937</f>
        <v>4.9250596825759843E-3</v>
      </c>
      <c r="J277" s="49">
        <f t="shared" si="19"/>
        <v>-0.76549453242743604</v>
      </c>
      <c r="K277" s="42"/>
      <c r="L277" s="42"/>
      <c r="M277" s="47"/>
      <c r="N277" s="57">
        <f t="shared" si="13"/>
        <v>1.0058851399528029E-2</v>
      </c>
      <c r="O277">
        <f t="shared" si="11"/>
        <v>6.9870396719391692E-5</v>
      </c>
      <c r="P277">
        <f>(C277-AVERAGE($C$2:C276))^2</f>
        <v>2.7883699451821498E-5</v>
      </c>
      <c r="R277">
        <f t="shared" si="15"/>
        <v>-0.7588914857975505</v>
      </c>
      <c r="S277" s="45"/>
      <c r="T277" s="49"/>
      <c r="U277" s="50"/>
      <c r="V277" s="71">
        <f t="shared" si="14"/>
        <v>9.799797872649077E-3</v>
      </c>
      <c r="W277" s="51">
        <f t="shared" si="12"/>
        <v>6.5606725577770509E-5</v>
      </c>
      <c r="X277" s="52">
        <f>(C277-AVERAGE($C$2:C276))^2</f>
        <v>2.7883699451821498E-5</v>
      </c>
    </row>
    <row r="278" spans="1:24" x14ac:dyDescent="0.3">
      <c r="A278" s="1">
        <v>194901</v>
      </c>
      <c r="B278" s="75">
        <f>Monthly!AA938</f>
        <v>1.7000000000000001E-3</v>
      </c>
      <c r="C278">
        <f>Monthly!AA939</f>
        <v>-3.2614999999999998E-2</v>
      </c>
      <c r="D278" s="45">
        <f>INTERCEPT($B$2:B276,$C$2:C276)</f>
        <v>5.9394261402804542E-3</v>
      </c>
      <c r="E278" s="45">
        <f t="shared" si="16"/>
        <v>-0.21600594406903173</v>
      </c>
      <c r="F278" s="45">
        <f t="shared" si="17"/>
        <v>5.5722160353631001E-3</v>
      </c>
      <c r="G278">
        <f>Monthly!H938</f>
        <v>0.25434760080848812</v>
      </c>
      <c r="H278" s="45">
        <f t="shared" si="18"/>
        <v>0.76049009080733421</v>
      </c>
      <c r="I278" s="31">
        <f>Monthly!K938</f>
        <v>5.0548305049320751E-3</v>
      </c>
      <c r="J278" s="49">
        <f t="shared" si="19"/>
        <v>-0.7600666721542787</v>
      </c>
      <c r="K278" s="42"/>
      <c r="L278" s="42"/>
      <c r="M278" s="47"/>
      <c r="N278" s="57">
        <f t="shared" si="13"/>
        <v>9.6933162429538866E-3</v>
      </c>
      <c r="O278">
        <f t="shared" si="11"/>
        <v>1.7899936233137955E-3</v>
      </c>
      <c r="P278">
        <f>(C278-AVERAGE($C$2:C277))^2</f>
        <v>1.5662890279626656E-3</v>
      </c>
      <c r="R278">
        <f t="shared" si="15"/>
        <v>-0.75328760122201477</v>
      </c>
      <c r="S278" s="45"/>
      <c r="T278" s="49"/>
      <c r="U278" s="50"/>
      <c r="V278" s="71">
        <f t="shared" si="14"/>
        <v>9.4374644201767818E-3</v>
      </c>
      <c r="W278" s="51">
        <f t="shared" si="12"/>
        <v>1.7684097638102341E-3</v>
      </c>
      <c r="X278" s="52">
        <f>(C278-AVERAGE($C$2:C277))^2</f>
        <v>1.5662890279626656E-3</v>
      </c>
    </row>
    <row r="279" spans="1:24" x14ac:dyDescent="0.3">
      <c r="A279" s="1">
        <v>194902</v>
      </c>
      <c r="B279" s="75">
        <f>Monthly!AA939</f>
        <v>-3.2614999999999998E-2</v>
      </c>
      <c r="C279">
        <f>Monthly!AA940</f>
        <v>3.3007000000000002E-2</v>
      </c>
      <c r="D279" s="45">
        <f>INTERCEPT($B$2:B277,$C$2:C277)</f>
        <v>6.0444474454325603E-3</v>
      </c>
      <c r="E279" s="45">
        <f t="shared" si="16"/>
        <v>-0.21823213598631572</v>
      </c>
      <c r="F279" s="45">
        <f t="shared" si="17"/>
        <v>1.3162088560626247E-2</v>
      </c>
      <c r="G279">
        <f>Monthly!H939</f>
        <v>0.25452126634425043</v>
      </c>
      <c r="H279" s="45">
        <f t="shared" si="18"/>
        <v>0.76091770692666616</v>
      </c>
      <c r="I279" s="31">
        <f>Monthly!K939</f>
        <v>5.1508531600928352E-3</v>
      </c>
      <c r="J279" s="49">
        <f t="shared" si="19"/>
        <v>-0.75340258959431983</v>
      </c>
      <c r="K279" s="42"/>
      <c r="L279" s="42"/>
      <c r="M279" s="47"/>
      <c r="N279" s="57">
        <f t="shared" si="13"/>
        <v>9.2445286287951012E-3</v>
      </c>
      <c r="O279">
        <f t="shared" si="11"/>
        <v>5.646550456673325E-4</v>
      </c>
      <c r="P279">
        <f>(C279-AVERAGE($C$2:C278))^2</f>
        <v>6.8583781587999314E-4</v>
      </c>
      <c r="R279">
        <f t="shared" si="15"/>
        <v>-0.74649313272110551</v>
      </c>
      <c r="S279" s="45"/>
      <c r="T279" s="49"/>
      <c r="U279" s="50"/>
      <c r="V279" s="71">
        <f t="shared" si="14"/>
        <v>8.9981507268869151E-3</v>
      </c>
      <c r="W279" s="51">
        <f t="shared" si="12"/>
        <v>5.7642484341906275E-4</v>
      </c>
      <c r="X279" s="52">
        <f>(C279-AVERAGE($C$2:C278))^2</f>
        <v>6.8583781587999314E-4</v>
      </c>
    </row>
    <row r="280" spans="1:24" x14ac:dyDescent="0.3">
      <c r="A280" s="1">
        <v>194903</v>
      </c>
      <c r="B280" s="75">
        <f>Monthly!AA940</f>
        <v>3.3007000000000002E-2</v>
      </c>
      <c r="C280">
        <f>Monthly!AA941</f>
        <v>-1.9665999999999999E-2</v>
      </c>
      <c r="D280" s="45">
        <f>INTERCEPT($B$2:B278,$C$2:C278)</f>
        <v>6.0438989363377537E-3</v>
      </c>
      <c r="E280" s="45">
        <f t="shared" si="16"/>
        <v>-0.21683779029018746</v>
      </c>
      <c r="F280" s="45">
        <f t="shared" si="17"/>
        <v>-1.1132660077704639E-3</v>
      </c>
      <c r="G280">
        <f>Monthly!H940</f>
        <v>0.25468202710853272</v>
      </c>
      <c r="H280" s="45">
        <f t="shared" si="18"/>
        <v>0.76131353519351153</v>
      </c>
      <c r="I280" s="31">
        <f>Monthly!K940</f>
        <v>5.2445839147022841E-3</v>
      </c>
      <c r="J280" s="49">
        <f t="shared" si="19"/>
        <v>-0.76744807374911117</v>
      </c>
      <c r="K280" s="42"/>
      <c r="L280" s="42"/>
      <c r="M280" s="47"/>
      <c r="N280" s="57">
        <f t="shared" si="13"/>
        <v>1.0190411166536767E-2</v>
      </c>
      <c r="O280">
        <f t="shared" si="11"/>
        <v>8.9140528774530128E-4</v>
      </c>
      <c r="P280">
        <f>(C280-AVERAGE($C$2:C279))^2</f>
        <v>7.0642717896180331E-4</v>
      </c>
      <c r="R280">
        <f t="shared" si="15"/>
        <v>-0.7604113671279682</v>
      </c>
      <c r="S280" s="45"/>
      <c r="T280" s="49"/>
      <c r="U280" s="50"/>
      <c r="V280" s="71">
        <f t="shared" si="14"/>
        <v>9.898069677211685E-3</v>
      </c>
      <c r="W280" s="51">
        <f t="shared" si="12"/>
        <v>8.7403421587902742E-4</v>
      </c>
      <c r="X280" s="52">
        <f>(C280-AVERAGE($C$2:C279))^2</f>
        <v>7.0642717896180331E-4</v>
      </c>
    </row>
    <row r="281" spans="1:24" x14ac:dyDescent="0.3">
      <c r="A281" s="1">
        <v>194904</v>
      </c>
      <c r="B281" s="75">
        <f>Monthly!AA941</f>
        <v>-1.9665999999999999E-2</v>
      </c>
      <c r="C281">
        <f>Monthly!AA942</f>
        <v>-3.0398999999999999E-2</v>
      </c>
      <c r="D281" s="45">
        <f>INTERCEPT($B$2:B279,$C$2:C279)</f>
        <v>5.893717365138022E-3</v>
      </c>
      <c r="E281" s="45">
        <f t="shared" si="16"/>
        <v>-0.14261195176464611</v>
      </c>
      <c r="F281" s="45">
        <f t="shared" si="17"/>
        <v>8.6983240085415532E-3</v>
      </c>
      <c r="G281">
        <f>Monthly!H941</f>
        <v>0.25489356579504574</v>
      </c>
      <c r="H281" s="45">
        <f t="shared" si="18"/>
        <v>0.7618343716899727</v>
      </c>
      <c r="I281" s="31">
        <f>Monthly!K941</f>
        <v>5.3361114330642157E-3</v>
      </c>
      <c r="J281" s="49">
        <f t="shared" si="19"/>
        <v>-0.75865722785555312</v>
      </c>
      <c r="K281" s="42"/>
      <c r="L281" s="42"/>
      <c r="M281" s="47"/>
      <c r="N281" s="57">
        <f t="shared" si="13"/>
        <v>9.5983982796148115E-3</v>
      </c>
      <c r="O281">
        <f t="shared" si="11"/>
        <v>1.5997918691381336E-3</v>
      </c>
      <c r="P281">
        <f>(C281-AVERAGE($C$2:C280))^2</f>
        <v>1.3850629367328912E-3</v>
      </c>
      <c r="R281">
        <f t="shared" si="15"/>
        <v>-0.75149568530524891</v>
      </c>
      <c r="S281" s="45"/>
      <c r="T281" s="49"/>
      <c r="U281" s="50"/>
      <c r="V281" s="71">
        <f t="shared" si="14"/>
        <v>9.321603525486645E-3</v>
      </c>
      <c r="W281" s="51">
        <f t="shared" si="12"/>
        <v>1.5777263444289023E-3</v>
      </c>
      <c r="X281" s="52">
        <f>(C281-AVERAGE($C$2:C280))^2</f>
        <v>1.3850629367328912E-3</v>
      </c>
    </row>
    <row r="282" spans="1:24" x14ac:dyDescent="0.3">
      <c r="A282" s="1">
        <v>194905</v>
      </c>
      <c r="B282" s="75">
        <f>Monthly!AA942</f>
        <v>-3.0398999999999999E-2</v>
      </c>
      <c r="C282">
        <f>Monthly!AA943</f>
        <v>7.6900000000000026E-4</v>
      </c>
      <c r="D282" s="45">
        <f>INTERCEPT($B$2:B280,$C$2:C280)</f>
        <v>6.0028055653463903E-3</v>
      </c>
      <c r="E282" s="45">
        <f t="shared" si="16"/>
        <v>-0.12866412113733522</v>
      </c>
      <c r="F282" s="45">
        <f t="shared" si="17"/>
        <v>9.9140661838002433E-3</v>
      </c>
      <c r="G282">
        <f>Monthly!H942</f>
        <v>0.25509412066911796</v>
      </c>
      <c r="H282" s="45">
        <f t="shared" si="18"/>
        <v>0.76232814565196061</v>
      </c>
      <c r="I282" s="31">
        <f>Monthly!K942</f>
        <v>5.3969046880734594E-3</v>
      </c>
      <c r="J282" s="49">
        <f t="shared" si="19"/>
        <v>-0.75798387210593998</v>
      </c>
      <c r="K282" s="42"/>
      <c r="L282" s="42"/>
      <c r="M282" s="47"/>
      <c r="N282" s="57">
        <f t="shared" si="13"/>
        <v>9.5530516444808644E-3</v>
      </c>
      <c r="O282">
        <f t="shared" si="11"/>
        <v>7.7159563292906972E-5</v>
      </c>
      <c r="P282">
        <f>(C282-AVERAGE($C$2:C281))^2</f>
        <v>3.4993351518176026E-5</v>
      </c>
      <c r="R282">
        <f t="shared" si="15"/>
        <v>-0.75073878942123717</v>
      </c>
      <c r="S282" s="45"/>
      <c r="T282" s="49"/>
      <c r="U282" s="50"/>
      <c r="V282" s="71">
        <f t="shared" si="14"/>
        <v>9.2726644913007292E-3</v>
      </c>
      <c r="W282" s="51">
        <f t="shared" si="12"/>
        <v>7.2312309780608874E-5</v>
      </c>
      <c r="X282" s="52">
        <f>(C282-AVERAGE($C$2:C281))^2</f>
        <v>3.4993351518176026E-5</v>
      </c>
    </row>
    <row r="283" spans="1:24" x14ac:dyDescent="0.3">
      <c r="A283" s="1">
        <v>194906</v>
      </c>
      <c r="B283" s="75">
        <f>Monthly!AA943</f>
        <v>7.6900000000000026E-4</v>
      </c>
      <c r="C283">
        <f>Monthly!AA944</f>
        <v>6.1881999999999993E-2</v>
      </c>
      <c r="D283" s="45">
        <f>INTERCEPT($B$2:B281,$C$2:C281)</f>
        <v>5.9220941338125723E-3</v>
      </c>
      <c r="E283" s="45">
        <f t="shared" si="16"/>
        <v>-0.11218325827676059</v>
      </c>
      <c r="F283" s="45">
        <f t="shared" si="17"/>
        <v>5.8358252081977431E-3</v>
      </c>
      <c r="G283">
        <f>Monthly!H943</f>
        <v>0.25535650845690555</v>
      </c>
      <c r="H283" s="45">
        <f t="shared" si="18"/>
        <v>0.76297412708560408</v>
      </c>
      <c r="I283" s="31">
        <f>Monthly!K943</f>
        <v>5.4565520625723049E-3</v>
      </c>
      <c r="J283" s="49">
        <f t="shared" si="19"/>
        <v>-0.76265428622702758</v>
      </c>
      <c r="K283" s="42"/>
      <c r="L283" s="42"/>
      <c r="M283" s="47"/>
      <c r="N283" s="57">
        <f t="shared" si="13"/>
        <v>9.8675771611859489E-3</v>
      </c>
      <c r="O283">
        <f t="shared" si="11"/>
        <v>2.7055001832549399E-3</v>
      </c>
      <c r="P283">
        <f>(C283-AVERAGE($C$2:C282))^2</f>
        <v>3.0490864758863732E-3</v>
      </c>
      <c r="R283">
        <f t="shared" si="15"/>
        <v>-0.75532654869283533</v>
      </c>
      <c r="S283" s="45"/>
      <c r="T283" s="49"/>
      <c r="U283" s="50"/>
      <c r="V283" s="71">
        <f t="shared" si="14"/>
        <v>9.5692977701599818E-3</v>
      </c>
      <c r="W283" s="51">
        <f t="shared" si="12"/>
        <v>2.7366188145879081E-3</v>
      </c>
      <c r="X283" s="52">
        <f>(C283-AVERAGE($C$2:C282))^2</f>
        <v>3.0490864758863732E-3</v>
      </c>
    </row>
    <row r="284" spans="1:24" x14ac:dyDescent="0.3">
      <c r="A284" s="1">
        <v>194907</v>
      </c>
      <c r="B284" s="75">
        <f>Monthly!AA944</f>
        <v>6.1881999999999993E-2</v>
      </c>
      <c r="C284">
        <f>Monthly!AA945</f>
        <v>2.0932333333333331E-2</v>
      </c>
      <c r="D284" s="45">
        <f>INTERCEPT($B$2:B282,$C$2:C282)</f>
        <v>5.7917183457855161E-3</v>
      </c>
      <c r="E284" s="45">
        <f t="shared" si="16"/>
        <v>-0.16172123005034231</v>
      </c>
      <c r="F284" s="45">
        <f t="shared" si="17"/>
        <v>-4.2159148121897663E-3</v>
      </c>
      <c r="G284">
        <f>Monthly!H944</f>
        <v>0.25554262184101706</v>
      </c>
      <c r="H284" s="45">
        <f t="shared" si="18"/>
        <v>0.76343230715774002</v>
      </c>
      <c r="I284" s="31">
        <f>Monthly!K944</f>
        <v>5.4092726800461441E-3</v>
      </c>
      <c r="J284" s="49">
        <f t="shared" si="19"/>
        <v>-0.77283780064075724</v>
      </c>
      <c r="K284" s="42"/>
      <c r="L284" s="42"/>
      <c r="M284" s="47"/>
      <c r="N284" s="57">
        <f t="shared" si="13"/>
        <v>1.0553378259292021E-2</v>
      </c>
      <c r="O284">
        <f t="shared" si="11"/>
        <v>1.0772270842896786E-4</v>
      </c>
      <c r="P284">
        <f>(C284-AVERAGE($C$2:C283))^2</f>
        <v>1.9805092593938925E-4</v>
      </c>
      <c r="R284">
        <f t="shared" si="15"/>
        <v>-0.76557173969657921</v>
      </c>
      <c r="S284" s="45"/>
      <c r="T284" s="49"/>
      <c r="U284" s="50"/>
      <c r="V284" s="71">
        <f t="shared" si="14"/>
        <v>1.0231726729498382E-2</v>
      </c>
      <c r="W284" s="51">
        <f t="shared" si="12"/>
        <v>1.1450298169003611E-4</v>
      </c>
      <c r="X284" s="52">
        <f>(C284-AVERAGE($C$2:C283))^2</f>
        <v>1.9805092593938925E-4</v>
      </c>
    </row>
    <row r="285" spans="1:24" x14ac:dyDescent="0.3">
      <c r="A285" s="1">
        <v>194908</v>
      </c>
      <c r="B285" s="75">
        <f>Monthly!AA945</f>
        <v>2.0932333333333331E-2</v>
      </c>
      <c r="C285">
        <f>Monthly!AA946</f>
        <v>2.6522333333333335E-2</v>
      </c>
      <c r="D285" s="45">
        <f>INTERCEPT($B$2:B283,$C$2:C283)</f>
        <v>5.7483869678623045E-3</v>
      </c>
      <c r="E285" s="45">
        <f t="shared" si="16"/>
        <v>-0.15531304226506831</v>
      </c>
      <c r="F285" s="45">
        <f t="shared" si="17"/>
        <v>2.4973225961558067E-3</v>
      </c>
      <c r="G285">
        <f>Monthly!H945</f>
        <v>0.25579971688172176</v>
      </c>
      <c r="H285" s="45">
        <f t="shared" si="18"/>
        <v>0.76406520675869993</v>
      </c>
      <c r="I285" s="31">
        <f>Monthly!K945</f>
        <v>5.3086062696911509E-3</v>
      </c>
      <c r="J285" s="49">
        <f t="shared" si="19"/>
        <v>-0.7668962516805562</v>
      </c>
      <c r="K285" s="42"/>
      <c r="L285" s="42"/>
      <c r="M285" s="47"/>
      <c r="N285" s="57">
        <f t="shared" si="13"/>
        <v>1.015324912549679E-2</v>
      </c>
      <c r="O285">
        <f t="shared" si="11"/>
        <v>2.679469178032438E-4</v>
      </c>
      <c r="P285">
        <f>(C285-AVERAGE($C$2:C284))^2</f>
        <v>3.846826596309606E-4</v>
      </c>
      <c r="R285">
        <f t="shared" si="15"/>
        <v>-0.75976294846888914</v>
      </c>
      <c r="S285" s="45"/>
      <c r="T285" s="49"/>
      <c r="U285" s="50"/>
      <c r="V285" s="71">
        <f t="shared" si="14"/>
        <v>9.8561445147239968E-3</v>
      </c>
      <c r="W285" s="51">
        <f t="shared" si="12"/>
        <v>2.7776184973753892E-4</v>
      </c>
      <c r="X285" s="52">
        <f>(C285-AVERAGE($C$2:C284))^2</f>
        <v>3.846826596309606E-4</v>
      </c>
    </row>
    <row r="286" spans="1:24" x14ac:dyDescent="0.3">
      <c r="A286" s="1">
        <v>194909</v>
      </c>
      <c r="B286" s="75">
        <f>Monthly!AA946</f>
        <v>2.6522333333333335E-2</v>
      </c>
      <c r="C286">
        <f>Monthly!AA947</f>
        <v>2.8905E-2</v>
      </c>
      <c r="D286" s="45">
        <f>INTERCEPT($B$2:B284,$C$2:C284)</f>
        <v>5.9345030155815411E-3</v>
      </c>
      <c r="E286" s="45">
        <f t="shared" si="16"/>
        <v>-0.15220852778183094</v>
      </c>
      <c r="F286" s="45">
        <f t="shared" si="17"/>
        <v>1.897577705575893E-3</v>
      </c>
      <c r="G286">
        <f>Monthly!H946</f>
        <v>0.25602998773088043</v>
      </c>
      <c r="H286" s="45">
        <f t="shared" si="18"/>
        <v>0.76463204746933577</v>
      </c>
      <c r="I286" s="31">
        <f>Monthly!K946</f>
        <v>5.210330418796468E-3</v>
      </c>
      <c r="J286" s="49">
        <f t="shared" si="19"/>
        <v>-0.76784336124975727</v>
      </c>
      <c r="K286" s="42"/>
      <c r="L286" s="42"/>
      <c r="M286" s="47"/>
      <c r="N286" s="57">
        <f t="shared" si="13"/>
        <v>1.0217031505154364E-2</v>
      </c>
      <c r="O286">
        <f t="shared" si="11"/>
        <v>3.4924016646434308E-4</v>
      </c>
      <c r="P286">
        <f>(C286-AVERAGE($C$2:C285))^2</f>
        <v>4.8079044658178488E-4</v>
      </c>
      <c r="R286">
        <f t="shared" si="15"/>
        <v>-0.76083994668617172</v>
      </c>
      <c r="S286" s="45"/>
      <c r="T286" s="49"/>
      <c r="U286" s="50"/>
      <c r="V286" s="71">
        <f t="shared" si="14"/>
        <v>9.9257805818332503E-3</v>
      </c>
      <c r="W286" s="51">
        <f t="shared" si="12"/>
        <v>3.602107697229178E-4</v>
      </c>
      <c r="X286" s="52">
        <f>(C286-AVERAGE($C$2:C285))^2</f>
        <v>4.8079044658178488E-4</v>
      </c>
    </row>
    <row r="287" spans="1:24" x14ac:dyDescent="0.3">
      <c r="A287" s="1">
        <v>194910</v>
      </c>
      <c r="B287" s="75">
        <f>Monthly!AA947</f>
        <v>2.8905E-2</v>
      </c>
      <c r="C287">
        <f>Monthly!AA948</f>
        <v>1.984E-2</v>
      </c>
      <c r="D287" s="45">
        <f>INTERCEPT($B$2:B285,$C$2:C285)</f>
        <v>5.9744850501204944E-3</v>
      </c>
      <c r="E287" s="45">
        <f t="shared" si="16"/>
        <v>-0.15551118799121894</v>
      </c>
      <c r="F287" s="45">
        <f t="shared" si="17"/>
        <v>1.4794341612343114E-3</v>
      </c>
      <c r="G287">
        <f>Monthly!H947</f>
        <v>0.25620103023855584</v>
      </c>
      <c r="H287" s="45">
        <f t="shared" si="18"/>
        <v>0.76505307506813547</v>
      </c>
      <c r="I287" s="31">
        <f>Monthly!K947</f>
        <v>4.9644528878512511E-3</v>
      </c>
      <c r="J287" s="49">
        <f t="shared" si="19"/>
        <v>-0.76832572411966205</v>
      </c>
      <c r="K287" s="42"/>
      <c r="L287" s="42"/>
      <c r="M287" s="47"/>
      <c r="N287" s="57">
        <f t="shared" si="13"/>
        <v>1.0249515868845184E-2</v>
      </c>
      <c r="O287">
        <f t="shared" si="11"/>
        <v>9.1977385869932351E-5</v>
      </c>
      <c r="P287">
        <f>(C287-AVERAGE($C$2:C286))^2</f>
        <v>1.6345616518713993E-4</v>
      </c>
      <c r="R287">
        <f t="shared" si="15"/>
        <v>-0.76165126893798374</v>
      </c>
      <c r="S287" s="45"/>
      <c r="T287" s="49"/>
      <c r="U287" s="50"/>
      <c r="V287" s="71">
        <f t="shared" si="14"/>
        <v>9.978238691668341E-3</v>
      </c>
      <c r="W287" s="51">
        <f t="shared" si="12"/>
        <v>9.7254336102507358E-5</v>
      </c>
      <c r="X287" s="52">
        <f>(C287-AVERAGE($C$2:C286))^2</f>
        <v>1.6345616518713993E-4</v>
      </c>
    </row>
    <row r="288" spans="1:24" x14ac:dyDescent="0.3">
      <c r="A288" s="1">
        <v>194911</v>
      </c>
      <c r="B288" s="75">
        <f>Monthly!AA948</f>
        <v>1.984E-2</v>
      </c>
      <c r="C288">
        <f>Monthly!AA949</f>
        <v>5.0068333333333333E-2</v>
      </c>
      <c r="D288" s="45">
        <f>INTERCEPT($B$2:B286,$C$2:C286)</f>
        <v>6.032169496736464E-3</v>
      </c>
      <c r="E288" s="45">
        <f t="shared" si="16"/>
        <v>-0.1476429090418617</v>
      </c>
      <c r="F288" s="45">
        <f t="shared" si="17"/>
        <v>3.1029341813459278E-3</v>
      </c>
      <c r="G288">
        <f>Monthly!H948</f>
        <v>0.25638328764150342</v>
      </c>
      <c r="H288" s="45">
        <f t="shared" si="18"/>
        <v>0.76550169450563155</v>
      </c>
      <c r="I288" s="31">
        <f>Monthly!K948</f>
        <v>4.9439933777872778E-3</v>
      </c>
      <c r="J288" s="49">
        <f t="shared" si="19"/>
        <v>-0.76715659997140773</v>
      </c>
      <c r="K288" s="42"/>
      <c r="L288" s="42"/>
      <c r="M288" s="47"/>
      <c r="N288" s="57">
        <f t="shared" si="13"/>
        <v>1.0170782084797693E-2</v>
      </c>
      <c r="O288">
        <f t="shared" si="11"/>
        <v>1.5918145956295279E-3</v>
      </c>
      <c r="P288">
        <f>(C288-AVERAGE($C$2:C287))^2</f>
        <v>1.8463030098305388E-3</v>
      </c>
      <c r="R288">
        <f t="shared" si="15"/>
        <v>-0.76050802242383397</v>
      </c>
      <c r="S288" s="45"/>
      <c r="T288" s="49"/>
      <c r="U288" s="50"/>
      <c r="V288" s="71">
        <f t="shared" si="14"/>
        <v>9.9043191719289103E-3</v>
      </c>
      <c r="W288" s="51">
        <f t="shared" si="12"/>
        <v>1.6131480335574949E-3</v>
      </c>
      <c r="X288" s="52">
        <f>(C288-AVERAGE($C$2:C287))^2</f>
        <v>1.8463030098305388E-3</v>
      </c>
    </row>
    <row r="289" spans="1:24" x14ac:dyDescent="0.3">
      <c r="A289" s="1">
        <v>194912</v>
      </c>
      <c r="B289" s="75">
        <f>Monthly!AA949</f>
        <v>5.0068333333333333E-2</v>
      </c>
      <c r="C289">
        <f>Monthly!AA950</f>
        <v>1.8811333333333333E-2</v>
      </c>
      <c r="D289" s="45">
        <f>INTERCEPT($B$2:B287,$C$2:C287)</f>
        <v>6.1022386229744917E-3</v>
      </c>
      <c r="E289" s="45">
        <f t="shared" si="16"/>
        <v>-0.14369276317347826</v>
      </c>
      <c r="F289" s="45">
        <f t="shared" si="17"/>
        <v>-1.092218541182942E-3</v>
      </c>
      <c r="G289">
        <f>Monthly!H949</f>
        <v>0.25652115719770224</v>
      </c>
      <c r="H289" s="45">
        <f t="shared" si="18"/>
        <v>0.76584104543068432</v>
      </c>
      <c r="I289" s="31">
        <f>Monthly!K949</f>
        <v>4.9249082932023552E-3</v>
      </c>
      <c r="J289" s="49">
        <f t="shared" si="19"/>
        <v>-0.77148798014858055</v>
      </c>
      <c r="K289" s="42"/>
      <c r="L289" s="42"/>
      <c r="M289" s="47"/>
      <c r="N289" s="57">
        <f t="shared" si="13"/>
        <v>1.046247561623858E-2</v>
      </c>
      <c r="O289">
        <f t="shared" si="11"/>
        <v>6.9703425180292605E-5</v>
      </c>
      <c r="P289">
        <f>(C289-AVERAGE($C$2:C288))^2</f>
        <v>1.336778028649343E-4</v>
      </c>
      <c r="R289">
        <f t="shared" si="15"/>
        <v>-0.76486383967588123</v>
      </c>
      <c r="S289" s="45"/>
      <c r="T289" s="49"/>
      <c r="U289" s="50"/>
      <c r="V289" s="71">
        <f t="shared" si="14"/>
        <v>1.0185955647841125E-2</v>
      </c>
      <c r="W289" s="51">
        <f t="shared" si="12"/>
        <v>7.4397140217386922E-5</v>
      </c>
      <c r="X289" s="52">
        <f>(C289-AVERAGE($C$2:C288))^2</f>
        <v>1.336778028649343E-4</v>
      </c>
    </row>
    <row r="290" spans="1:24" x14ac:dyDescent="0.3">
      <c r="A290" s="1">
        <v>195001</v>
      </c>
      <c r="B290" s="75">
        <f>Monthly!AA950</f>
        <v>1.8811333333333333E-2</v>
      </c>
      <c r="C290">
        <f>Monthly!AA951</f>
        <v>1.8670666666666665E-2</v>
      </c>
      <c r="D290" s="45">
        <f>INTERCEPT($B$2:B288,$C$2:C288)</f>
        <v>6.1264356056413812E-3</v>
      </c>
      <c r="E290" s="45">
        <f t="shared" si="16"/>
        <v>-0.13511123195871932</v>
      </c>
      <c r="F290" s="45">
        <f t="shared" si="17"/>
        <v>3.5848131841885924E-3</v>
      </c>
      <c r="G290">
        <f>Monthly!H950</f>
        <v>0.25666679972119466</v>
      </c>
      <c r="H290" s="45">
        <f t="shared" si="18"/>
        <v>0.76619951976732392</v>
      </c>
      <c r="I290" s="31">
        <f>Monthly!K950</f>
        <v>5.1328206689410733E-3</v>
      </c>
      <c r="J290" s="49">
        <f t="shared" si="19"/>
        <v>-0.76759549038323216</v>
      </c>
      <c r="K290" s="42"/>
      <c r="L290" s="42"/>
      <c r="M290" s="47"/>
      <c r="N290" s="57">
        <f t="shared" si="13"/>
        <v>1.0200338828584649E-2</v>
      </c>
      <c r="O290">
        <f t="shared" si="11"/>
        <v>7.1746453684587173E-5</v>
      </c>
      <c r="P290">
        <f>(C290-AVERAGE($C$2:C289))^2</f>
        <v>1.295294266719446E-4</v>
      </c>
      <c r="R290">
        <f t="shared" si="15"/>
        <v>-0.76069034923385814</v>
      </c>
      <c r="S290" s="45"/>
      <c r="T290" s="49"/>
      <c r="U290" s="50"/>
      <c r="V290" s="71">
        <f t="shared" si="14"/>
        <v>9.9161079769379823E-3</v>
      </c>
      <c r="W290" s="51">
        <f t="shared" si="12"/>
        <v>7.6642297851903991E-5</v>
      </c>
      <c r="X290" s="52">
        <f>(C290-AVERAGE($C$2:C289))^2</f>
        <v>1.295294266719446E-4</v>
      </c>
    </row>
    <row r="291" spans="1:24" x14ac:dyDescent="0.3">
      <c r="A291" s="1">
        <v>195002</v>
      </c>
      <c r="B291" s="75">
        <f>Monthly!AA951</f>
        <v>1.8670666666666665E-2</v>
      </c>
      <c r="C291">
        <f>Monthly!AA952</f>
        <v>7.2516666666666658E-3</v>
      </c>
      <c r="D291" s="45">
        <f>INTERCEPT($B$2:B289,$C$2:C289)</f>
        <v>6.2687252142828772E-3</v>
      </c>
      <c r="E291" s="45">
        <f t="shared" si="16"/>
        <v>-0.12680162945327908</v>
      </c>
      <c r="F291" s="45">
        <f t="shared" si="17"/>
        <v>3.9012542579705215E-3</v>
      </c>
      <c r="G291">
        <f>Monthly!H951</f>
        <v>0.25681444896883765</v>
      </c>
      <c r="H291" s="45">
        <f t="shared" si="18"/>
        <v>0.7665629240288504</v>
      </c>
      <c r="I291" s="31">
        <f>Monthly!K951</f>
        <v>5.1615875921571077E-3</v>
      </c>
      <c r="J291" s="49">
        <f t="shared" si="19"/>
        <v>-0.76763202872451797</v>
      </c>
      <c r="K291" s="42"/>
      <c r="L291" s="42"/>
      <c r="M291" s="47"/>
      <c r="N291" s="57">
        <f t="shared" si="13"/>
        <v>1.020279947562247E-2</v>
      </c>
      <c r="O291">
        <f t="shared" si="11"/>
        <v>8.7091848560953773E-6</v>
      </c>
      <c r="P291">
        <f>(C291-AVERAGE($C$2:C290))^2</f>
        <v>5.9724194567170194E-9</v>
      </c>
      <c r="R291">
        <f t="shared" si="15"/>
        <v>-0.76068680813324641</v>
      </c>
      <c r="S291" s="45"/>
      <c r="T291" s="49"/>
      <c r="U291" s="50"/>
      <c r="V291" s="71">
        <f t="shared" si="14"/>
        <v>9.9158790180447487E-3</v>
      </c>
      <c r="W291" s="51">
        <f t="shared" si="12"/>
        <v>7.0980274532355336E-6</v>
      </c>
      <c r="X291" s="52">
        <f>(C291-AVERAGE($C$2:C290))^2</f>
        <v>5.9724194567170194E-9</v>
      </c>
    </row>
    <row r="292" spans="1:24" x14ac:dyDescent="0.3">
      <c r="A292" s="1">
        <v>195003</v>
      </c>
      <c r="B292" s="75">
        <f>Monthly!AA952</f>
        <v>7.2516666666666658E-3</v>
      </c>
      <c r="C292">
        <f>Monthly!AA953</f>
        <v>4.4928666666666665E-2</v>
      </c>
      <c r="D292" s="45">
        <f>INTERCEPT($B$2:B290,$C$2:C290)</f>
        <v>6.3033304275806976E-3</v>
      </c>
      <c r="E292" s="45">
        <f t="shared" si="16"/>
        <v>-0.12054442873190901</v>
      </c>
      <c r="F292" s="45">
        <f t="shared" si="17"/>
        <v>5.4291824118931371E-3</v>
      </c>
      <c r="G292">
        <f>Monthly!H952</f>
        <v>0.25695915359573923</v>
      </c>
      <c r="H292" s="45">
        <f t="shared" si="18"/>
        <v>0.76691907177038054</v>
      </c>
      <c r="I292" s="31">
        <f>Monthly!K952</f>
        <v>5.1899660625914475E-3</v>
      </c>
      <c r="J292" s="49">
        <f t="shared" si="19"/>
        <v>-0.76652343841815995</v>
      </c>
      <c r="K292" s="42"/>
      <c r="L292" s="42"/>
      <c r="M292" s="47"/>
      <c r="N292" s="57">
        <f t="shared" si="13"/>
        <v>1.0128142297504764E-2</v>
      </c>
      <c r="O292">
        <f t="shared" si="11"/>
        <v>1.2110764963686315E-3</v>
      </c>
      <c r="P292">
        <f>(C292-AVERAGE($C$2:C291))^2</f>
        <v>1.413758876322062E-3</v>
      </c>
      <c r="R292">
        <f t="shared" si="15"/>
        <v>-0.75953867292685906</v>
      </c>
      <c r="S292" s="45"/>
      <c r="T292" s="49"/>
      <c r="U292" s="50"/>
      <c r="V292" s="71">
        <f t="shared" si="14"/>
        <v>9.8416434074378792E-3</v>
      </c>
      <c r="W292" s="51">
        <f t="shared" si="12"/>
        <v>1.2310992011936618E-3</v>
      </c>
      <c r="X292" s="52">
        <f>(C292-AVERAGE($C$2:C291))^2</f>
        <v>1.413758876322062E-3</v>
      </c>
    </row>
    <row r="293" spans="1:24" x14ac:dyDescent="0.3">
      <c r="A293" s="1">
        <v>195004</v>
      </c>
      <c r="B293" s="75">
        <f>Monthly!AA953</f>
        <v>4.4928666666666665E-2</v>
      </c>
      <c r="C293">
        <f>Monthly!AA954</f>
        <v>4.5934333333333334E-2</v>
      </c>
      <c r="D293" s="45">
        <f>INTERCEPT($B$2:B291,$C$2:C291)</f>
        <v>6.3427487442105634E-3</v>
      </c>
      <c r="E293" s="45">
        <f t="shared" si="16"/>
        <v>-0.12809739382905977</v>
      </c>
      <c r="F293" s="45">
        <f t="shared" si="17"/>
        <v>5.875036359960133E-4</v>
      </c>
      <c r="G293">
        <f>Monthly!H953</f>
        <v>0.25692644479254034</v>
      </c>
      <c r="H293" s="45">
        <f t="shared" si="18"/>
        <v>0.76683856948119655</v>
      </c>
      <c r="I293" s="31">
        <f>Monthly!K953</f>
        <v>5.173479927907689E-3</v>
      </c>
      <c r="J293" s="49">
        <f t="shared" si="19"/>
        <v>-0.77110885488581105</v>
      </c>
      <c r="K293" s="42"/>
      <c r="L293" s="42"/>
      <c r="M293" s="47"/>
      <c r="N293" s="57">
        <f t="shared" si="13"/>
        <v>1.0436943711341726E-2</v>
      </c>
      <c r="O293">
        <f t="shared" si="11"/>
        <v>1.2600646699754776E-3</v>
      </c>
      <c r="P293">
        <f>(C293-AVERAGE($C$2:C292))^2</f>
        <v>1.4804366007911466E-3</v>
      </c>
      <c r="R293">
        <f t="shared" si="15"/>
        <v>-0.76414658326188911</v>
      </c>
      <c r="S293" s="45"/>
      <c r="T293" s="49"/>
      <c r="U293" s="50"/>
      <c r="V293" s="71">
        <f t="shared" si="14"/>
        <v>1.0139579604707717E-2</v>
      </c>
      <c r="W293" s="51">
        <f t="shared" si="12"/>
        <v>1.2812643944929575E-3</v>
      </c>
      <c r="X293" s="52">
        <f>(C293-AVERAGE($C$2:C292))^2</f>
        <v>1.4804366007911466E-3</v>
      </c>
    </row>
    <row r="294" spans="1:24" x14ac:dyDescent="0.3">
      <c r="A294" s="1">
        <v>195005</v>
      </c>
      <c r="B294" s="75">
        <f>Monthly!AA954</f>
        <v>4.5934333333333334E-2</v>
      </c>
      <c r="C294">
        <f>Monthly!AA955</f>
        <v>-5.5182333333333333E-2</v>
      </c>
      <c r="D294" s="45">
        <f>INTERCEPT($B$2:B292,$C$2:C292)</f>
        <v>6.3266542965246869E-3</v>
      </c>
      <c r="E294" s="45">
        <f t="shared" si="16"/>
        <v>-0.1261586644654259</v>
      </c>
      <c r="F294" s="45">
        <f t="shared" si="17"/>
        <v>5.316401500816588E-4</v>
      </c>
      <c r="G294">
        <f>Monthly!H954</f>
        <v>0.25691224366150989</v>
      </c>
      <c r="H294" s="45">
        <f t="shared" si="18"/>
        <v>0.76680361778408068</v>
      </c>
      <c r="I294" s="31">
        <f>Monthly!K954</f>
        <v>5.1573190620312209E-3</v>
      </c>
      <c r="J294" s="49">
        <f t="shared" si="19"/>
        <v>-0.77111037583583564</v>
      </c>
      <c r="K294" s="42"/>
      <c r="L294" s="42"/>
      <c r="M294" s="47"/>
      <c r="N294" s="57">
        <f t="shared" si="13"/>
        <v>1.0437046138574081E-2</v>
      </c>
      <c r="O294">
        <f t="shared" si="11"/>
        <v>4.3059029622781837E-3</v>
      </c>
      <c r="P294">
        <f>(C294-AVERAGE($C$2:C293))^2</f>
        <v>3.9403231241096365E-3</v>
      </c>
      <c r="R294">
        <f t="shared" si="15"/>
        <v>-0.76416998552790816</v>
      </c>
      <c r="S294" s="45"/>
      <c r="T294" s="49"/>
      <c r="U294" s="50"/>
      <c r="V294" s="71">
        <f t="shared" si="14"/>
        <v>1.014109273791524E-2</v>
      </c>
      <c r="W294" s="51">
        <f t="shared" si="12"/>
        <v>4.2671499936858788E-3</v>
      </c>
      <c r="X294" s="52">
        <f>(C294-AVERAGE($C$2:C293))^2</f>
        <v>3.9403231241096365E-3</v>
      </c>
    </row>
    <row r="295" spans="1:24" x14ac:dyDescent="0.3">
      <c r="A295" s="1">
        <v>195006</v>
      </c>
      <c r="B295" s="75">
        <f>Monthly!AA955</f>
        <v>-5.5182333333333333E-2</v>
      </c>
      <c r="C295">
        <f>Monthly!AA956</f>
        <v>1.6014333333333332E-2</v>
      </c>
      <c r="D295" s="45">
        <f>INTERCEPT($B$2:B293,$C$2:C293)</f>
        <v>6.4334585454344229E-3</v>
      </c>
      <c r="E295" s="45">
        <f t="shared" si="16"/>
        <v>-0.10947199263710948</v>
      </c>
      <c r="F295" s="45">
        <f t="shared" si="17"/>
        <v>1.247437853379961E-2</v>
      </c>
      <c r="G295">
        <f>Monthly!H955</f>
        <v>0.25694714131621338</v>
      </c>
      <c r="H295" s="45">
        <f t="shared" si="18"/>
        <v>0.76688950742744733</v>
      </c>
      <c r="I295" s="31">
        <f>Monthly!K955</f>
        <v>5.1414481247741648E-3</v>
      </c>
      <c r="J295" s="49">
        <f t="shared" si="19"/>
        <v>-0.75951195168635066</v>
      </c>
      <c r="K295" s="42"/>
      <c r="L295" s="42"/>
      <c r="M295" s="47"/>
      <c r="N295" s="57">
        <f t="shared" si="13"/>
        <v>9.6559590113940233E-3</v>
      </c>
      <c r="O295">
        <f t="shared" si="11"/>
        <v>4.0428924017897163E-5</v>
      </c>
      <c r="P295">
        <f>(C295-AVERAGE($C$2:C294))^2</f>
        <v>7.4630807462736182E-5</v>
      </c>
      <c r="R295">
        <f t="shared" si="15"/>
        <v>-0.75259259451722338</v>
      </c>
      <c r="S295" s="45"/>
      <c r="T295" s="49"/>
      <c r="U295" s="50"/>
      <c r="V295" s="71">
        <f t="shared" si="14"/>
        <v>9.3925269887496915E-3</v>
      </c>
      <c r="W295" s="51">
        <f t="shared" si="12"/>
        <v>4.3848319265168154E-5</v>
      </c>
      <c r="X295" s="52">
        <f>(C295-AVERAGE($C$2:C294))^2</f>
        <v>7.4630807462736182E-5</v>
      </c>
    </row>
    <row r="296" spans="1:24" x14ac:dyDescent="0.3">
      <c r="A296" s="1">
        <v>195007</v>
      </c>
      <c r="B296" s="75">
        <f>Monthly!AA956</f>
        <v>1.6014333333333332E-2</v>
      </c>
      <c r="C296">
        <f>Monthly!AA957</f>
        <v>4.7063000000000001E-2</v>
      </c>
      <c r="D296" s="45">
        <f>INTERCEPT($B$2:B294,$C$2:C294)</f>
        <v>6.6042032689090898E-3</v>
      </c>
      <c r="E296" s="45">
        <f t="shared" si="16"/>
        <v>-9.5317817837277358E-2</v>
      </c>
      <c r="F296" s="45">
        <f t="shared" si="17"/>
        <v>5.0777519614569845E-3</v>
      </c>
      <c r="G296">
        <f>Monthly!H956</f>
        <v>0.25699071753732167</v>
      </c>
      <c r="H296" s="45">
        <f t="shared" si="18"/>
        <v>0.76699675591754168</v>
      </c>
      <c r="I296" s="31">
        <f>Monthly!K956</f>
        <v>5.1258719757625252E-3</v>
      </c>
      <c r="J296" s="49">
        <f t="shared" si="19"/>
        <v>-0.7667095795411879</v>
      </c>
      <c r="K296" s="42"/>
      <c r="L296" s="42"/>
      <c r="M296" s="47"/>
      <c r="N296" s="57">
        <f t="shared" si="13"/>
        <v>1.0140677831053296E-2</v>
      </c>
      <c r="O296">
        <f t="shared" si="11"/>
        <v>1.3632578743474932E-3</v>
      </c>
      <c r="P296">
        <f>(C296-AVERAGE($C$2:C295))^2</f>
        <v>1.5727724315573038E-3</v>
      </c>
      <c r="R296">
        <f t="shared" si="15"/>
        <v>-0.7598107801631061</v>
      </c>
      <c r="S296" s="45"/>
      <c r="T296" s="49"/>
      <c r="U296" s="50"/>
      <c r="V296" s="71">
        <f t="shared" si="14"/>
        <v>9.859237194929954E-3</v>
      </c>
      <c r="W296" s="51">
        <f t="shared" si="12"/>
        <v>1.3841199668559135E-3</v>
      </c>
      <c r="X296" s="52">
        <f>(C296-AVERAGE($C$2:C295))^2</f>
        <v>1.5727724315573038E-3</v>
      </c>
    </row>
    <row r="297" spans="1:24" x14ac:dyDescent="0.3">
      <c r="A297" s="1">
        <v>195008</v>
      </c>
      <c r="B297" s="75">
        <f>Monthly!AA957</f>
        <v>4.7063000000000001E-2</v>
      </c>
      <c r="C297">
        <f>Monthly!AA958</f>
        <v>5.8382666666666666E-2</v>
      </c>
      <c r="D297" s="45">
        <f>INTERCEPT($B$2:B295,$C$2:C295)</f>
        <v>6.389231483294483E-3</v>
      </c>
      <c r="E297" s="45">
        <f t="shared" si="16"/>
        <v>-7.2340897027649911E-2</v>
      </c>
      <c r="F297" s="45">
        <f t="shared" si="17"/>
        <v>2.9846518464821952E-3</v>
      </c>
      <c r="G297">
        <f>Monthly!H957</f>
        <v>0.25703586464659839</v>
      </c>
      <c r="H297" s="45">
        <f t="shared" si="18"/>
        <v>0.76710786978214796</v>
      </c>
      <c r="I297" s="31">
        <f>Monthly!K957</f>
        <v>5.3439986098022417E-3</v>
      </c>
      <c r="J297" s="49">
        <f t="shared" si="19"/>
        <v>-0.76920044261543818</v>
      </c>
      <c r="K297" s="42"/>
      <c r="L297" s="42"/>
      <c r="M297" s="47"/>
      <c r="N297" s="57">
        <f t="shared" si="13"/>
        <v>1.0308423126258029E-2</v>
      </c>
      <c r="O297">
        <f t="shared" si="11"/>
        <v>2.3111328919825217E-3</v>
      </c>
      <c r="P297">
        <f>(C297-AVERAGE($C$2:C296))^2</f>
        <v>2.5850540811688705E-3</v>
      </c>
      <c r="R297">
        <f t="shared" si="15"/>
        <v>-0.76200763430139984</v>
      </c>
      <c r="S297" s="45"/>
      <c r="T297" s="49"/>
      <c r="U297" s="50"/>
      <c r="V297" s="71">
        <f t="shared" si="14"/>
        <v>1.0001280403310976E-2</v>
      </c>
      <c r="W297" s="51">
        <f t="shared" si="12"/>
        <v>2.3407585367640226E-3</v>
      </c>
      <c r="X297" s="52">
        <f>(C297-AVERAGE($C$2:C296))^2</f>
        <v>2.5850540811688705E-3</v>
      </c>
    </row>
    <row r="298" spans="1:24" x14ac:dyDescent="0.3">
      <c r="A298" s="1">
        <v>195009</v>
      </c>
      <c r="B298" s="75">
        <f>Monthly!AA958</f>
        <v>5.8382666666666666E-2</v>
      </c>
      <c r="C298">
        <f>Monthly!AA959</f>
        <v>3.992333333333333E-3</v>
      </c>
      <c r="D298" s="45">
        <f>INTERCEPT($B$2:B296,$C$2:C296)</f>
        <v>6.4008761879254346E-3</v>
      </c>
      <c r="E298" s="45">
        <f t="shared" si="16"/>
        <v>-2.9247039616673704E-2</v>
      </c>
      <c r="F298" s="45">
        <f t="shared" si="17"/>
        <v>4.6933560229983793E-3</v>
      </c>
      <c r="G298">
        <f>Monthly!H958</f>
        <v>0.25708574672438717</v>
      </c>
      <c r="H298" s="45">
        <f t="shared" si="18"/>
        <v>0.7672306361182275</v>
      </c>
      <c r="I298" s="31">
        <f>Monthly!K958</f>
        <v>5.5524628407333113E-3</v>
      </c>
      <c r="J298" s="49">
        <f t="shared" si="19"/>
        <v>-0.76784770563703308</v>
      </c>
      <c r="K298" s="42"/>
      <c r="L298" s="42"/>
      <c r="M298" s="47"/>
      <c r="N298" s="57">
        <f t="shared" si="13"/>
        <v>1.0217324074639052E-2</v>
      </c>
      <c r="O298">
        <f t="shared" si="11"/>
        <v>3.875050972934192E-5</v>
      </c>
      <c r="P298">
        <f>(C298-AVERAGE($C$2:C297))^2</f>
        <v>1.3828540405467561E-5</v>
      </c>
      <c r="R298">
        <f t="shared" si="15"/>
        <v>-0.76037381101695856</v>
      </c>
      <c r="S298" s="45"/>
      <c r="T298" s="49"/>
      <c r="U298" s="50"/>
      <c r="V298" s="71">
        <f t="shared" si="14"/>
        <v>9.895641391050515E-3</v>
      </c>
      <c r="W298" s="51">
        <f t="shared" si="12"/>
        <v>3.4849046024308609E-5</v>
      </c>
      <c r="X298" s="52">
        <f>(C298-AVERAGE($C$2:C297))^2</f>
        <v>1.3828540405467561E-5</v>
      </c>
    </row>
    <row r="299" spans="1:24" x14ac:dyDescent="0.3">
      <c r="A299" s="1">
        <v>195010</v>
      </c>
      <c r="B299" s="75">
        <f>Monthly!AA959</f>
        <v>3.992333333333333E-3</v>
      </c>
      <c r="C299">
        <f>Monthly!AA960</f>
        <v>2.1296666666666665E-2</v>
      </c>
      <c r="D299" s="45">
        <f>INTERCEPT($B$2:B297,$C$2:C297)</f>
        <v>6.5060966457225417E-3</v>
      </c>
      <c r="E299" s="45">
        <f t="shared" si="16"/>
        <v>-5.2213997692288037E-3</v>
      </c>
      <c r="F299" s="45">
        <f t="shared" si="17"/>
        <v>6.4852510773771906E-3</v>
      </c>
      <c r="G299">
        <f>Monthly!H959</f>
        <v>0.2571276875241339</v>
      </c>
      <c r="H299" s="45">
        <f t="shared" si="18"/>
        <v>0.7673338571146453</v>
      </c>
      <c r="I299" s="31">
        <f>Monthly!K959</f>
        <v>5.835455097534842E-3</v>
      </c>
      <c r="J299" s="49">
        <f t="shared" si="19"/>
        <v>-0.76646364893931618</v>
      </c>
      <c r="K299" s="42"/>
      <c r="L299" s="42"/>
      <c r="M299" s="47"/>
      <c r="N299" s="57">
        <f t="shared" si="13"/>
        <v>1.0124115820143373E-2</v>
      </c>
      <c r="O299">
        <f t="shared" si="11"/>
        <v>1.2482589241814834E-4</v>
      </c>
      <c r="P299">
        <f>(C299-AVERAGE($C$2:C298))^2</f>
        <v>1.8491048771350358E-4</v>
      </c>
      <c r="R299">
        <f t="shared" si="15"/>
        <v>-0.75860838902515104</v>
      </c>
      <c r="S299" s="45"/>
      <c r="T299" s="49"/>
      <c r="U299" s="50"/>
      <c r="V299" s="71">
        <f t="shared" si="14"/>
        <v>9.781493528663289E-3</v>
      </c>
      <c r="W299" s="51">
        <f t="shared" si="12"/>
        <v>1.3259921239819453E-4</v>
      </c>
      <c r="X299" s="52">
        <f>(C299-AVERAGE($C$2:C298))^2</f>
        <v>1.8491048771350358E-4</v>
      </c>
    </row>
    <row r="300" spans="1:24" x14ac:dyDescent="0.3">
      <c r="A300" s="1">
        <v>195011</v>
      </c>
      <c r="B300" s="75">
        <f>Monthly!AA960</f>
        <v>2.1296666666666665E-2</v>
      </c>
      <c r="C300">
        <f>Monthly!AA961</f>
        <v>5.4308333333333333E-2</v>
      </c>
      <c r="D300" s="45">
        <f>INTERCEPT($B$2:B298,$C$2:C298)</f>
        <v>6.6798124894470118E-3</v>
      </c>
      <c r="E300" s="45">
        <f t="shared" si="16"/>
        <v>-1.1006378621270631E-2</v>
      </c>
      <c r="F300" s="45">
        <f t="shared" si="17"/>
        <v>6.4454133127426847E-3</v>
      </c>
      <c r="G300">
        <f>Monthly!H960</f>
        <v>0.25718780666912061</v>
      </c>
      <c r="H300" s="45">
        <f t="shared" si="18"/>
        <v>0.76748181575824581</v>
      </c>
      <c r="I300" s="31">
        <f>Monthly!K960</f>
        <v>6.1303309426097149E-3</v>
      </c>
      <c r="J300" s="49">
        <f t="shared" si="19"/>
        <v>-0.76700120538965755</v>
      </c>
      <c r="K300" s="42"/>
      <c r="L300" s="42"/>
      <c r="M300" s="47"/>
      <c r="N300" s="57">
        <f t="shared" si="13"/>
        <v>1.0160317153883436E-2</v>
      </c>
      <c r="O300">
        <f t="shared" si="11"/>
        <v>1.9490473325809699E-3</v>
      </c>
      <c r="P300">
        <f>(C300-AVERAGE($C$2:C299))^2</f>
        <v>2.1682260966904192E-3</v>
      </c>
      <c r="R300">
        <f t="shared" si="15"/>
        <v>-0.7587483374404651</v>
      </c>
      <c r="S300" s="45"/>
      <c r="T300" s="49"/>
      <c r="U300" s="50"/>
      <c r="V300" s="71">
        <f t="shared" si="14"/>
        <v>9.7905422504571196E-3</v>
      </c>
      <c r="W300" s="51">
        <f t="shared" si="12"/>
        <v>1.9818337228986131E-3</v>
      </c>
      <c r="X300" s="52">
        <f>(C300-AVERAGE($C$2:C299))^2</f>
        <v>2.1682260966904192E-3</v>
      </c>
    </row>
    <row r="301" spans="1:24" x14ac:dyDescent="0.3">
      <c r="A301" s="1">
        <v>195012</v>
      </c>
      <c r="B301" s="75">
        <f>Monthly!AA961</f>
        <v>5.4308333333333333E-2</v>
      </c>
      <c r="C301">
        <f>Monthly!AA962</f>
        <v>6.3988333333333328E-2</v>
      </c>
      <c r="D301" s="45">
        <f>INTERCEPT($B$2:B299,$C$2:C299)</f>
        <v>6.6618923230559362E-3</v>
      </c>
      <c r="E301" s="45">
        <f t="shared" si="16"/>
        <v>-7.7050984290723519E-3</v>
      </c>
      <c r="F301" s="45">
        <f t="shared" si="17"/>
        <v>6.243441269203732E-3</v>
      </c>
      <c r="G301">
        <f>Monthly!H961</f>
        <v>0.25721394098886186</v>
      </c>
      <c r="H301" s="45">
        <f t="shared" si="18"/>
        <v>0.76754613420458462</v>
      </c>
      <c r="I301" s="31">
        <f>Monthly!K961</f>
        <v>6.4151492653276741E-3</v>
      </c>
      <c r="J301" s="49">
        <f t="shared" si="19"/>
        <v>-0.76764931140246995</v>
      </c>
      <c r="K301" s="42"/>
      <c r="L301" s="42"/>
      <c r="M301" s="47"/>
      <c r="N301" s="57">
        <f t="shared" si="13"/>
        <v>1.02039633645351E-2</v>
      </c>
      <c r="O301">
        <f t="shared" si="11"/>
        <v>2.8927584529405649E-3</v>
      </c>
      <c r="P301">
        <f>(C301-AVERAGE($C$2:C300))^2</f>
        <v>3.1459177687938162E-3</v>
      </c>
      <c r="R301">
        <f t="shared" si="15"/>
        <v>-0.75901270711042379</v>
      </c>
      <c r="S301" s="45"/>
      <c r="T301" s="49"/>
      <c r="U301" s="50"/>
      <c r="V301" s="71">
        <f t="shared" si="14"/>
        <v>9.8076357458626653E-3</v>
      </c>
      <c r="W301" s="51">
        <f t="shared" si="12"/>
        <v>2.9355479910649494E-3</v>
      </c>
      <c r="X301" s="52">
        <f>(C301-AVERAGE($C$2:C300))^2</f>
        <v>3.1459177687938162E-3</v>
      </c>
    </row>
    <row r="302" spans="1:24" x14ac:dyDescent="0.3">
      <c r="A302" s="1">
        <v>195101</v>
      </c>
      <c r="B302" s="75">
        <f>Monthly!AA962</f>
        <v>6.3988333333333328E-2</v>
      </c>
      <c r="C302">
        <f>Monthly!AA963</f>
        <v>1.3412666666666666E-2</v>
      </c>
      <c r="D302" s="45">
        <f>INTERCEPT($B$2:B300,$C$2:C300)</f>
        <v>6.6859603757658901E-3</v>
      </c>
      <c r="E302" s="45">
        <f t="shared" si="16"/>
        <v>-2.3905937442206004E-3</v>
      </c>
      <c r="F302" s="45">
        <f t="shared" si="17"/>
        <v>6.5329902663961211E-3</v>
      </c>
      <c r="G302">
        <f>Monthly!H962</f>
        <v>0.25721386501878013</v>
      </c>
      <c r="H302" s="45">
        <f t="shared" si="18"/>
        <v>0.76754594723714842</v>
      </c>
      <c r="I302" s="31">
        <f>Monthly!K962</f>
        <v>6.6488860476011501E-3</v>
      </c>
      <c r="J302" s="49">
        <f t="shared" si="19"/>
        <v>-0.76765444219972767</v>
      </c>
      <c r="K302" s="42"/>
      <c r="L302" s="42"/>
      <c r="M302" s="47"/>
      <c r="N302" s="57">
        <f t="shared" si="13"/>
        <v>1.0204308894206933E-2</v>
      </c>
      <c r="O302">
        <f t="shared" si="11"/>
        <v>1.0293559596102783E-5</v>
      </c>
      <c r="P302">
        <f>(C302-AVERAGE($C$2:C301))^2</f>
        <v>2.836471372817776E-5</v>
      </c>
      <c r="R302">
        <f t="shared" si="15"/>
        <v>-0.75870316304348806</v>
      </c>
      <c r="S302" s="45"/>
      <c r="T302" s="49"/>
      <c r="U302" s="50"/>
      <c r="V302" s="71">
        <f t="shared" si="14"/>
        <v>9.787621384582848E-3</v>
      </c>
      <c r="W302" s="51">
        <f t="shared" si="12"/>
        <v>1.3140953297158152E-5</v>
      </c>
      <c r="X302" s="52">
        <f>(C302-AVERAGE($C$2:C301))^2</f>
        <v>2.836471372817776E-5</v>
      </c>
    </row>
    <row r="303" spans="1:24" x14ac:dyDescent="0.3">
      <c r="A303" s="1">
        <v>195102</v>
      </c>
      <c r="B303" s="75">
        <f>Monthly!AA963</f>
        <v>1.3412666666666666E-2</v>
      </c>
      <c r="C303">
        <f>Monthly!AA964</f>
        <v>-1.8650666666666666E-2</v>
      </c>
      <c r="D303" s="45">
        <f>INTERCEPT($B$2:B301,$C$2:C301)</f>
        <v>6.8077499245501015E-3</v>
      </c>
      <c r="E303" s="45">
        <f t="shared" si="16"/>
        <v>7.1981746713483431E-3</v>
      </c>
      <c r="F303" s="45">
        <f t="shared" si="17"/>
        <v>6.9042966420253399E-3</v>
      </c>
      <c r="G303">
        <f>Monthly!H963</f>
        <v>0.25721596757050963</v>
      </c>
      <c r="H303" s="45">
        <f t="shared" si="18"/>
        <v>0.76755112175623896</v>
      </c>
      <c r="I303" s="31">
        <f>Monthly!K963</f>
        <v>6.7025721690690083E-3</v>
      </c>
      <c r="J303" s="49">
        <f t="shared" si="19"/>
        <v>-0.76729579590091335</v>
      </c>
      <c r="K303" s="42"/>
      <c r="L303" s="42"/>
      <c r="M303" s="47"/>
      <c r="N303" s="57">
        <f t="shared" si="13"/>
        <v>1.0180156129693051E-2</v>
      </c>
      <c r="O303">
        <f t="shared" si="11"/>
        <v>8.3121634311509511E-4</v>
      </c>
      <c r="P303">
        <f>(C303-AVERAGE($C$2:C302))^2</f>
        <v>7.1583932854074953E-4</v>
      </c>
      <c r="R303">
        <f t="shared" si="15"/>
        <v>-0.75827221451461679</v>
      </c>
      <c r="S303" s="45"/>
      <c r="T303" s="49"/>
      <c r="U303" s="50"/>
      <c r="V303" s="71">
        <f t="shared" si="14"/>
        <v>9.7597573081196279E-3</v>
      </c>
      <c r="W303" s="51">
        <f t="shared" si="12"/>
        <v>8.071521904271118E-4</v>
      </c>
      <c r="X303" s="52">
        <f>(C303-AVERAGE($C$2:C302))^2</f>
        <v>7.1583932854074953E-4</v>
      </c>
    </row>
    <row r="304" spans="1:24" x14ac:dyDescent="0.3">
      <c r="A304" s="1">
        <v>195103</v>
      </c>
      <c r="B304" s="75">
        <f>Monthly!AA964</f>
        <v>-1.8650666666666666E-2</v>
      </c>
      <c r="C304">
        <f>Monthly!AA965</f>
        <v>4.7883000000000002E-2</v>
      </c>
      <c r="D304" s="45">
        <f>INTERCEPT($B$2:B302,$C$2:C302)</f>
        <v>6.9906545882895098E-3</v>
      </c>
      <c r="E304" s="45">
        <f t="shared" si="16"/>
        <v>7.8080775980273283E-3</v>
      </c>
      <c r="F304" s="45">
        <f t="shared" si="17"/>
        <v>6.8450287357012347E-3</v>
      </c>
      <c r="G304">
        <f>Monthly!H964</f>
        <v>0.25719431075937949</v>
      </c>
      <c r="H304" s="45">
        <f t="shared" si="18"/>
        <v>0.76749782282043655</v>
      </c>
      <c r="I304" s="31">
        <f>Monthly!K964</f>
        <v>6.7553506527970927E-3</v>
      </c>
      <c r="J304" s="49">
        <f t="shared" si="19"/>
        <v>-0.7673080270334558</v>
      </c>
      <c r="K304" s="42"/>
      <c r="L304" s="42"/>
      <c r="M304" s="47"/>
      <c r="N304" s="57">
        <f t="shared" si="13"/>
        <v>1.0180979826089787E-2</v>
      </c>
      <c r="O304">
        <f t="shared" si="11"/>
        <v>1.421442325193933E-3</v>
      </c>
      <c r="P304">
        <f>(C304-AVERAGE($C$2:C303))^2</f>
        <v>1.5893845535239685E-3</v>
      </c>
      <c r="R304">
        <f t="shared" si="15"/>
        <v>-0.75821365585315004</v>
      </c>
      <c r="S304" s="45"/>
      <c r="T304" s="49"/>
      <c r="U304" s="50"/>
      <c r="V304" s="71">
        <f t="shared" si="14"/>
        <v>9.755971048482158E-3</v>
      </c>
      <c r="W304" s="51">
        <f t="shared" si="12"/>
        <v>1.4536703366698799E-3</v>
      </c>
      <c r="X304" s="52">
        <f>(C304-AVERAGE($C$2:C303))^2</f>
        <v>1.5893845535239685E-3</v>
      </c>
    </row>
    <row r="305" spans="1:24" x14ac:dyDescent="0.3">
      <c r="A305" s="1">
        <v>195104</v>
      </c>
      <c r="B305" s="75">
        <f>Monthly!AA965</f>
        <v>4.7883000000000002E-2</v>
      </c>
      <c r="C305">
        <f>Monthly!AA966</f>
        <v>-3.1270666666666669E-2</v>
      </c>
      <c r="D305" s="45">
        <f>INTERCEPT($B$2:B303,$C$2:C303)</f>
        <v>7.0209690587768221E-3</v>
      </c>
      <c r="E305" s="45">
        <f t="shared" si="16"/>
        <v>7.6327086923964199E-3</v>
      </c>
      <c r="F305" s="45">
        <f t="shared" si="17"/>
        <v>7.3864460490948398E-3</v>
      </c>
      <c r="G305">
        <f>Monthly!H965</f>
        <v>0.2571523271245087</v>
      </c>
      <c r="H305" s="45">
        <f t="shared" si="18"/>
        <v>0.76739449757971512</v>
      </c>
      <c r="I305" s="31">
        <f>Monthly!K965</f>
        <v>6.8073443149376653E-3</v>
      </c>
      <c r="J305" s="49">
        <f t="shared" si="19"/>
        <v>-0.76672213895026242</v>
      </c>
      <c r="K305" s="42"/>
      <c r="L305" s="42"/>
      <c r="M305" s="47"/>
      <c r="N305" s="57">
        <f t="shared" si="13"/>
        <v>1.0141523634985508E-2</v>
      </c>
      <c r="O305">
        <f t="shared" si="11"/>
        <v>1.7149695055802545E-3</v>
      </c>
      <c r="P305">
        <f>(C305-AVERAGE($C$2:C304))^2</f>
        <v>1.5537909527105298E-3</v>
      </c>
      <c r="R305">
        <f t="shared" si="15"/>
        <v>-0.7575582893973829</v>
      </c>
      <c r="S305" s="45"/>
      <c r="T305" s="49"/>
      <c r="U305" s="50"/>
      <c r="V305" s="71">
        <f t="shared" si="14"/>
        <v>9.7135966584761049E-3</v>
      </c>
      <c r="W305" s="51">
        <f t="shared" si="12"/>
        <v>1.6797098403046431E-3</v>
      </c>
      <c r="X305" s="52">
        <f>(C305-AVERAGE($C$2:C304))^2</f>
        <v>1.5537909527105298E-3</v>
      </c>
    </row>
    <row r="306" spans="1:24" x14ac:dyDescent="0.3">
      <c r="A306" s="1">
        <v>195105</v>
      </c>
      <c r="B306" s="75">
        <f>Monthly!AA966</f>
        <v>-3.1270666666666669E-2</v>
      </c>
      <c r="C306">
        <f>Monthly!AA967</f>
        <v>-2.7056333333333332E-2</v>
      </c>
      <c r="D306" s="45">
        <f>INTERCEPT($B$2:B304,$C$2:C304)</f>
        <v>6.9211511432174574E-3</v>
      </c>
      <c r="E306" s="45">
        <f t="shared" si="16"/>
        <v>-1.2127692463200206E-2</v>
      </c>
      <c r="F306" s="45">
        <f t="shared" si="17"/>
        <v>7.3003921716700369E-3</v>
      </c>
      <c r="G306">
        <f>Monthly!H966</f>
        <v>0.25716446199422061</v>
      </c>
      <c r="H306" s="45">
        <f t="shared" si="18"/>
        <v>0.76742436258632374</v>
      </c>
      <c r="I306" s="31">
        <f>Monthly!K966</f>
        <v>6.84003935755824E-3</v>
      </c>
      <c r="J306" s="49">
        <f t="shared" si="19"/>
        <v>-0.76696607680411111</v>
      </c>
      <c r="K306" s="42"/>
      <c r="L306" s="42"/>
      <c r="M306" s="47"/>
      <c r="N306" s="57">
        <f t="shared" si="13"/>
        <v>1.0157951445782687E-2</v>
      </c>
      <c r="O306">
        <f t="shared" si="11"/>
        <v>1.3849029916211464E-3</v>
      </c>
      <c r="P306">
        <f>(C306-AVERAGE($C$2:C305))^2</f>
        <v>1.2301964751079187E-3</v>
      </c>
      <c r="R306">
        <f t="shared" si="15"/>
        <v>-0.75775806371426746</v>
      </c>
      <c r="S306" s="45"/>
      <c r="T306" s="49"/>
      <c r="U306" s="50"/>
      <c r="V306" s="71">
        <f t="shared" si="14"/>
        <v>9.7265135765489882E-3</v>
      </c>
      <c r="W306" s="51">
        <f t="shared" si="12"/>
        <v>1.352977826795839E-3</v>
      </c>
      <c r="X306" s="52">
        <f>(C306-AVERAGE($C$2:C305))^2</f>
        <v>1.2301964751079187E-3</v>
      </c>
    </row>
    <row r="307" spans="1:24" x14ac:dyDescent="0.3">
      <c r="A307" s="1">
        <v>195106</v>
      </c>
      <c r="B307" s="75">
        <f>Monthly!AA967</f>
        <v>-2.7056333333333332E-2</v>
      </c>
      <c r="C307">
        <f>Monthly!AA968</f>
        <v>6.9634000000000001E-2</v>
      </c>
      <c r="D307" s="45">
        <f>INTERCEPT($B$2:B305,$C$2:C305)</f>
        <v>7.076723013553385E-3</v>
      </c>
      <c r="E307" s="45">
        <f t="shared" si="16"/>
        <v>6.2583456349049688E-2</v>
      </c>
      <c r="F307" s="45">
        <f t="shared" si="17"/>
        <v>5.3834441574213809E-3</v>
      </c>
      <c r="G307">
        <f>Monthly!H967</f>
        <v>0.25722304847660094</v>
      </c>
      <c r="H307" s="45">
        <f t="shared" si="18"/>
        <v>0.76756854832155264</v>
      </c>
      <c r="I307" s="31">
        <f>Monthly!K967</f>
        <v>6.872359843055652E-3</v>
      </c>
      <c r="J307" s="49">
        <f t="shared" si="19"/>
        <v>-0.76885851710422537</v>
      </c>
      <c r="K307" s="42"/>
      <c r="L307" s="42"/>
      <c r="M307" s="47"/>
      <c r="N307" s="57">
        <f t="shared" si="13"/>
        <v>1.0285396410574875E-2</v>
      </c>
      <c r="O307">
        <f t="shared" si="11"/>
        <v>3.5222567480147249E-3</v>
      </c>
      <c r="P307">
        <f>(C307-AVERAGE($C$2:C306))^2</f>
        <v>3.8107378150826553E-3</v>
      </c>
      <c r="R307">
        <f t="shared" si="15"/>
        <v>-0.75960626468987569</v>
      </c>
      <c r="S307" s="45"/>
      <c r="T307" s="49"/>
      <c r="U307" s="50"/>
      <c r="V307" s="71">
        <f t="shared" si="14"/>
        <v>9.8460137252990715E-3</v>
      </c>
      <c r="W307" s="51">
        <f t="shared" si="12"/>
        <v>3.5746033027838266E-3</v>
      </c>
      <c r="X307" s="52">
        <f>(C307-AVERAGE($C$2:C306))^2</f>
        <v>3.8107378150826553E-3</v>
      </c>
    </row>
    <row r="308" spans="1:24" x14ac:dyDescent="0.3">
      <c r="A308" s="1">
        <v>195107</v>
      </c>
      <c r="B308" s="75">
        <f>Monthly!AA968</f>
        <v>6.9634000000000001E-2</v>
      </c>
      <c r="C308">
        <f>Monthly!AA969</f>
        <v>4.8870000000000004E-2</v>
      </c>
      <c r="D308" s="45">
        <f>INTERCEPT($B$2:B306,$C$2:C306)</f>
        <v>6.9572978422662076E-3</v>
      </c>
      <c r="E308" s="45">
        <f t="shared" si="16"/>
        <v>6.2663033014159833E-2</v>
      </c>
      <c r="F308" s="45">
        <f t="shared" si="17"/>
        <v>1.1320775483174214E-2</v>
      </c>
      <c r="G308">
        <f>Monthly!H968</f>
        <v>0.25724196136055677</v>
      </c>
      <c r="H308" s="45">
        <f t="shared" si="18"/>
        <v>0.76761509404220352</v>
      </c>
      <c r="I308" s="31">
        <f>Monthly!K968</f>
        <v>6.9041924575578553E-3</v>
      </c>
      <c r="J308" s="49">
        <f t="shared" si="19"/>
        <v>-0.76295516595683177</v>
      </c>
      <c r="K308" s="42"/>
      <c r="L308" s="42"/>
      <c r="M308" s="47"/>
      <c r="N308" s="57">
        <f t="shared" si="13"/>
        <v>9.8878396796755752E-3</v>
      </c>
      <c r="O308">
        <f t="shared" si="11"/>
        <v>1.5196088232394764E-3</v>
      </c>
      <c r="P308">
        <f>(C308-AVERAGE($C$2:C307))^2</f>
        <v>1.661820927871503E-3</v>
      </c>
      <c r="R308">
        <f t="shared" si="15"/>
        <v>-0.75365982063791104</v>
      </c>
      <c r="S308" s="45"/>
      <c r="T308" s="49"/>
      <c r="U308" s="50"/>
      <c r="V308" s="71">
        <f t="shared" si="14"/>
        <v>9.4615312160254497E-3</v>
      </c>
      <c r="W308" s="51">
        <f t="shared" si="12"/>
        <v>1.5530274118974968E-3</v>
      </c>
      <c r="X308" s="52">
        <f>(C308-AVERAGE($C$2:C307))^2</f>
        <v>1.661820927871503E-3</v>
      </c>
    </row>
    <row r="309" spans="1:24" x14ac:dyDescent="0.3">
      <c r="A309" s="1">
        <v>195108</v>
      </c>
      <c r="B309" s="75">
        <f>Monthly!AA969</f>
        <v>4.8870000000000004E-2</v>
      </c>
      <c r="C309">
        <f>Monthly!AA970</f>
        <v>1.5096666666666668E-3</v>
      </c>
      <c r="D309" s="45">
        <f>INTERCEPT($B$2:B307,$C$2:C307)</f>
        <v>6.8280730373304361E-3</v>
      </c>
      <c r="E309" s="45">
        <f t="shared" si="16"/>
        <v>4.8715601267477975E-2</v>
      </c>
      <c r="F309" s="45">
        <f t="shared" si="17"/>
        <v>9.2088044712720848E-3</v>
      </c>
      <c r="G309">
        <f>Monthly!H969</f>
        <v>0.25722658395049514</v>
      </c>
      <c r="H309" s="45">
        <f t="shared" si="18"/>
        <v>0.76757724934231808</v>
      </c>
      <c r="I309" s="31">
        <f>Monthly!K969</f>
        <v>6.7919779369454217E-3</v>
      </c>
      <c r="J309" s="49">
        <f t="shared" si="19"/>
        <v>-0.76500105677754582</v>
      </c>
      <c r="K309" s="42"/>
      <c r="L309" s="42"/>
      <c r="M309" s="47"/>
      <c r="N309" s="57">
        <f t="shared" si="13"/>
        <v>1.0025618654049995E-2</v>
      </c>
      <c r="O309">
        <f t="shared" si="11"/>
        <v>7.2521438251418072E-5</v>
      </c>
      <c r="P309">
        <f>(C309-AVERAGE($C$2:C308))^2</f>
        <v>4.5261703310763109E-5</v>
      </c>
      <c r="R309">
        <f t="shared" si="15"/>
        <v>-0.75585697893336412</v>
      </c>
      <c r="S309" s="45"/>
      <c r="T309" s="49"/>
      <c r="U309" s="50"/>
      <c r="V309" s="71">
        <f t="shared" si="14"/>
        <v>9.6035940904634978E-3</v>
      </c>
      <c r="W309" s="51">
        <f t="shared" si="12"/>
        <v>6.5511661141690416E-5</v>
      </c>
      <c r="X309" s="52">
        <f>(C309-AVERAGE($C$2:C308))^2</f>
        <v>4.5261703310763109E-5</v>
      </c>
    </row>
    <row r="310" spans="1:24" x14ac:dyDescent="0.3">
      <c r="A310" s="1">
        <v>195109</v>
      </c>
      <c r="B310" s="75">
        <f>Monthly!AA970</f>
        <v>1.5096666666666668E-3</v>
      </c>
      <c r="C310">
        <f>Monthly!AA971</f>
        <v>-1.4604333333333334E-2</v>
      </c>
      <c r="D310" s="45">
        <f>INTERCEPT($B$2:B308,$C$2:C308)</f>
        <v>7.0023181589681264E-3</v>
      </c>
      <c r="E310" s="45">
        <f t="shared" si="16"/>
        <v>5.8353404131353502E-2</v>
      </c>
      <c r="F310" s="45">
        <f t="shared" si="17"/>
        <v>7.0904123480717597E-3</v>
      </c>
      <c r="G310">
        <f>Monthly!H970</f>
        <v>0.25716469985513118</v>
      </c>
      <c r="H310" s="45">
        <f t="shared" si="18"/>
        <v>0.76742494798281502</v>
      </c>
      <c r="I310" s="31">
        <f>Monthly!K970</f>
        <v>6.6792956709882884E-3</v>
      </c>
      <c r="J310" s="49">
        <f t="shared" si="19"/>
        <v>-0.76675704801890798</v>
      </c>
      <c r="K310" s="42"/>
      <c r="L310" s="42"/>
      <c r="M310" s="47"/>
      <c r="N310" s="57">
        <f t="shared" si="13"/>
        <v>1.0143874559886121E-2</v>
      </c>
      <c r="O310">
        <f t="shared" si="11"/>
        <v>6.1247379392600967E-4</v>
      </c>
      <c r="P310">
        <f>(C310-AVERAGE($C$2:C309))^2</f>
        <v>5.2074504032903371E-4</v>
      </c>
      <c r="R310">
        <f t="shared" si="15"/>
        <v>-0.75776542407523473</v>
      </c>
      <c r="S310" s="45"/>
      <c r="T310" s="49"/>
      <c r="U310" s="50"/>
      <c r="V310" s="71">
        <f t="shared" si="14"/>
        <v>9.7269894794632522E-3</v>
      </c>
      <c r="W310" s="51">
        <f t="shared" si="12"/>
        <v>5.9201326982051561E-4</v>
      </c>
      <c r="X310" s="52">
        <f>(C310-AVERAGE($C$2:C309))^2</f>
        <v>5.2074504032903371E-4</v>
      </c>
    </row>
    <row r="311" spans="1:24" x14ac:dyDescent="0.3">
      <c r="A311" s="1">
        <v>195110</v>
      </c>
      <c r="B311" s="75">
        <f>Monthly!AA971</f>
        <v>-1.4604333333333334E-2</v>
      </c>
      <c r="C311">
        <f>Monthly!AA972</f>
        <v>1.0088E-2</v>
      </c>
      <c r="D311" s="45">
        <f>INTERCEPT($B$2:B309,$C$2:C309)</f>
        <v>7.138831560029024E-3</v>
      </c>
      <c r="E311" s="45">
        <f t="shared" si="16"/>
        <v>5.6401787853266952E-2</v>
      </c>
      <c r="F311" s="45">
        <f t="shared" si="17"/>
        <v>6.315121049623962E-3</v>
      </c>
      <c r="G311">
        <f>Monthly!H971</f>
        <v>0.25707915880839477</v>
      </c>
      <c r="H311" s="45">
        <f t="shared" si="18"/>
        <v>0.76721442245311922</v>
      </c>
      <c r="I311" s="31">
        <f>Monthly!K971</f>
        <v>6.5662290682050525E-3</v>
      </c>
      <c r="J311" s="49">
        <f t="shared" si="19"/>
        <v>-0.76713812743631515</v>
      </c>
      <c r="K311" s="42"/>
      <c r="L311" s="42"/>
      <c r="M311" s="47"/>
      <c r="N311" s="57">
        <f t="shared" si="13"/>
        <v>1.0169538065853287E-2</v>
      </c>
      <c r="O311">
        <f t="shared" si="11"/>
        <v>6.6484561830949926E-9</v>
      </c>
      <c r="P311">
        <f>(C311-AVERAGE($C$2:C310))^2</f>
        <v>3.788259635883341E-6</v>
      </c>
      <c r="R311">
        <f t="shared" si="15"/>
        <v>-0.7582997307941195</v>
      </c>
      <c r="S311" s="45"/>
      <c r="T311" s="49"/>
      <c r="U311" s="50"/>
      <c r="V311" s="71">
        <f t="shared" si="14"/>
        <v>9.7615364433635901E-3</v>
      </c>
      <c r="W311" s="51">
        <f t="shared" si="12"/>
        <v>1.0657845381169424E-7</v>
      </c>
      <c r="X311" s="52">
        <f>(C311-AVERAGE($C$2:C310))^2</f>
        <v>3.788259635883341E-6</v>
      </c>
    </row>
    <row r="312" spans="1:24" x14ac:dyDescent="0.3">
      <c r="A312" s="1">
        <v>195111</v>
      </c>
      <c r="B312" s="75">
        <f>Monthly!AA972</f>
        <v>1.0088E-2</v>
      </c>
      <c r="C312">
        <f>Monthly!AA973</f>
        <v>4.0373333333333331E-2</v>
      </c>
      <c r="D312" s="45">
        <f>INTERCEPT($B$2:B310,$C$2:C310)</f>
        <v>7.1263382933820316E-3</v>
      </c>
      <c r="E312" s="45">
        <f t="shared" si="16"/>
        <v>6.3587281341338772E-2</v>
      </c>
      <c r="F312" s="45">
        <f t="shared" si="17"/>
        <v>7.7678067875534568E-3</v>
      </c>
      <c r="G312">
        <f>Monthly!H972</f>
        <v>0.25695336953844661</v>
      </c>
      <c r="H312" s="45">
        <f t="shared" si="18"/>
        <v>0.76690483619076477</v>
      </c>
      <c r="I312" s="31">
        <f>Monthly!K972</f>
        <v>6.3236636345347088E-3</v>
      </c>
      <c r="J312" s="49">
        <f t="shared" si="19"/>
        <v>-0.76501315961837235</v>
      </c>
      <c r="K312" s="42"/>
      <c r="L312" s="42"/>
      <c r="M312" s="47"/>
      <c r="N312" s="57">
        <f t="shared" si="13"/>
        <v>1.002643371073788E-2</v>
      </c>
      <c r="O312">
        <f t="shared" si="11"/>
        <v>9.2093431670388392E-4</v>
      </c>
      <c r="P312">
        <f>(C312-AVERAGE($C$2:C311))^2</f>
        <v>1.0384764051599997E-3</v>
      </c>
      <c r="R312">
        <f t="shared" si="15"/>
        <v>-0.75650270633685124</v>
      </c>
      <c r="S312" s="45"/>
      <c r="T312" s="49"/>
      <c r="U312" s="50"/>
      <c r="V312" s="71">
        <f t="shared" si="14"/>
        <v>9.6453452429556275E-3</v>
      </c>
      <c r="W312" s="51">
        <f t="shared" si="12"/>
        <v>9.4420925208239391E-4</v>
      </c>
      <c r="X312" s="52">
        <f>(C312-AVERAGE($C$2:C311))^2</f>
        <v>1.0384764051599997E-3</v>
      </c>
    </row>
    <row r="313" spans="1:24" x14ac:dyDescent="0.3">
      <c r="A313" s="1">
        <v>195112</v>
      </c>
      <c r="B313" s="75">
        <f>Monthly!AA973</f>
        <v>4.0373333333333331E-2</v>
      </c>
      <c r="C313">
        <f>Monthly!AA974</f>
        <v>1.6459666666666664E-2</v>
      </c>
      <c r="D313" s="45">
        <f>INTERCEPT($B$2:B311,$C$2:C311)</f>
        <v>7.052236687126269E-3</v>
      </c>
      <c r="E313" s="45">
        <f t="shared" si="16"/>
        <v>6.2130483416335869E-2</v>
      </c>
      <c r="F313" s="45">
        <f t="shared" si="17"/>
        <v>9.5606514042551362E-3</v>
      </c>
      <c r="G313">
        <f>Monthly!H973</f>
        <v>0.2567976769385944</v>
      </c>
      <c r="H313" s="45">
        <f t="shared" si="18"/>
        <v>0.76652164404871248</v>
      </c>
      <c r="I313" s="31">
        <f>Monthly!K973</f>
        <v>6.0763428825234929E-3</v>
      </c>
      <c r="J313" s="49">
        <f t="shared" si="19"/>
        <v>-0.7625056145962974</v>
      </c>
      <c r="K313" s="42"/>
      <c r="L313" s="42"/>
      <c r="M313" s="47"/>
      <c r="N313" s="57">
        <f t="shared" si="13"/>
        <v>9.8575649823378977E-3</v>
      </c>
      <c r="O313">
        <f t="shared" si="11"/>
        <v>4.3587746650216733E-5</v>
      </c>
      <c r="P313">
        <f>(C313-AVERAGE($C$2:C312))^2</f>
        <v>6.7373146662670012E-5</v>
      </c>
      <c r="R313">
        <f t="shared" si="15"/>
        <v>-0.75432972131128484</v>
      </c>
      <c r="S313" s="45"/>
      <c r="T313" s="49"/>
      <c r="U313" s="50"/>
      <c r="V313" s="71">
        <f t="shared" si="14"/>
        <v>9.5048453529469543E-3</v>
      </c>
      <c r="W313" s="51">
        <f t="shared" si="12"/>
        <v>4.8369539505769951E-5</v>
      </c>
      <c r="X313" s="52">
        <f>(C313-AVERAGE($C$2:C312))^2</f>
        <v>6.7373146662670012E-5</v>
      </c>
    </row>
    <row r="314" spans="1:24" x14ac:dyDescent="0.3">
      <c r="A314" s="1">
        <v>195201</v>
      </c>
      <c r="B314" s="75">
        <f>Monthly!AA974</f>
        <v>1.6459666666666664E-2</v>
      </c>
      <c r="C314">
        <f>Monthly!AA975</f>
        <v>-2.6524333333333334E-2</v>
      </c>
      <c r="D314" s="45">
        <f>INTERCEPT($B$2:B312,$C$2:C312)</f>
        <v>7.0455700915451214E-3</v>
      </c>
      <c r="E314" s="45">
        <f t="shared" si="16"/>
        <v>6.0364713065894193E-2</v>
      </c>
      <c r="F314" s="45">
        <f t="shared" si="17"/>
        <v>8.0391531470387183E-3</v>
      </c>
      <c r="G314">
        <f>Monthly!H974</f>
        <v>0.25661064184577032</v>
      </c>
      <c r="H314" s="45">
        <f t="shared" si="18"/>
        <v>0.76606129777478893</v>
      </c>
      <c r="I314" s="31">
        <f>Monthly!K974</f>
        <v>5.9422443361622727E-3</v>
      </c>
      <c r="J314" s="49">
        <f t="shared" si="19"/>
        <v>-0.7634187782812869</v>
      </c>
      <c r="K314" s="42"/>
      <c r="L314" s="42"/>
      <c r="M314" s="47"/>
      <c r="N314" s="57">
        <f t="shared" si="13"/>
        <v>9.9190613020241555E-3</v>
      </c>
      <c r="O314">
        <f t="shared" si="11"/>
        <v>1.3281210125484033E-3</v>
      </c>
      <c r="P314">
        <f>(C314-AVERAGE($C$2:C313))^2</f>
        <v>1.2111926637852579E-3</v>
      </c>
      <c r="R314">
        <f t="shared" si="15"/>
        <v>-0.7554253300687428</v>
      </c>
      <c r="S314" s="45"/>
      <c r="T314" s="49"/>
      <c r="U314" s="50"/>
      <c r="V314" s="71">
        <f t="shared" si="14"/>
        <v>9.5756847320058389E-3</v>
      </c>
      <c r="W314" s="51">
        <f t="shared" si="12"/>
        <v>1.303211304317815E-3</v>
      </c>
      <c r="X314" s="52">
        <f>(C314-AVERAGE($C$2:C313))^2</f>
        <v>1.2111926637852579E-3</v>
      </c>
    </row>
    <row r="315" spans="1:24" x14ac:dyDescent="0.3">
      <c r="A315" s="1">
        <v>195202</v>
      </c>
      <c r="B315" s="75">
        <f>Monthly!AA975</f>
        <v>-2.6524333333333334E-2</v>
      </c>
      <c r="C315">
        <f>Monthly!AA976</f>
        <v>5.1479999999999998E-2</v>
      </c>
      <c r="D315" s="45">
        <f>INTERCEPT($B$2:B313,$C$2:C313)</f>
        <v>7.1444781498530398E-3</v>
      </c>
      <c r="E315" s="45">
        <f t="shared" si="16"/>
        <v>5.6513107807951914E-2</v>
      </c>
      <c r="F315" s="45">
        <f t="shared" si="17"/>
        <v>5.6455056406523206E-3</v>
      </c>
      <c r="G315">
        <f>Monthly!H975</f>
        <v>0.25641233621113835</v>
      </c>
      <c r="H315" s="45">
        <f t="shared" si="18"/>
        <v>0.765573195085687</v>
      </c>
      <c r="I315" s="31">
        <f>Monthly!K975</f>
        <v>6.0417353591703232E-3</v>
      </c>
      <c r="J315" s="49">
        <f t="shared" si="19"/>
        <v>-0.76546992987653906</v>
      </c>
      <c r="K315" s="42"/>
      <c r="L315" s="42"/>
      <c r="M315" s="47"/>
      <c r="N315" s="57">
        <f t="shared" si="13"/>
        <v>1.005719455929234E-2</v>
      </c>
      <c r="O315">
        <f t="shared" si="11"/>
        <v>1.7158488105787199E-3</v>
      </c>
      <c r="P315">
        <f>(C315-AVERAGE($C$2:C314))^2</f>
        <v>1.876044475427778E-3</v>
      </c>
      <c r="R315">
        <f t="shared" si="15"/>
        <v>-0.75734481477123272</v>
      </c>
      <c r="S315" s="45"/>
      <c r="T315" s="49"/>
      <c r="U315" s="50"/>
      <c r="V315" s="71">
        <f t="shared" si="14"/>
        <v>9.6997939119588261E-3</v>
      </c>
      <c r="W315" s="51">
        <f t="shared" si="12"/>
        <v>1.7455856207591925E-3</v>
      </c>
      <c r="X315" s="52">
        <f>(C315-AVERAGE($C$2:C314))^2</f>
        <v>1.876044475427778E-3</v>
      </c>
    </row>
    <row r="316" spans="1:24" x14ac:dyDescent="0.3">
      <c r="A316" s="1">
        <v>195203</v>
      </c>
      <c r="B316" s="75">
        <f>Monthly!AA976</f>
        <v>5.1479999999999998E-2</v>
      </c>
      <c r="C316">
        <f>Monthly!AA977</f>
        <v>-4.2731333333333336E-2</v>
      </c>
      <c r="D316" s="45">
        <f>INTERCEPT($B$2:B314,$C$2:C314)</f>
        <v>7.187070519237399E-3</v>
      </c>
      <c r="E316" s="45">
        <f t="shared" si="16"/>
        <v>5.5081533012714422E-2</v>
      </c>
      <c r="F316" s="45">
        <f t="shared" si="17"/>
        <v>1.0022667838731937E-2</v>
      </c>
      <c r="G316">
        <f>Monthly!H976</f>
        <v>0.25617058773067647</v>
      </c>
      <c r="H316" s="45">
        <f t="shared" si="18"/>
        <v>0.76497814062052938</v>
      </c>
      <c r="I316" s="31">
        <f>Monthly!K976</f>
        <v>6.142013216323597E-3</v>
      </c>
      <c r="J316" s="49">
        <f t="shared" si="19"/>
        <v>-0.7605587022443534</v>
      </c>
      <c r="K316" s="42"/>
      <c r="L316" s="42"/>
      <c r="M316" s="47"/>
      <c r="N316" s="57">
        <f t="shared" si="13"/>
        <v>9.7264516382963365E-3</v>
      </c>
      <c r="O316">
        <f t="shared" si="11"/>
        <v>2.7518192041297361E-3</v>
      </c>
      <c r="P316">
        <f>(C316-AVERAGE($C$2:C315))^2</f>
        <v>2.6046676614552774E-3</v>
      </c>
      <c r="R316">
        <f t="shared" si="15"/>
        <v>-0.75230141486768842</v>
      </c>
      <c r="S316" s="45"/>
      <c r="T316" s="49"/>
      <c r="U316" s="50"/>
      <c r="V316" s="71">
        <f t="shared" si="14"/>
        <v>9.3737000257236788E-3</v>
      </c>
      <c r="W316" s="51">
        <f t="shared" si="12"/>
        <v>2.7149345013484445E-3</v>
      </c>
      <c r="X316" s="52">
        <f>(C316-AVERAGE($C$2:C315))^2</f>
        <v>2.6046676614552774E-3</v>
      </c>
    </row>
    <row r="317" spans="1:24" x14ac:dyDescent="0.3">
      <c r="A317" s="1">
        <v>195204</v>
      </c>
      <c r="B317" s="75">
        <f>Monthly!AA977</f>
        <v>-4.2731333333333336E-2</v>
      </c>
      <c r="C317">
        <f>Monthly!AA978</f>
        <v>3.2306333333333333E-2</v>
      </c>
      <c r="D317" s="45">
        <f>INTERCEPT($B$2:B315,$C$2:C315)</f>
        <v>7.0662165738320116E-3</v>
      </c>
      <c r="E317" s="45">
        <f t="shared" si="16"/>
        <v>4.7823654960083194E-2</v>
      </c>
      <c r="F317" s="45">
        <f t="shared" si="17"/>
        <v>5.022648032514376E-3</v>
      </c>
      <c r="G317">
        <f>Monthly!H977</f>
        <v>0.25599701079540216</v>
      </c>
      <c r="H317" s="45">
        <f t="shared" si="18"/>
        <v>0.76455087202091454</v>
      </c>
      <c r="I317" s="31">
        <f>Monthly!K977</f>
        <v>6.283553857732836E-3</v>
      </c>
      <c r="J317" s="49">
        <f t="shared" si="19"/>
        <v>-0.7654500905557704</v>
      </c>
      <c r="K317" s="42"/>
      <c r="L317" s="42"/>
      <c r="M317" s="47"/>
      <c r="N317" s="57">
        <f t="shared" si="13"/>
        <v>1.005585849519737E-2</v>
      </c>
      <c r="O317">
        <f t="shared" si="11"/>
        <v>4.9508363052252157E-4</v>
      </c>
      <c r="P317">
        <f>(C317-AVERAGE($C$2:C316))^2</f>
        <v>5.838863665857336E-4</v>
      </c>
      <c r="R317">
        <f t="shared" si="15"/>
        <v>-0.75700448758252092</v>
      </c>
      <c r="S317" s="45"/>
      <c r="T317" s="49"/>
      <c r="U317" s="50"/>
      <c r="V317" s="71">
        <f t="shared" si="14"/>
        <v>9.6777891894143098E-3</v>
      </c>
      <c r="W317" s="51">
        <f t="shared" si="12"/>
        <v>5.1205101007329194E-4</v>
      </c>
      <c r="X317" s="52">
        <f>(C317-AVERAGE($C$2:C316))^2</f>
        <v>5.838863665857336E-4</v>
      </c>
    </row>
    <row r="318" spans="1:24" x14ac:dyDescent="0.3">
      <c r="A318" s="1">
        <v>195205</v>
      </c>
      <c r="B318" s="75">
        <f>Monthly!AA978</f>
        <v>3.2306333333333333E-2</v>
      </c>
      <c r="C318">
        <f>Monthly!AA979</f>
        <v>4.6415333333333336E-2</v>
      </c>
      <c r="D318" s="45">
        <f>INTERCEPT($B$2:B316,$C$2:C316)</f>
        <v>7.2354157130748147E-3</v>
      </c>
      <c r="E318" s="45">
        <f t="shared" si="16"/>
        <v>3.7181510418707014E-2</v>
      </c>
      <c r="F318" s="45">
        <f t="shared" si="17"/>
        <v>8.4366139824983699E-3</v>
      </c>
      <c r="G318">
        <f>Monthly!H978</f>
        <v>0.25583311666682218</v>
      </c>
      <c r="H318" s="45">
        <f t="shared" si="18"/>
        <v>0.76414742599002616</v>
      </c>
      <c r="I318" s="31">
        <f>Monthly!K978</f>
        <v>6.466311302052735E-3</v>
      </c>
      <c r="J318" s="49">
        <f t="shared" si="19"/>
        <v>-0.76180780680815885</v>
      </c>
      <c r="K318" s="42"/>
      <c r="L318" s="42"/>
      <c r="M318" s="47"/>
      <c r="N318" s="57">
        <f t="shared" si="13"/>
        <v>9.8105716431104092E-3</v>
      </c>
      <c r="O318">
        <f t="shared" ref="O318:O381" si="20">(C318-N318)^2</f>
        <v>1.3399085783980121E-3</v>
      </c>
      <c r="P318">
        <f>(C318-AVERAGE($C$2:C317))^2</f>
        <v>1.4589552868847686E-3</v>
      </c>
      <c r="R318">
        <f t="shared" si="15"/>
        <v>-0.75311847724126157</v>
      </c>
      <c r="S318" s="45"/>
      <c r="T318" s="49"/>
      <c r="U318" s="50"/>
      <c r="V318" s="71">
        <f t="shared" si="14"/>
        <v>9.4265292777740151E-3</v>
      </c>
      <c r="W318" s="51">
        <f t="shared" ref="W318:W381" si="21">(C318-V318)^2</f>
        <v>1.3681716254605617E-3</v>
      </c>
      <c r="X318" s="52">
        <f>(C318-AVERAGE($C$2:C317))^2</f>
        <v>1.4589552868847686E-3</v>
      </c>
    </row>
    <row r="319" spans="1:24" x14ac:dyDescent="0.3">
      <c r="A319" s="1">
        <v>195206</v>
      </c>
      <c r="B319" s="75">
        <f>Monthly!AA979</f>
        <v>4.6415333333333336E-2</v>
      </c>
      <c r="C319">
        <f>Monthly!AA980</f>
        <v>1.7620666666666666E-2</v>
      </c>
      <c r="D319" s="45">
        <f>INTERCEPT($B$2:B317,$C$2:C317)</f>
        <v>7.0699854325311298E-3</v>
      </c>
      <c r="E319" s="45">
        <f t="shared" si="16"/>
        <v>3.1892705039941842E-2</v>
      </c>
      <c r="F319" s="45">
        <f t="shared" si="17"/>
        <v>8.5502959678617103E-3</v>
      </c>
      <c r="G319">
        <f>Monthly!H979</f>
        <v>0.25567370594831512</v>
      </c>
      <c r="H319" s="45">
        <f t="shared" si="18"/>
        <v>0.76375500503647653</v>
      </c>
      <c r="I319" s="31">
        <f>Monthly!K979</f>
        <v>6.6504993703496718E-3</v>
      </c>
      <c r="J319" s="49">
        <f t="shared" si="19"/>
        <v>-0.76162085770687882</v>
      </c>
      <c r="K319" s="42"/>
      <c r="L319" s="42"/>
      <c r="M319" s="47"/>
      <c r="N319" s="57">
        <f t="shared" ref="N319:N382" si="22">$K$254+$L$254*J319</f>
        <v>9.797981696875839E-3</v>
      </c>
      <c r="O319">
        <f t="shared" si="20"/>
        <v>6.1194400136591311E-5</v>
      </c>
      <c r="P319">
        <f>(C319-AVERAGE($C$2:C318))^2</f>
        <v>8.6139069000278564E-5</v>
      </c>
      <c r="R319">
        <f t="shared" si="15"/>
        <v>-0.75268593303271725</v>
      </c>
      <c r="S319" s="45"/>
      <c r="T319" s="49"/>
      <c r="U319" s="50"/>
      <c r="V319" s="71">
        <f t="shared" ref="V319:V382" si="23">$S$254+$T$254*R319</f>
        <v>9.3985620285710267E-3</v>
      </c>
      <c r="W319" s="51">
        <f t="shared" si="21"/>
        <v>6.7603004679793834E-5</v>
      </c>
      <c r="X319" s="52">
        <f>(C319-AVERAGE($C$2:C318))^2</f>
        <v>8.6139069000278564E-5</v>
      </c>
    </row>
    <row r="320" spans="1:24" x14ac:dyDescent="0.3">
      <c r="A320" s="1">
        <v>195207</v>
      </c>
      <c r="B320" s="75">
        <f>Monthly!AA980</f>
        <v>1.7620666666666666E-2</v>
      </c>
      <c r="C320">
        <f>Monthly!AA981</f>
        <v>-7.1990000000000005E-3</v>
      </c>
      <c r="D320" s="45">
        <f>INTERCEPT($B$2:B318,$C$2:C318)</f>
        <v>7.1279395397025706E-3</v>
      </c>
      <c r="E320" s="45">
        <f t="shared" si="16"/>
        <v>2.5246500678314361E-2</v>
      </c>
      <c r="F320" s="45">
        <f t="shared" si="17"/>
        <v>7.5727997126549219E-3</v>
      </c>
      <c r="G320">
        <f>Monthly!H980</f>
        <v>0.25552373261144296</v>
      </c>
      <c r="H320" s="45">
        <f t="shared" si="18"/>
        <v>0.76338580573694204</v>
      </c>
      <c r="I320" s="31">
        <f>Monthly!K980</f>
        <v>6.8786166778787442E-3</v>
      </c>
      <c r="J320" s="49">
        <f t="shared" si="19"/>
        <v>-0.7625409936234937</v>
      </c>
      <c r="K320" s="42"/>
      <c r="L320" s="42"/>
      <c r="M320" s="47"/>
      <c r="N320" s="57">
        <f t="shared" si="22"/>
        <v>9.8599475562426778E-3</v>
      </c>
      <c r="O320">
        <f t="shared" si="20"/>
        <v>2.9100769172663802E-4</v>
      </c>
      <c r="P320">
        <f>(C320-AVERAGE($C$2:C319))^2</f>
        <v>2.4235449737630054E-4</v>
      </c>
      <c r="R320">
        <f t="shared" si="15"/>
        <v>-0.7533014557373402</v>
      </c>
      <c r="S320" s="45"/>
      <c r="T320" s="49"/>
      <c r="U320" s="50"/>
      <c r="V320" s="71">
        <f t="shared" si="23"/>
        <v>9.4383602192073535E-3</v>
      </c>
      <c r="W320" s="51">
        <f t="shared" si="21"/>
        <v>2.7680175506366336E-4</v>
      </c>
      <c r="X320" s="52">
        <f>(C320-AVERAGE($C$2:C319))^2</f>
        <v>2.4235449737630054E-4</v>
      </c>
    </row>
    <row r="321" spans="1:24" x14ac:dyDescent="0.3">
      <c r="A321" s="1">
        <v>195208</v>
      </c>
      <c r="B321" s="75">
        <f>Monthly!AA981</f>
        <v>-7.1990000000000005E-3</v>
      </c>
      <c r="C321">
        <f>Monthly!AA982</f>
        <v>-1.951E-2</v>
      </c>
      <c r="D321" s="45">
        <f>INTERCEPT($B$2:B319,$C$2:C319)</f>
        <v>7.2429850149470718E-3</v>
      </c>
      <c r="E321" s="45">
        <f t="shared" si="16"/>
        <v>2.90943315946059E-2</v>
      </c>
      <c r="F321" s="45">
        <f t="shared" si="17"/>
        <v>7.0335349217975039E-3</v>
      </c>
      <c r="G321">
        <f>Monthly!H981</f>
        <v>0.25540783079310875</v>
      </c>
      <c r="H321" s="45">
        <f t="shared" si="18"/>
        <v>0.76310047565974615</v>
      </c>
      <c r="I321" s="31">
        <f>Monthly!K981</f>
        <v>7.0518904341830974E-3</v>
      </c>
      <c r="J321" s="49">
        <f t="shared" si="19"/>
        <v>-0.76298202544585947</v>
      </c>
      <c r="K321" s="42"/>
      <c r="L321" s="42"/>
      <c r="M321" s="47"/>
      <c r="N321" s="57">
        <f t="shared" si="22"/>
        <v>9.8896485117075592E-3</v>
      </c>
      <c r="O321">
        <f t="shared" si="20"/>
        <v>8.643393326119485E-4</v>
      </c>
      <c r="P321">
        <f>(C321-AVERAGE($C$2:C320))^2</f>
        <v>7.7450541034875843E-4</v>
      </c>
      <c r="R321">
        <f t="shared" si="15"/>
        <v>-0.75351121615478878</v>
      </c>
      <c r="S321" s="45"/>
      <c r="T321" s="49"/>
      <c r="U321" s="50"/>
      <c r="V321" s="71">
        <f t="shared" si="23"/>
        <v>9.4519228140862652E-3</v>
      </c>
      <c r="W321" s="51">
        <f t="shared" si="21"/>
        <v>8.3879297308909041E-4</v>
      </c>
      <c r="X321" s="52">
        <f>(C321-AVERAGE($C$2:C320))^2</f>
        <v>7.7450541034875843E-4</v>
      </c>
    </row>
    <row r="322" spans="1:24" x14ac:dyDescent="0.3">
      <c r="A322" s="1">
        <v>195209</v>
      </c>
      <c r="B322" s="75">
        <f>Monthly!AA982</f>
        <v>-1.951E-2</v>
      </c>
      <c r="C322">
        <f>Monthly!AA983</f>
        <v>-1.1299999999999999E-3</v>
      </c>
      <c r="D322" s="45">
        <f>INTERCEPT($B$2:B320,$C$2:C320)</f>
        <v>7.2791342196985021E-3</v>
      </c>
      <c r="E322" s="45">
        <f t="shared" si="16"/>
        <v>2.7324281644989856E-2</v>
      </c>
      <c r="F322" s="45">
        <f t="shared" si="17"/>
        <v>6.74603748480475E-3</v>
      </c>
      <c r="G322">
        <f>Monthly!H982</f>
        <v>0.25534871254286373</v>
      </c>
      <c r="H322" s="45">
        <f t="shared" si="18"/>
        <v>0.76295493450751306</v>
      </c>
      <c r="I322" s="31">
        <f>Monthly!K982</f>
        <v>7.2287989748824185E-3</v>
      </c>
      <c r="J322" s="49">
        <f t="shared" si="19"/>
        <v>-0.76335549806632752</v>
      </c>
      <c r="K322" s="42"/>
      <c r="L322" s="42"/>
      <c r="M322" s="47"/>
      <c r="N322" s="57">
        <f t="shared" si="22"/>
        <v>9.9147997436716678E-3</v>
      </c>
      <c r="O322">
        <f t="shared" si="20"/>
        <v>1.2198760137780972E-4</v>
      </c>
      <c r="P322">
        <f>(C322-AVERAGE($C$2:C321))^2</f>
        <v>8.7665183813476601E-5</v>
      </c>
      <c r="R322">
        <f t="shared" si="15"/>
        <v>-0.75364786833863628</v>
      </c>
      <c r="S322" s="45"/>
      <c r="T322" s="49"/>
      <c r="U322" s="50"/>
      <c r="V322" s="71">
        <f t="shared" si="23"/>
        <v>9.4607584096260966E-3</v>
      </c>
      <c r="W322" s="51">
        <f t="shared" si="21"/>
        <v>1.1216416369106586E-4</v>
      </c>
      <c r="X322" s="52">
        <f>(C322-AVERAGE($C$2:C321))^2</f>
        <v>8.7665183813476601E-5</v>
      </c>
    </row>
    <row r="323" spans="1:24" x14ac:dyDescent="0.3">
      <c r="A323" s="1">
        <v>195210</v>
      </c>
      <c r="B323" s="75">
        <f>Monthly!AA983</f>
        <v>-1.1299999999999999E-3</v>
      </c>
      <c r="C323">
        <f>Monthly!AA984</f>
        <v>5.9840333333333329E-2</v>
      </c>
      <c r="D323" s="45">
        <f>INTERCEPT($B$2:B321,$C$2:C321)</f>
        <v>7.2401491398637434E-3</v>
      </c>
      <c r="E323" s="45">
        <f t="shared" si="16"/>
        <v>2.3705577044267071E-2</v>
      </c>
      <c r="F323" s="45">
        <f t="shared" si="17"/>
        <v>7.213361837803722E-3</v>
      </c>
      <c r="G323">
        <f>Monthly!H983</f>
        <v>0.25529136288205723</v>
      </c>
      <c r="H323" s="45">
        <f t="shared" si="18"/>
        <v>0.76281374587969042</v>
      </c>
      <c r="I323" s="31">
        <f>Monthly!K983</f>
        <v>7.3643370610846411E-3</v>
      </c>
      <c r="J323" s="49">
        <f t="shared" si="19"/>
        <v>-0.76294826183055764</v>
      </c>
      <c r="K323" s="42"/>
      <c r="L323" s="42"/>
      <c r="M323" s="47"/>
      <c r="N323" s="57">
        <f t="shared" si="22"/>
        <v>9.8873747264985185E-3</v>
      </c>
      <c r="O323">
        <f t="shared" si="20"/>
        <v>2.4952980735761521E-3</v>
      </c>
      <c r="P323">
        <f>(C323-AVERAGE($C$2:C322))^2</f>
        <v>2.6663315103398538E-3</v>
      </c>
      <c r="R323">
        <f t="shared" ref="R323:R386" si="24">J323+I323/(1-G323)</f>
        <v>-0.75305937818663349</v>
      </c>
      <c r="S323" s="45"/>
      <c r="T323" s="49"/>
      <c r="U323" s="50"/>
      <c r="V323" s="71">
        <f t="shared" si="23"/>
        <v>9.4227080776381755E-3</v>
      </c>
      <c r="W323" s="51">
        <f t="shared" si="21"/>
        <v>2.5419369364237097E-3</v>
      </c>
      <c r="X323" s="52">
        <f>(C323-AVERAGE($C$2:C322))^2</f>
        <v>2.6663315103398538E-3</v>
      </c>
    </row>
    <row r="324" spans="1:24" x14ac:dyDescent="0.3">
      <c r="A324" s="1">
        <v>195211</v>
      </c>
      <c r="B324" s="75">
        <f>Monthly!AA984</f>
        <v>5.9840333333333329E-2</v>
      </c>
      <c r="C324">
        <f>Monthly!AA985</f>
        <v>3.647333333333333E-2</v>
      </c>
      <c r="D324" s="45">
        <f>INTERCEPT($B$2:B322,$C$2:C322)</f>
        <v>7.1561911648431132E-3</v>
      </c>
      <c r="E324" s="45">
        <f t="shared" si="16"/>
        <v>1.1820158218758214E-2</v>
      </c>
      <c r="F324" s="45">
        <f t="shared" si="17"/>
        <v>7.863513372706344E-3</v>
      </c>
      <c r="G324">
        <f>Monthly!H984</f>
        <v>0.25524073279303766</v>
      </c>
      <c r="H324" s="45">
        <f t="shared" si="18"/>
        <v>0.76268909887326708</v>
      </c>
      <c r="I324" s="31">
        <f>Monthly!K984</f>
        <v>7.4248441129726658E-3</v>
      </c>
      <c r="J324" s="49">
        <f t="shared" si="19"/>
        <v>-0.76231128364256728</v>
      </c>
      <c r="K324" s="42"/>
      <c r="L324" s="42"/>
      <c r="M324" s="47"/>
      <c r="N324" s="57">
        <f t="shared" si="22"/>
        <v>9.8444779108172384E-3</v>
      </c>
      <c r="O324">
        <f t="shared" si="20"/>
        <v>7.0909594111326466E-4</v>
      </c>
      <c r="P324">
        <f>(C324-AVERAGE($C$2:C323))^2</f>
        <v>7.9012548348259091E-4</v>
      </c>
      <c r="R324">
        <f t="shared" si="24"/>
        <v>-0.75234182849121656</v>
      </c>
      <c r="S324" s="45"/>
      <c r="T324" s="49"/>
      <c r="U324" s="50"/>
      <c r="V324" s="71">
        <f t="shared" si="23"/>
        <v>9.3763130716461029E-3</v>
      </c>
      <c r="W324" s="51">
        <f t="shared" si="21"/>
        <v>7.3424850706228816E-4</v>
      </c>
      <c r="X324" s="52">
        <f>(C324-AVERAGE($C$2:C323))^2</f>
        <v>7.9012548348259091E-4</v>
      </c>
    </row>
    <row r="325" spans="1:24" x14ac:dyDescent="0.3">
      <c r="A325" s="1">
        <v>195212</v>
      </c>
      <c r="B325" s="75">
        <f>Monthly!AA985</f>
        <v>3.647333333333333E-2</v>
      </c>
      <c r="C325">
        <f>Monthly!AA986</f>
        <v>-7.8403333333333328E-3</v>
      </c>
      <c r="D325" s="45">
        <f>INTERCEPT($B$2:B323,$C$2:C323)</f>
        <v>7.1105115127843184E-3</v>
      </c>
      <c r="E325" s="45">
        <f t="shared" si="16"/>
        <v>-1.0179583838579949E-3</v>
      </c>
      <c r="F325" s="45">
        <f t="shared" si="17"/>
        <v>7.0733831773304046E-3</v>
      </c>
      <c r="G325">
        <f>Monthly!H985</f>
        <v>0.25521301414412145</v>
      </c>
      <c r="H325" s="45">
        <f t="shared" si="18"/>
        <v>0.76262085740803021</v>
      </c>
      <c r="I325" s="31">
        <f>Monthly!K985</f>
        <v>7.4868718892735229E-3</v>
      </c>
      <c r="J325" s="49">
        <f t="shared" si="19"/>
        <v>-0.76316578193990436</v>
      </c>
      <c r="K325" s="42"/>
      <c r="L325" s="42"/>
      <c r="M325" s="47"/>
      <c r="N325" s="57">
        <f t="shared" si="22"/>
        <v>9.9020234542156402E-3</v>
      </c>
      <c r="O325">
        <f t="shared" si="20"/>
        <v>3.1479122437668507E-4</v>
      </c>
      <c r="P325">
        <f>(C325-AVERAGE($C$2:C324))^2</f>
        <v>2.6541366157088113E-4</v>
      </c>
      <c r="R325">
        <f t="shared" si="24"/>
        <v>-0.75311341524787645</v>
      </c>
      <c r="S325" s="45"/>
      <c r="T325" s="49"/>
      <c r="U325" s="50"/>
      <c r="V325" s="71">
        <f t="shared" si="23"/>
        <v>9.4262019816787959E-3</v>
      </c>
      <c r="W325" s="51">
        <f t="shared" si="21"/>
        <v>2.9813324178456092E-4</v>
      </c>
      <c r="X325" s="52">
        <f>(C325-AVERAGE($C$2:C324))^2</f>
        <v>2.6541366157088113E-4</v>
      </c>
    </row>
    <row r="326" spans="1:24" x14ac:dyDescent="0.3">
      <c r="A326" s="1">
        <v>195301</v>
      </c>
      <c r="B326" s="75">
        <f>Monthly!AA986</f>
        <v>-7.8403333333333328E-3</v>
      </c>
      <c r="C326">
        <f>Monthly!AA987</f>
        <v>-9.1816666666666661E-3</v>
      </c>
      <c r="D326" s="45">
        <f>INTERCEPT($B$2:B324,$C$2:C324)</f>
        <v>7.2535439205869716E-3</v>
      </c>
      <c r="E326" s="45">
        <f t="shared" si="16"/>
        <v>6.2859977095874554E-3</v>
      </c>
      <c r="F326" s="45">
        <f t="shared" si="17"/>
        <v>7.2042596032112364E-3</v>
      </c>
      <c r="G326">
        <f>Monthly!H986</f>
        <v>0.25521110479568954</v>
      </c>
      <c r="H326" s="45">
        <f t="shared" si="18"/>
        <v>0.76261615670671667</v>
      </c>
      <c r="I326" s="31">
        <f>Monthly!K986</f>
        <v>7.4081713723711251E-3</v>
      </c>
      <c r="J326" s="49">
        <f t="shared" si="19"/>
        <v>-0.76285748361686234</v>
      </c>
      <c r="K326" s="42"/>
      <c r="L326" s="42"/>
      <c r="M326" s="47"/>
      <c r="N326" s="57">
        <f t="shared" si="22"/>
        <v>9.8812613361592833E-3</v>
      </c>
      <c r="O326">
        <f t="shared" si="20"/>
        <v>3.6339522404092565E-4</v>
      </c>
      <c r="P326">
        <f>(C326-AVERAGE($C$2:C325))^2</f>
        <v>3.0914683871403426E-4</v>
      </c>
      <c r="R326">
        <f t="shared" si="24"/>
        <v>-0.75291081091527901</v>
      </c>
      <c r="S326" s="45"/>
      <c r="T326" s="49"/>
      <c r="U326" s="50"/>
      <c r="V326" s="71">
        <f t="shared" si="23"/>
        <v>9.4131020817207617E-3</v>
      </c>
      <c r="W326" s="51">
        <f t="shared" si="21"/>
        <v>3.4576542480600569E-4</v>
      </c>
      <c r="X326" s="52">
        <f>(C326-AVERAGE($C$2:C325))^2</f>
        <v>3.0914683871403426E-4</v>
      </c>
    </row>
    <row r="327" spans="1:24" x14ac:dyDescent="0.3">
      <c r="A327" s="1">
        <v>195302</v>
      </c>
      <c r="B327" s="75">
        <f>Monthly!AA987</f>
        <v>-9.1816666666666661E-3</v>
      </c>
      <c r="C327">
        <f>Monthly!AA988</f>
        <v>-2.3962999999999998E-2</v>
      </c>
      <c r="D327" s="45">
        <f>INTERCEPT($B$2:B325,$C$2:C325)</f>
        <v>7.3489580497490131E-3</v>
      </c>
      <c r="E327" s="45">
        <f t="shared" ref="E327:E390" si="25">SLOPE(B195:B325,C195:C325)</f>
        <v>5.0298720845357156E-3</v>
      </c>
      <c r="F327" s="45">
        <f t="shared" ref="F327:F390" si="26">B327*E327+D327</f>
        <v>7.3027754408928345E-3</v>
      </c>
      <c r="G327">
        <f>Monthly!H987</f>
        <v>0.25524737570476108</v>
      </c>
      <c r="H327" s="45">
        <f t="shared" ref="H327:H390" si="27">(-G327/(1-G327)*LN(G327))-(LN(1-G327))</f>
        <v>0.7627054532273374</v>
      </c>
      <c r="I327" s="31">
        <f>Monthly!K987</f>
        <v>7.4081713723711251E-3</v>
      </c>
      <c r="J327" s="49">
        <f t="shared" ref="J327:J390" si="28">D327*G327/((1-G327)*(1-E327*G327))+F327/(1-E327*G327)-I327/(1-G327)-H327</f>
        <v>-0.76281851759185992</v>
      </c>
      <c r="K327" s="42"/>
      <c r="L327" s="42"/>
      <c r="M327" s="47"/>
      <c r="N327" s="57">
        <f t="shared" si="22"/>
        <v>9.8786371985924437E-3</v>
      </c>
      <c r="O327">
        <f t="shared" si="20"/>
        <v>1.1452564082811557E-3</v>
      </c>
      <c r="P327">
        <f>(C327-AVERAGE($C$2:C326))^2</f>
        <v>1.0439235074225905E-3</v>
      </c>
      <c r="R327">
        <f t="shared" si="24"/>
        <v>-0.75287136046786662</v>
      </c>
      <c r="S327" s="45"/>
      <c r="T327" s="49"/>
      <c r="U327" s="50"/>
      <c r="V327" s="71">
        <f t="shared" si="23"/>
        <v>9.4105513124071172E-3</v>
      </c>
      <c r="W327" s="51">
        <f t="shared" si="21"/>
        <v>1.1137939272018707E-3</v>
      </c>
      <c r="X327" s="52">
        <f>(C327-AVERAGE($C$2:C326))^2</f>
        <v>1.0439235074225905E-3</v>
      </c>
    </row>
    <row r="328" spans="1:24" x14ac:dyDescent="0.3">
      <c r="A328" s="1">
        <v>195303</v>
      </c>
      <c r="B328" s="75">
        <f>Monthly!AA988</f>
        <v>-2.3962999999999998E-2</v>
      </c>
      <c r="C328">
        <f>Monthly!AA989</f>
        <v>-2.7133000000000001E-2</v>
      </c>
      <c r="D328" s="45">
        <f>INTERCEPT($B$2:B326,$C$2:C326)</f>
        <v>7.3047238628590923E-3</v>
      </c>
      <c r="E328" s="45">
        <f t="shared" si="25"/>
        <v>-5.1039823957508045E-3</v>
      </c>
      <c r="F328" s="45">
        <f t="shared" si="26"/>
        <v>7.427030593008469E-3</v>
      </c>
      <c r="G328">
        <f>Monthly!H988</f>
        <v>0.25529718287929903</v>
      </c>
      <c r="H328" s="45">
        <f t="shared" si="27"/>
        <v>0.76282807414756615</v>
      </c>
      <c r="I328" s="31">
        <f>Monthly!K988</f>
        <v>7.4081713723711251E-3</v>
      </c>
      <c r="J328" s="49">
        <f t="shared" si="28"/>
        <v>-0.76285760240488543</v>
      </c>
      <c r="K328" s="42"/>
      <c r="L328" s="42"/>
      <c r="M328" s="47"/>
      <c r="N328" s="57">
        <f t="shared" si="22"/>
        <v>9.8812693358491105E-3</v>
      </c>
      <c r="O328">
        <f t="shared" si="20"/>
        <v>1.3700561344667801E-3</v>
      </c>
      <c r="P328">
        <f>(C328-AVERAGE($C$2:C327))^2</f>
        <v>1.2517935996654418E-3</v>
      </c>
      <c r="R328">
        <f t="shared" si="24"/>
        <v>-0.75290977999565389</v>
      </c>
      <c r="S328" s="45"/>
      <c r="T328" s="49"/>
      <c r="U328" s="50"/>
      <c r="V328" s="71">
        <f t="shared" si="23"/>
        <v>9.4130354249825771E-3</v>
      </c>
      <c r="W328" s="51">
        <f t="shared" si="21"/>
        <v>1.3356127052840817E-3</v>
      </c>
      <c r="X328" s="52">
        <f>(C328-AVERAGE($C$2:C327))^2</f>
        <v>1.2517935996654418E-3</v>
      </c>
    </row>
    <row r="329" spans="1:24" x14ac:dyDescent="0.3">
      <c r="A329" s="1">
        <v>195304</v>
      </c>
      <c r="B329" s="75">
        <f>Monthly!AA989</f>
        <v>-2.7133000000000001E-2</v>
      </c>
      <c r="C329">
        <f>Monthly!AA990</f>
        <v>5.6009999999999992E-3</v>
      </c>
      <c r="D329" s="45">
        <f>INTERCEPT($B$2:B327,$C$2:C327)</f>
        <v>7.2615979876249626E-3</v>
      </c>
      <c r="E329" s="45">
        <f t="shared" si="25"/>
        <v>-2.1777268163757888E-2</v>
      </c>
      <c r="F329" s="45">
        <f t="shared" si="26"/>
        <v>7.8524806047122059E-3</v>
      </c>
      <c r="G329">
        <f>Monthly!H989</f>
        <v>0.25538577437635668</v>
      </c>
      <c r="H329" s="45">
        <f t="shared" si="27"/>
        <v>0.76304617592277335</v>
      </c>
      <c r="I329" s="31">
        <f>Monthly!K989</f>
        <v>7.4081713723711251E-3</v>
      </c>
      <c r="J329" s="49">
        <f t="shared" si="28"/>
        <v>-0.76270934379708544</v>
      </c>
      <c r="K329" s="42"/>
      <c r="L329" s="42"/>
      <c r="M329" s="47"/>
      <c r="N329" s="57">
        <f t="shared" si="22"/>
        <v>9.8712849717188036E-3</v>
      </c>
      <c r="O329">
        <f t="shared" si="20"/>
        <v>1.8235333739687471E-5</v>
      </c>
      <c r="P329">
        <f>(C329-AVERAGE($C$2:C328))^2</f>
        <v>6.4439693116782809E-6</v>
      </c>
      <c r="R329">
        <f t="shared" si="24"/>
        <v>-0.75276033783206175</v>
      </c>
      <c r="S329" s="45"/>
      <c r="T329" s="49"/>
      <c r="U329" s="50"/>
      <c r="V329" s="71">
        <f t="shared" si="23"/>
        <v>9.4033728606757253E-3</v>
      </c>
      <c r="W329" s="51">
        <f t="shared" si="21"/>
        <v>1.4458039371603304E-5</v>
      </c>
      <c r="X329" s="52">
        <f>(C329-AVERAGE($C$2:C328))^2</f>
        <v>6.4439693116782809E-6</v>
      </c>
    </row>
    <row r="330" spans="1:24" x14ac:dyDescent="0.3">
      <c r="A330" s="1">
        <v>195305</v>
      </c>
      <c r="B330" s="75">
        <f>Monthly!AA990</f>
        <v>5.6009999999999992E-3</v>
      </c>
      <c r="C330">
        <f>Monthly!AA991</f>
        <v>-1.6024333333333331E-2</v>
      </c>
      <c r="D330" s="45">
        <f>INTERCEPT($B$2:B328,$C$2:C328)</f>
        <v>7.1724728913606728E-3</v>
      </c>
      <c r="E330" s="45">
        <f t="shared" si="25"/>
        <v>1.7397083365391594E-3</v>
      </c>
      <c r="F330" s="45">
        <f t="shared" si="26"/>
        <v>7.1822169977536288E-3</v>
      </c>
      <c r="G330">
        <f>Monthly!H990</f>
        <v>0.2554882703144935</v>
      </c>
      <c r="H330" s="45">
        <f t="shared" si="27"/>
        <v>0.7632985043817222</v>
      </c>
      <c r="I330" s="31">
        <f>Monthly!K990</f>
        <v>7.4280176087380126E-3</v>
      </c>
      <c r="J330" s="49">
        <f t="shared" si="28"/>
        <v>-0.76362771005726626</v>
      </c>
      <c r="K330" s="42"/>
      <c r="L330" s="42"/>
      <c r="M330" s="47"/>
      <c r="N330" s="57">
        <f t="shared" si="22"/>
        <v>9.9331316549077092E-3</v>
      </c>
      <c r="O330">
        <f t="shared" si="20"/>
        <v>6.737899886157594E-4</v>
      </c>
      <c r="P330">
        <f>(C330-AVERAGE($C$2:C329))^2</f>
        <v>5.8351675478885356E-4</v>
      </c>
      <c r="R330">
        <f t="shared" si="24"/>
        <v>-0.75365067771168359</v>
      </c>
      <c r="S330" s="45"/>
      <c r="T330" s="49"/>
      <c r="U330" s="50"/>
      <c r="V330" s="71">
        <f t="shared" si="23"/>
        <v>9.4609400568070462E-3</v>
      </c>
      <c r="W330" s="51">
        <f t="shared" si="21"/>
        <v>6.4949915977019718E-4</v>
      </c>
      <c r="X330" s="52">
        <f>(C330-AVERAGE($C$2:C329))^2</f>
        <v>5.8351675478885356E-4</v>
      </c>
    </row>
    <row r="331" spans="1:24" x14ac:dyDescent="0.3">
      <c r="A331" s="1">
        <v>195306</v>
      </c>
      <c r="B331" s="75">
        <f>Monthly!AA991</f>
        <v>-1.6024333333333331E-2</v>
      </c>
      <c r="C331">
        <f>Monthly!AA992</f>
        <v>2.4614E-2</v>
      </c>
      <c r="D331" s="45">
        <f>INTERCEPT($B$2:B329,$C$2:C329)</f>
        <v>7.0653291416206722E-3</v>
      </c>
      <c r="E331" s="45">
        <f t="shared" si="25"/>
        <v>4.4575021190740196E-4</v>
      </c>
      <c r="F331" s="45">
        <f t="shared" si="26"/>
        <v>7.0581862916416641E-3</v>
      </c>
      <c r="G331">
        <f>Monthly!H991</f>
        <v>0.25557054760434617</v>
      </c>
      <c r="H331" s="45">
        <f t="shared" si="27"/>
        <v>0.76350105438459126</v>
      </c>
      <c r="I331" s="31">
        <f>Monthly!K991</f>
        <v>7.4478765425261282E-3</v>
      </c>
      <c r="J331" s="49">
        <f t="shared" si="28"/>
        <v>-0.76402099670412504</v>
      </c>
      <c r="K331" s="42"/>
      <c r="L331" s="42"/>
      <c r="M331" s="47"/>
      <c r="N331" s="57">
        <f t="shared" si="22"/>
        <v>9.9596172475359818E-3</v>
      </c>
      <c r="O331">
        <f t="shared" si="20"/>
        <v>2.1475093385571491E-4</v>
      </c>
      <c r="P331">
        <f>(C331-AVERAGE($C$2:C330))^2</f>
        <v>2.7409003168288142E-4</v>
      </c>
      <c r="R331">
        <f t="shared" si="24"/>
        <v>-0.75401618494048772</v>
      </c>
      <c r="S331" s="45"/>
      <c r="T331" s="49"/>
      <c r="U331" s="50"/>
      <c r="V331" s="71">
        <f t="shared" si="23"/>
        <v>9.4845728590768064E-3</v>
      </c>
      <c r="W331" s="51">
        <f t="shared" si="21"/>
        <v>2.2889956561250339E-4</v>
      </c>
      <c r="X331" s="52">
        <f>(C331-AVERAGE($C$2:C330))^2</f>
        <v>2.7409003168288142E-4</v>
      </c>
    </row>
    <row r="332" spans="1:24" x14ac:dyDescent="0.3">
      <c r="A332" s="1">
        <v>195307</v>
      </c>
      <c r="B332" s="75">
        <f>Monthly!AA992</f>
        <v>2.4614E-2</v>
      </c>
      <c r="C332">
        <f>Monthly!AA993</f>
        <v>-5.1801E-2</v>
      </c>
      <c r="D332" s="45">
        <f>INTERCEPT($B$2:B330,$C$2:C330)</f>
        <v>7.0671484158914711E-3</v>
      </c>
      <c r="E332" s="45">
        <f t="shared" si="25"/>
        <v>4.3902316512895015E-4</v>
      </c>
      <c r="F332" s="45">
        <f t="shared" si="26"/>
        <v>7.0779545320779555E-3</v>
      </c>
      <c r="G332">
        <f>Monthly!H992</f>
        <v>0.25564298162560839</v>
      </c>
      <c r="H332" s="45">
        <f t="shared" si="27"/>
        <v>0.76367936975280581</v>
      </c>
      <c r="I332" s="31">
        <f>Monthly!K992</f>
        <v>7.4201574682583819E-3</v>
      </c>
      <c r="J332" s="49">
        <f t="shared" si="28"/>
        <v>-0.76414174368754106</v>
      </c>
      <c r="K332" s="42"/>
      <c r="L332" s="42"/>
      <c r="M332" s="47"/>
      <c r="N332" s="57">
        <f t="shared" si="22"/>
        <v>9.9677488620705523E-3</v>
      </c>
      <c r="O332">
        <f t="shared" si="20"/>
        <v>3.8153783359855423E-3</v>
      </c>
      <c r="P332">
        <f>(C332-AVERAGE($C$2:C331))^2</f>
        <v>3.5891486743671883E-3</v>
      </c>
      <c r="R332">
        <f t="shared" si="24"/>
        <v>-0.75417319729771415</v>
      </c>
      <c r="S332" s="45"/>
      <c r="T332" s="49"/>
      <c r="U332" s="50"/>
      <c r="V332" s="71">
        <f t="shared" si="23"/>
        <v>9.4947248935642811E-3</v>
      </c>
      <c r="W332" s="51">
        <f t="shared" si="21"/>
        <v>3.7571658902275161E-3</v>
      </c>
      <c r="X332" s="52">
        <f>(C332-AVERAGE($C$2:C331))^2</f>
        <v>3.5891486743671883E-3</v>
      </c>
    </row>
    <row r="333" spans="1:24" x14ac:dyDescent="0.3">
      <c r="A333" s="1">
        <v>195308</v>
      </c>
      <c r="B333" s="75">
        <f>Monthly!AA993</f>
        <v>-5.1801E-2</v>
      </c>
      <c r="C333">
        <f>Monthly!AA994</f>
        <v>6.9533333333333361E-4</v>
      </c>
      <c r="D333" s="45">
        <f>INTERCEPT($B$2:B331,$C$2:C331)</f>
        <v>6.9894984614117918E-3</v>
      </c>
      <c r="E333" s="45">
        <f t="shared" si="25"/>
        <v>-1.5764254169858714E-3</v>
      </c>
      <c r="F333" s="45">
        <f t="shared" si="26"/>
        <v>7.0711588744370767E-3</v>
      </c>
      <c r="G333">
        <f>Monthly!H993</f>
        <v>0.25575797436265513</v>
      </c>
      <c r="H333" s="45">
        <f t="shared" si="27"/>
        <v>0.7639624497790316</v>
      </c>
      <c r="I333" s="31">
        <f>Monthly!K993</f>
        <v>7.3729381045575795E-3</v>
      </c>
      <c r="J333" s="49">
        <f t="shared" si="28"/>
        <v>-0.76439981548560088</v>
      </c>
      <c r="K333" s="42"/>
      <c r="L333" s="42"/>
      <c r="M333" s="47"/>
      <c r="N333" s="57">
        <f t="shared" si="22"/>
        <v>9.9851285126812545E-3</v>
      </c>
      <c r="O333">
        <f t="shared" si="20"/>
        <v>8.6300294474235859E-5</v>
      </c>
      <c r="P333">
        <f>(C333-AVERAGE($C$2:C332))^2</f>
        <v>5.2304358508045807E-5</v>
      </c>
      <c r="R333">
        <f t="shared" si="24"/>
        <v>-0.75449317510441083</v>
      </c>
      <c r="S333" s="45"/>
      <c r="T333" s="49"/>
      <c r="U333" s="50"/>
      <c r="V333" s="71">
        <f t="shared" si="23"/>
        <v>9.5154138749043091E-3</v>
      </c>
      <c r="W333" s="51">
        <f t="shared" si="21"/>
        <v>7.7793820759798944E-5</v>
      </c>
      <c r="X333" s="52">
        <f>(C333-AVERAGE($C$2:C332))^2</f>
        <v>5.2304358508045807E-5</v>
      </c>
    </row>
    <row r="334" spans="1:24" x14ac:dyDescent="0.3">
      <c r="A334" s="1">
        <v>195309</v>
      </c>
      <c r="B334" s="75">
        <f>Monthly!AA994</f>
        <v>6.9533333333333361E-4</v>
      </c>
      <c r="C334">
        <f>Monthly!AA995</f>
        <v>4.9896000000000003E-2</v>
      </c>
      <c r="D334" s="45">
        <f>INTERCEPT($B$2:B332,$C$2:C332)</f>
        <v>7.0686508957012424E-3</v>
      </c>
      <c r="E334" s="45">
        <f t="shared" si="25"/>
        <v>-5.6088941262985815E-3</v>
      </c>
      <c r="F334" s="45">
        <f t="shared" si="26"/>
        <v>7.0647508446520894E-3</v>
      </c>
      <c r="G334">
        <f>Monthly!H994</f>
        <v>0.25586196321037058</v>
      </c>
      <c r="H334" s="45">
        <f t="shared" si="27"/>
        <v>0.7642184362483746</v>
      </c>
      <c r="I334" s="31">
        <f>Monthly!K994</f>
        <v>7.3259966726343384E-3</v>
      </c>
      <c r="J334" s="49">
        <f t="shared" si="28"/>
        <v>-0.76458177407483008</v>
      </c>
      <c r="K334" s="42"/>
      <c r="L334" s="42"/>
      <c r="M334" s="47"/>
      <c r="N334" s="57">
        <f t="shared" si="22"/>
        <v>9.9973823766454431E-3</v>
      </c>
      <c r="O334">
        <f t="shared" si="20"/>
        <v>1.5918996882546591E-3</v>
      </c>
      <c r="P334">
        <f>(C334-AVERAGE($C$2:C333))^2</f>
        <v>1.7631832030074069E-3</v>
      </c>
      <c r="R334">
        <f t="shared" si="24"/>
        <v>-0.75473683091853039</v>
      </c>
      <c r="S334" s="45"/>
      <c r="T334" s="49"/>
      <c r="U334" s="50"/>
      <c r="V334" s="71">
        <f t="shared" si="23"/>
        <v>9.5311680631205153E-3</v>
      </c>
      <c r="W334" s="51">
        <f t="shared" si="21"/>
        <v>1.6293196572925263E-3</v>
      </c>
      <c r="X334" s="52">
        <f>(C334-AVERAGE($C$2:C333))^2</f>
        <v>1.7631832030074069E-3</v>
      </c>
    </row>
    <row r="335" spans="1:24" x14ac:dyDescent="0.3">
      <c r="A335" s="1">
        <v>195310</v>
      </c>
      <c r="B335" s="75">
        <f>Monthly!AA995</f>
        <v>4.9896000000000003E-2</v>
      </c>
      <c r="C335">
        <f>Monthly!AA996</f>
        <v>2.2564000000000001E-2</v>
      </c>
      <c r="D335" s="45">
        <f>INTERCEPT($B$2:B333,$C$2:C333)</f>
        <v>6.8893136428613755E-3</v>
      </c>
      <c r="E335" s="45">
        <f t="shared" si="25"/>
        <v>-7.5029624128778163E-3</v>
      </c>
      <c r="F335" s="45">
        <f t="shared" si="26"/>
        <v>6.5149458303084239E-3</v>
      </c>
      <c r="G335">
        <f>Monthly!H995</f>
        <v>0.2558924165991725</v>
      </c>
      <c r="H335" s="45">
        <f t="shared" si="27"/>
        <v>0.76429340160742421</v>
      </c>
      <c r="I335" s="31">
        <f>Monthly!K995</f>
        <v>7.2793160003654309E-3</v>
      </c>
      <c r="J335" s="49">
        <f t="shared" si="28"/>
        <v>-0.76520891474599662</v>
      </c>
      <c r="K335" s="42"/>
      <c r="L335" s="42"/>
      <c r="M335" s="47"/>
      <c r="N335" s="57">
        <f t="shared" si="22"/>
        <v>1.0039616692175367E-2</v>
      </c>
      <c r="O335">
        <f t="shared" si="20"/>
        <v>1.5686017724131631E-4</v>
      </c>
      <c r="P335">
        <f>(C335-AVERAGE($C$2:C334))^2</f>
        <v>2.1118420260231795E-4</v>
      </c>
      <c r="R335">
        <f t="shared" si="24"/>
        <v>-0.75542630244268361</v>
      </c>
      <c r="S335" s="45"/>
      <c r="T335" s="49"/>
      <c r="U335" s="50"/>
      <c r="V335" s="71">
        <f t="shared" si="23"/>
        <v>9.5757476033234631E-3</v>
      </c>
      <c r="W335" s="51">
        <f t="shared" si="21"/>
        <v>1.6869470031977382E-4</v>
      </c>
      <c r="X335" s="52">
        <f>(C335-AVERAGE($C$2:C334))^2</f>
        <v>2.1118420260231795E-4</v>
      </c>
    </row>
    <row r="336" spans="1:24" x14ac:dyDescent="0.3">
      <c r="A336" s="1">
        <v>195311</v>
      </c>
      <c r="B336" s="75">
        <f>Monthly!AA996</f>
        <v>2.2564000000000001E-2</v>
      </c>
      <c r="C336">
        <f>Monthly!AA997</f>
        <v>3.7966666666666661E-4</v>
      </c>
      <c r="D336" s="45">
        <f>INTERCEPT($B$2:B334,$C$2:C334)</f>
        <v>6.8539145538600178E-3</v>
      </c>
      <c r="E336" s="45">
        <f t="shared" si="25"/>
        <v>-5.1973004414434037E-3</v>
      </c>
      <c r="F336" s="45">
        <f t="shared" si="26"/>
        <v>6.7366426666992888E-3</v>
      </c>
      <c r="G336">
        <f>Monthly!H996</f>
        <v>0.2559503399851295</v>
      </c>
      <c r="H336" s="45">
        <f t="shared" si="27"/>
        <v>0.7644359871519506</v>
      </c>
      <c r="I336" s="31">
        <f>Monthly!K996</f>
        <v>7.2920578795022039E-3</v>
      </c>
      <c r="J336" s="49">
        <f t="shared" si="28"/>
        <v>-0.76515420376690846</v>
      </c>
      <c r="K336" s="42"/>
      <c r="L336" s="42"/>
      <c r="M336" s="47"/>
      <c r="N336" s="57">
        <f t="shared" si="22"/>
        <v>1.0035932222549976E-2</v>
      </c>
      <c r="O336">
        <f t="shared" si="20"/>
        <v>9.3243464485738393E-5</v>
      </c>
      <c r="P336">
        <f>(C336-AVERAGE($C$2:C335))^2</f>
        <v>5.9223254723224262E-5</v>
      </c>
      <c r="R336">
        <f t="shared" si="24"/>
        <v>-0.75535370486021391</v>
      </c>
      <c r="S336" s="45"/>
      <c r="T336" s="49"/>
      <c r="U336" s="50"/>
      <c r="V336" s="71">
        <f t="shared" si="23"/>
        <v>9.5710536214359265E-3</v>
      </c>
      <c r="W336" s="51">
        <f t="shared" si="21"/>
        <v>8.4481594152302519E-5</v>
      </c>
      <c r="X336" s="52">
        <f>(C336-AVERAGE($C$2:C335))^2</f>
        <v>5.9223254723224262E-5</v>
      </c>
    </row>
    <row r="337" spans="1:24" x14ac:dyDescent="0.3">
      <c r="A337" s="1">
        <v>195312</v>
      </c>
      <c r="B337" s="75">
        <f>Monthly!AA997</f>
        <v>3.7966666666666661E-4</v>
      </c>
      <c r="C337">
        <f>Monthly!AA998</f>
        <v>5.2502666666666663E-2</v>
      </c>
      <c r="D337" s="45">
        <f>INTERCEPT($B$2:B335,$C$2:C335)</f>
        <v>6.9717865343713707E-3</v>
      </c>
      <c r="E337" s="45">
        <f t="shared" si="25"/>
        <v>4.980799383938133E-4</v>
      </c>
      <c r="F337" s="45">
        <f t="shared" si="26"/>
        <v>6.9719756387213146E-3</v>
      </c>
      <c r="G337">
        <f>Monthly!H997</f>
        <v>0.25601642941973285</v>
      </c>
      <c r="H337" s="45">
        <f t="shared" si="27"/>
        <v>0.7645986726252707</v>
      </c>
      <c r="I337" s="31">
        <f>Monthly!K997</f>
        <v>7.3046549716678042E-3</v>
      </c>
      <c r="J337" s="49">
        <f t="shared" si="28"/>
        <v>-0.76504470209382613</v>
      </c>
      <c r="K337" s="42"/>
      <c r="L337" s="42"/>
      <c r="M337" s="47"/>
      <c r="N337" s="57">
        <f t="shared" si="22"/>
        <v>1.002855791495897E-2</v>
      </c>
      <c r="O337">
        <f t="shared" si="20"/>
        <v>1.8040499142518919E-3</v>
      </c>
      <c r="P337">
        <f>(C337-AVERAGE($C$2:C336))^2</f>
        <v>1.9758298335273688E-3</v>
      </c>
      <c r="R337">
        <f t="shared" si="24"/>
        <v>-0.75522640064132152</v>
      </c>
      <c r="S337" s="45"/>
      <c r="T337" s="49"/>
      <c r="U337" s="50"/>
      <c r="V337" s="71">
        <f t="shared" si="23"/>
        <v>9.5628224424164771E-3</v>
      </c>
      <c r="W337" s="51">
        <f t="shared" si="21"/>
        <v>1.8438302220028721E-3</v>
      </c>
      <c r="X337" s="52">
        <f>(C337-AVERAGE($C$2:C336))^2</f>
        <v>1.9758298335273688E-3</v>
      </c>
    </row>
    <row r="338" spans="1:24" x14ac:dyDescent="0.3">
      <c r="A338" s="1">
        <v>195401</v>
      </c>
      <c r="B338" s="75">
        <f>Monthly!AA998</f>
        <v>5.2502666666666663E-2</v>
      </c>
      <c r="C338">
        <f>Monthly!AA999</f>
        <v>1.2107666666666668E-2</v>
      </c>
      <c r="D338" s="45">
        <f>INTERCEPT($B$2:B336,$C$2:C336)</f>
        <v>7.0186874481254682E-3</v>
      </c>
      <c r="E338" s="45">
        <f t="shared" si="25"/>
        <v>-1.4377312677025146E-2</v>
      </c>
      <c r="F338" s="45">
        <f t="shared" si="26"/>
        <v>6.2638401930811757E-3</v>
      </c>
      <c r="G338">
        <f>Monthly!H998</f>
        <v>0.25605445913952612</v>
      </c>
      <c r="H338" s="45">
        <f t="shared" si="27"/>
        <v>0.76469228555267343</v>
      </c>
      <c r="I338" s="31">
        <f>Monthly!K998</f>
        <v>7.3170962323250727E-3</v>
      </c>
      <c r="J338" s="49">
        <f t="shared" si="28"/>
        <v>-0.76588008477203096</v>
      </c>
      <c r="K338" s="42"/>
      <c r="L338" s="42"/>
      <c r="M338" s="47"/>
      <c r="N338" s="57">
        <f t="shared" si="22"/>
        <v>1.0084816131403308E-2</v>
      </c>
      <c r="O338">
        <f t="shared" si="20"/>
        <v>4.091924288015259E-6</v>
      </c>
      <c r="P338">
        <f>(C338-AVERAGE($C$2:C337))^2</f>
        <v>1.53900457561738E-5</v>
      </c>
      <c r="R338">
        <f t="shared" si="24"/>
        <v>-0.75604455806954962</v>
      </c>
      <c r="S338" s="45"/>
      <c r="T338" s="49"/>
      <c r="U338" s="50"/>
      <c r="V338" s="71">
        <f t="shared" si="23"/>
        <v>9.6157224980189596E-3</v>
      </c>
      <c r="W338" s="51">
        <f t="shared" si="21"/>
        <v>6.2097857396573165E-6</v>
      </c>
      <c r="X338" s="52">
        <f>(C338-AVERAGE($C$2:C337))^2</f>
        <v>1.53900457561738E-5</v>
      </c>
    </row>
    <row r="339" spans="1:24" x14ac:dyDescent="0.3">
      <c r="A339" s="1">
        <v>195402</v>
      </c>
      <c r="B339" s="75">
        <f>Monthly!AA999</f>
        <v>1.2107666666666668E-2</v>
      </c>
      <c r="C339">
        <f>Monthly!AA1000</f>
        <v>2.9671666666666669E-2</v>
      </c>
      <c r="D339" s="45">
        <f>INTERCEPT($B$2:B337,$C$2:C337)</f>
        <v>6.9816373620033888E-3</v>
      </c>
      <c r="E339" s="45">
        <f t="shared" si="25"/>
        <v>-3.1756109822000181E-2</v>
      </c>
      <c r="F339" s="45">
        <f t="shared" si="26"/>
        <v>6.5971449696485517E-3</v>
      </c>
      <c r="G339">
        <f>Monthly!H999</f>
        <v>0.25609981195707726</v>
      </c>
      <c r="H339" s="45">
        <f t="shared" si="27"/>
        <v>0.76480392398932107</v>
      </c>
      <c r="I339" s="31">
        <f>Monthly!K999</f>
        <v>7.3100720935057794E-3</v>
      </c>
      <c r="J339" s="49">
        <f t="shared" si="28"/>
        <v>-0.76570252982641085</v>
      </c>
      <c r="K339" s="42"/>
      <c r="L339" s="42"/>
      <c r="M339" s="47"/>
      <c r="N339" s="57">
        <f t="shared" si="22"/>
        <v>1.0072858827496881E-2</v>
      </c>
      <c r="O339">
        <f t="shared" si="20"/>
        <v>3.8411326871670313E-4</v>
      </c>
      <c r="P339">
        <f>(C339-AVERAGE($C$2:C338))^2</f>
        <v>4.6119168359676498E-4</v>
      </c>
      <c r="R339">
        <f t="shared" si="24"/>
        <v>-0.75587584580212341</v>
      </c>
      <c r="S339" s="45"/>
      <c r="T339" s="49"/>
      <c r="U339" s="50"/>
      <c r="V339" s="71">
        <f t="shared" si="23"/>
        <v>9.6048139759916107E-3</v>
      </c>
      <c r="W339" s="51">
        <f t="shared" si="21"/>
        <v>4.0267857690925286E-4</v>
      </c>
      <c r="X339" s="52">
        <f>(C339-AVERAGE($C$2:C338))^2</f>
        <v>4.6119168359676498E-4</v>
      </c>
    </row>
    <row r="340" spans="1:24" x14ac:dyDescent="0.3">
      <c r="A340" s="1">
        <v>195403</v>
      </c>
      <c r="B340" s="75">
        <f>Monthly!AA1000</f>
        <v>2.9671666666666669E-2</v>
      </c>
      <c r="C340">
        <f>Monthly!AA1001</f>
        <v>4.7549666666666664E-2</v>
      </c>
      <c r="D340" s="45">
        <f>INTERCEPT($B$2:B338,$C$2:C338)</f>
        <v>7.1114380722790676E-3</v>
      </c>
      <c r="E340" s="45">
        <f t="shared" si="25"/>
        <v>-4.3813316565182475E-2</v>
      </c>
      <c r="F340" s="45">
        <f t="shared" si="26"/>
        <v>5.8114239475958278E-3</v>
      </c>
      <c r="G340">
        <f>Monthly!H1000</f>
        <v>0.25612139276210871</v>
      </c>
      <c r="H340" s="45">
        <f t="shared" si="27"/>
        <v>0.76485704600270044</v>
      </c>
      <c r="I340" s="31">
        <f>Monthly!K1000</f>
        <v>7.3030738579943303E-3</v>
      </c>
      <c r="J340" s="49">
        <f t="shared" si="28"/>
        <v>-0.7665063376063832</v>
      </c>
      <c r="K340" s="42"/>
      <c r="L340" s="42"/>
      <c r="M340" s="47"/>
      <c r="N340" s="57">
        <f t="shared" si="22"/>
        <v>1.0126990656232557E-2</v>
      </c>
      <c r="O340">
        <f t="shared" si="20"/>
        <v>1.4004566797819204E-3</v>
      </c>
      <c r="P340">
        <f>(C340-AVERAGE($C$2:C339))^2</f>
        <v>1.5436913133400874E-3</v>
      </c>
      <c r="R340">
        <f t="shared" si="24"/>
        <v>-0.75668877626379871</v>
      </c>
      <c r="S340" s="45"/>
      <c r="T340" s="49"/>
      <c r="U340" s="50"/>
      <c r="V340" s="71">
        <f t="shared" si="23"/>
        <v>9.6573760687378787E-3</v>
      </c>
      <c r="W340" s="51">
        <f t="shared" si="21"/>
        <v>1.4358256867578823E-3</v>
      </c>
      <c r="X340" s="52">
        <f>(C340-AVERAGE($C$2:C339))^2</f>
        <v>1.5436913133400874E-3</v>
      </c>
    </row>
    <row r="341" spans="1:24" x14ac:dyDescent="0.3">
      <c r="A341" s="1">
        <v>195404</v>
      </c>
      <c r="B341" s="75">
        <f>Monthly!AA1001</f>
        <v>4.7549666666666664E-2</v>
      </c>
      <c r="C341">
        <f>Monthly!AA1002</f>
        <v>4.214366666666667E-2</v>
      </c>
      <c r="D341" s="45">
        <f>INTERCEPT($B$2:B339,$C$2:C339)</f>
        <v>7.1149995184370575E-3</v>
      </c>
      <c r="E341" s="45">
        <f t="shared" si="25"/>
        <v>-4.1658851592298568E-2</v>
      </c>
      <c r="F341" s="45">
        <f t="shared" si="26"/>
        <v>5.1341350115071249E-3</v>
      </c>
      <c r="G341">
        <f>Monthly!H1001</f>
        <v>0.25613801138826559</v>
      </c>
      <c r="H341" s="45">
        <f t="shared" si="27"/>
        <v>0.76489795327566812</v>
      </c>
      <c r="I341" s="31">
        <f>Monthly!K1001</f>
        <v>7.296202349520887E-3</v>
      </c>
      <c r="J341" s="49">
        <f t="shared" si="28"/>
        <v>-0.76720248606881913</v>
      </c>
      <c r="K341" s="42"/>
      <c r="L341" s="42"/>
      <c r="M341" s="47"/>
      <c r="N341" s="57">
        <f t="shared" si="22"/>
        <v>1.0173872249422011E-2</v>
      </c>
      <c r="O341">
        <f t="shared" si="20"/>
        <v>1.0220677550808878E-3</v>
      </c>
      <c r="P341">
        <f>(C341-AVERAGE($C$2:C340))^2</f>
        <v>1.1402736403578195E-3</v>
      </c>
      <c r="R341">
        <f t="shared" si="24"/>
        <v>-0.75739394300407969</v>
      </c>
      <c r="S341" s="45"/>
      <c r="T341" s="49"/>
      <c r="U341" s="50"/>
      <c r="V341" s="71">
        <f t="shared" si="23"/>
        <v>9.7029704231773178E-3</v>
      </c>
      <c r="W341" s="51">
        <f t="shared" si="21"/>
        <v>1.0523987727623441E-3</v>
      </c>
      <c r="X341" s="52">
        <f>(C341-AVERAGE($C$2:C340))^2</f>
        <v>1.1402736403578195E-3</v>
      </c>
    </row>
    <row r="342" spans="1:24" x14ac:dyDescent="0.3">
      <c r="A342" s="1">
        <v>195405</v>
      </c>
      <c r="B342" s="75">
        <f>Monthly!AA1002</f>
        <v>4.214366666666667E-2</v>
      </c>
      <c r="C342">
        <f>Monthly!AA1003</f>
        <v>1.9336666666666666E-3</v>
      </c>
      <c r="D342" s="45">
        <f>INTERCEPT($B$2:B340,$C$2:C340)</f>
        <v>7.1609678679787027E-3</v>
      </c>
      <c r="E342" s="45">
        <f t="shared" si="25"/>
        <v>-3.6373242772733218E-2</v>
      </c>
      <c r="F342" s="45">
        <f t="shared" si="26"/>
        <v>5.6280660489788914E-3</v>
      </c>
      <c r="G342">
        <f>Monthly!H1002</f>
        <v>0.25615876361737056</v>
      </c>
      <c r="H342" s="45">
        <f t="shared" si="27"/>
        <v>0.76494903537316783</v>
      </c>
      <c r="I342" s="31">
        <f>Monthly!K1002</f>
        <v>7.2131260392029059E-3</v>
      </c>
      <c r="J342" s="49">
        <f t="shared" si="28"/>
        <v>-0.76662677648670785</v>
      </c>
      <c r="K342" s="42"/>
      <c r="L342" s="42"/>
      <c r="M342" s="47"/>
      <c r="N342" s="57">
        <f t="shared" si="22"/>
        <v>1.0135101521796801E-2</v>
      </c>
      <c r="O342">
        <f t="shared" si="20"/>
        <v>6.7263533682943442E-5</v>
      </c>
      <c r="P342">
        <f>(C342-AVERAGE($C$2:C341))^2</f>
        <v>4.2789644608659209E-5</v>
      </c>
      <c r="R342">
        <f t="shared" si="24"/>
        <v>-0.75692964531624329</v>
      </c>
      <c r="S342" s="45"/>
      <c r="T342" s="49"/>
      <c r="U342" s="50"/>
      <c r="V342" s="71">
        <f t="shared" si="23"/>
        <v>9.6729500717690972E-3</v>
      </c>
      <c r="W342" s="51">
        <f t="shared" si="21"/>
        <v>5.9896507624493869E-5</v>
      </c>
      <c r="X342" s="52">
        <f>(C342-AVERAGE($C$2:C341))^2</f>
        <v>4.2789644608659209E-5</v>
      </c>
    </row>
    <row r="343" spans="1:24" x14ac:dyDescent="0.3">
      <c r="A343" s="1">
        <v>195406</v>
      </c>
      <c r="B343" s="75">
        <f>Monthly!AA1003</f>
        <v>1.9336666666666666E-3</v>
      </c>
      <c r="C343">
        <f>Monthly!AA1004</f>
        <v>5.8101E-2</v>
      </c>
      <c r="D343" s="45">
        <f>INTERCEPT($B$2:B341,$C$2:C341)</f>
        <v>7.2588342231603275E-3</v>
      </c>
      <c r="E343" s="45">
        <f t="shared" si="25"/>
        <v>-3.24621903365181E-2</v>
      </c>
      <c r="F343" s="45">
        <f t="shared" si="26"/>
        <v>7.1960631677796139E-3</v>
      </c>
      <c r="G343">
        <f>Monthly!H1003</f>
        <v>0.25616210873081124</v>
      </c>
      <c r="H343" s="45">
        <f t="shared" si="27"/>
        <v>0.7649572694305482</v>
      </c>
      <c r="I343" s="31">
        <f>Monthly!K1003</f>
        <v>7.130185892926022E-3</v>
      </c>
      <c r="J343" s="49">
        <f t="shared" si="28"/>
        <v>-0.76492705012120554</v>
      </c>
      <c r="K343" s="42"/>
      <c r="L343" s="42"/>
      <c r="M343" s="47"/>
      <c r="N343" s="57">
        <f t="shared" si="22"/>
        <v>1.0020634731592253E-2</v>
      </c>
      <c r="O343">
        <f t="shared" si="20"/>
        <v>2.3117215243435101E-3</v>
      </c>
      <c r="P343">
        <f>(C343-AVERAGE($C$2:C342))^2</f>
        <v>2.4646396130930193E-3</v>
      </c>
      <c r="R343">
        <f t="shared" si="24"/>
        <v>-0.75534137832817549</v>
      </c>
      <c r="S343" s="45"/>
      <c r="T343" s="49"/>
      <c r="U343" s="50"/>
      <c r="V343" s="71">
        <f t="shared" si="23"/>
        <v>9.5702566180625934E-3</v>
      </c>
      <c r="W343" s="51">
        <f t="shared" si="21"/>
        <v>2.3552330532034616E-3</v>
      </c>
      <c r="X343" s="52">
        <f>(C343-AVERAGE($C$2:C342))^2</f>
        <v>2.4646396130930193E-3</v>
      </c>
    </row>
    <row r="344" spans="1:24" x14ac:dyDescent="0.3">
      <c r="A344" s="1">
        <v>195407</v>
      </c>
      <c r="B344" s="75">
        <f>Monthly!AA1004</f>
        <v>5.8101E-2</v>
      </c>
      <c r="C344">
        <f>Monthly!AA1005</f>
        <v>-2.6660666666666666E-2</v>
      </c>
      <c r="D344" s="45">
        <f>INTERCEPT($B$2:B342,$C$2:C342)</f>
        <v>7.3614062093541235E-3</v>
      </c>
      <c r="E344" s="45">
        <f t="shared" si="25"/>
        <v>-3.1138300477625322E-2</v>
      </c>
      <c r="F344" s="45">
        <f t="shared" si="26"/>
        <v>5.5522398133036142E-3</v>
      </c>
      <c r="G344">
        <f>Monthly!H1004</f>
        <v>0.25613411078072146</v>
      </c>
      <c r="H344" s="45">
        <f t="shared" si="27"/>
        <v>0.76488835181790238</v>
      </c>
      <c r="I344" s="31">
        <f>Monthly!K1004</f>
        <v>7.0472496485497133E-3</v>
      </c>
      <c r="J344" s="49">
        <f t="shared" si="28"/>
        <v>-0.76633917667101492</v>
      </c>
      <c r="K344" s="42"/>
      <c r="L344" s="42"/>
      <c r="M344" s="47"/>
      <c r="N344" s="57">
        <f t="shared" si="22"/>
        <v>1.0115733329107701E-2</v>
      </c>
      <c r="O344">
        <f t="shared" si="20"/>
        <v>1.3525035966491929E-3</v>
      </c>
      <c r="P344">
        <f>(C344-AVERAGE($C$2:C343))^2</f>
        <v>1.2433868545165135E-3</v>
      </c>
      <c r="R344">
        <f t="shared" si="24"/>
        <v>-0.75686535921186759</v>
      </c>
      <c r="S344" s="45"/>
      <c r="T344" s="49"/>
      <c r="U344" s="50"/>
      <c r="V344" s="71">
        <f t="shared" si="23"/>
        <v>9.6687934896999145E-3</v>
      </c>
      <c r="W344" s="51">
        <f t="shared" si="21"/>
        <v>1.3198296752530269E-3</v>
      </c>
      <c r="X344" s="52">
        <f>(C344-AVERAGE($C$2:C343))^2</f>
        <v>1.2433868545165135E-3</v>
      </c>
    </row>
    <row r="345" spans="1:24" x14ac:dyDescent="0.3">
      <c r="A345" s="1">
        <v>195408</v>
      </c>
      <c r="B345" s="75">
        <f>Monthly!AA1005</f>
        <v>-2.6660666666666666E-2</v>
      </c>
      <c r="C345">
        <f>Monthly!AA1006</f>
        <v>8.1658333333333333E-2</v>
      </c>
      <c r="D345" s="45">
        <f>INTERCEPT($B$2:B343,$C$2:C343)</f>
        <v>7.3267352921873368E-3</v>
      </c>
      <c r="E345" s="45">
        <f t="shared" si="25"/>
        <v>-3.1838329636034876E-2</v>
      </c>
      <c r="F345" s="45">
        <f t="shared" si="26"/>
        <v>8.1755663858371179E-3</v>
      </c>
      <c r="G345">
        <f>Monthly!H1005</f>
        <v>0.2561231009040299</v>
      </c>
      <c r="H345" s="45">
        <f t="shared" si="27"/>
        <v>0.76486125065354216</v>
      </c>
      <c r="I345" s="31">
        <f>Monthly!K1005</f>
        <v>7.0416680242055595E-3</v>
      </c>
      <c r="J345" s="49">
        <f t="shared" si="28"/>
        <v>-0.76371573458489106</v>
      </c>
      <c r="K345" s="42"/>
      <c r="L345" s="42"/>
      <c r="M345" s="47"/>
      <c r="N345" s="57">
        <f t="shared" si="22"/>
        <v>9.9390596003352677E-3</v>
      </c>
      <c r="O345">
        <f t="shared" si="20"/>
        <v>5.143654224788706E-3</v>
      </c>
      <c r="P345">
        <f>(C345-AVERAGE($C$2:C344))^2</f>
        <v>5.3524020947843315E-3</v>
      </c>
      <c r="R345">
        <f t="shared" si="24"/>
        <v>-0.75424956076935346</v>
      </c>
      <c r="S345" s="45"/>
      <c r="T345" s="49"/>
      <c r="U345" s="50"/>
      <c r="V345" s="71">
        <f t="shared" si="23"/>
        <v>9.499662368622673E-3</v>
      </c>
      <c r="W345" s="51">
        <f t="shared" si="21"/>
        <v>5.206873795393376E-3</v>
      </c>
      <c r="X345" s="52">
        <f>(C345-AVERAGE($C$2:C344))^2</f>
        <v>5.3524020947843315E-3</v>
      </c>
    </row>
    <row r="346" spans="1:24" x14ac:dyDescent="0.3">
      <c r="A346" s="1">
        <v>195409</v>
      </c>
      <c r="B346" s="75">
        <f>Monthly!AA1006</f>
        <v>8.1658333333333333E-2</v>
      </c>
      <c r="C346">
        <f>Monthly!AA1007</f>
        <v>-1.8683666666666668E-2</v>
      </c>
      <c r="D346" s="45">
        <f>INTERCEPT($B$2:B344,$C$2:C344)</f>
        <v>7.4930369101317605E-3</v>
      </c>
      <c r="E346" s="45">
        <f t="shared" si="25"/>
        <v>-4.1501667182860504E-2</v>
      </c>
      <c r="F346" s="45">
        <f t="shared" si="26"/>
        <v>4.1040799374246761E-3</v>
      </c>
      <c r="G346">
        <f>Monthly!H1006</f>
        <v>0.25606771555692714</v>
      </c>
      <c r="H346" s="45">
        <f t="shared" si="27"/>
        <v>0.76472491704119305</v>
      </c>
      <c r="I346" s="31">
        <f>Monthly!K1006</f>
        <v>7.0360965630652363E-3</v>
      </c>
      <c r="J346" s="49">
        <f t="shared" si="28"/>
        <v>-0.76756992855945394</v>
      </c>
      <c r="K346" s="42"/>
      <c r="L346" s="42"/>
      <c r="M346" s="47"/>
      <c r="N346" s="57">
        <f t="shared" si="22"/>
        <v>1.0198617386840227E-2</v>
      </c>
      <c r="O346">
        <f t="shared" si="20"/>
        <v>8.3418633214745862E-4</v>
      </c>
      <c r="P346">
        <f>(C346-AVERAGE($C$2:C345))^2</f>
        <v>7.5046202802128801E-4</v>
      </c>
      <c r="R346">
        <f t="shared" si="24"/>
        <v>-0.75811194869999321</v>
      </c>
      <c r="S346" s="45"/>
      <c r="T346" s="49"/>
      <c r="U346" s="50"/>
      <c r="V346" s="71">
        <f t="shared" si="23"/>
        <v>9.7493949130447316E-3</v>
      </c>
      <c r="W346" s="51">
        <f t="shared" si="21"/>
        <v>8.0843899079566055E-4</v>
      </c>
      <c r="X346" s="52">
        <f>(C346-AVERAGE($C$2:C345))^2</f>
        <v>7.5046202802128801E-4</v>
      </c>
    </row>
    <row r="347" spans="1:24" x14ac:dyDescent="0.3">
      <c r="A347" s="1">
        <v>195410</v>
      </c>
      <c r="B347" s="75">
        <f>Monthly!AA1007</f>
        <v>-1.8683666666666668E-2</v>
      </c>
      <c r="C347">
        <f>Monthly!AA1008</f>
        <v>9.4999E-2</v>
      </c>
      <c r="D347" s="45">
        <f>INTERCEPT($B$2:B345,$C$2:C345)</f>
        <v>7.3784498547010396E-3</v>
      </c>
      <c r="E347" s="45">
        <f t="shared" si="25"/>
        <v>-5.2728950224632823E-2</v>
      </c>
      <c r="F347" s="45">
        <f t="shared" si="26"/>
        <v>8.3636199843813378E-3</v>
      </c>
      <c r="G347">
        <f>Monthly!H1007</f>
        <v>0.2560278559575338</v>
      </c>
      <c r="H347" s="45">
        <f t="shared" si="27"/>
        <v>0.76462679994774496</v>
      </c>
      <c r="I347" s="31">
        <f>Monthly!K1007</f>
        <v>7.0743998987229948E-3</v>
      </c>
      <c r="J347" s="49">
        <f t="shared" si="28"/>
        <v>-0.76337817347321824</v>
      </c>
      <c r="K347" s="42"/>
      <c r="L347" s="42"/>
      <c r="M347" s="47"/>
      <c r="N347" s="57">
        <f t="shared" si="22"/>
        <v>9.9163268018476469E-3</v>
      </c>
      <c r="O347">
        <f t="shared" si="20"/>
        <v>7.2390612785435925E-3</v>
      </c>
      <c r="P347">
        <f>(C347-AVERAGE($C$2:C346))^2</f>
        <v>7.4593466417404225E-3</v>
      </c>
      <c r="R347">
        <f t="shared" si="24"/>
        <v>-0.75386921543577967</v>
      </c>
      <c r="S347" s="45"/>
      <c r="T347" s="49"/>
      <c r="U347" s="50"/>
      <c r="V347" s="71">
        <f t="shared" si="23"/>
        <v>9.4750701708377419E-3</v>
      </c>
      <c r="W347" s="51">
        <f t="shared" si="21"/>
        <v>7.3143425734234708E-3</v>
      </c>
      <c r="X347" s="52">
        <f>(C347-AVERAGE($C$2:C346))^2</f>
        <v>7.4593466417404225E-3</v>
      </c>
    </row>
    <row r="348" spans="1:24" x14ac:dyDescent="0.3">
      <c r="A348" s="1">
        <v>195411</v>
      </c>
      <c r="B348" s="75">
        <f>Monthly!AA1008</f>
        <v>9.4999E-2</v>
      </c>
      <c r="C348">
        <f>Monthly!AA1009</f>
        <v>5.3329666666666671E-2</v>
      </c>
      <c r="D348" s="45">
        <f>INTERCEPT($B$2:B346,$C$2:C346)</f>
        <v>7.6098320176433299E-3</v>
      </c>
      <c r="E348" s="45">
        <f t="shared" si="25"/>
        <v>-7.6183628363127351E-2</v>
      </c>
      <c r="F348" s="45">
        <f t="shared" si="26"/>
        <v>3.7246350677459447E-4</v>
      </c>
      <c r="G348">
        <f>Monthly!H1008</f>
        <v>0.25597287177030703</v>
      </c>
      <c r="H348" s="45">
        <f t="shared" si="27"/>
        <v>0.76449145151520215</v>
      </c>
      <c r="I348" s="31">
        <f>Monthly!K1008</f>
        <v>7.2077675314903868E-3</v>
      </c>
      <c r="J348" s="49">
        <f t="shared" si="28"/>
        <v>-0.77124563307165384</v>
      </c>
      <c r="K348" s="42"/>
      <c r="L348" s="42"/>
      <c r="M348" s="47"/>
      <c r="N348" s="57">
        <f t="shared" si="22"/>
        <v>1.04461549351135E-2</v>
      </c>
      <c r="O348">
        <f t="shared" si="20"/>
        <v>1.8389955784302585E-3</v>
      </c>
      <c r="P348">
        <f>(C348-AVERAGE($C$2:C347))^2</f>
        <v>1.9756743764509487E-3</v>
      </c>
      <c r="R348">
        <f t="shared" si="24"/>
        <v>-0.76155812671870637</v>
      </c>
      <c r="S348" s="45"/>
      <c r="T348" s="49"/>
      <c r="U348" s="50"/>
      <c r="V348" s="71">
        <f t="shared" si="23"/>
        <v>9.9722163438796252E-3</v>
      </c>
      <c r="W348" s="51">
        <f t="shared" si="21"/>
        <v>1.8798684984929466E-3</v>
      </c>
      <c r="X348" s="52">
        <f>(C348-AVERAGE($C$2:C347))^2</f>
        <v>1.9756743764509487E-3</v>
      </c>
    </row>
    <row r="349" spans="1:24" x14ac:dyDescent="0.3">
      <c r="A349" s="1">
        <v>195412</v>
      </c>
      <c r="B349" s="75">
        <f>Monthly!AA1009</f>
        <v>5.3329666666666671E-2</v>
      </c>
      <c r="C349">
        <f>Monthly!AA1010</f>
        <v>1.7059333333333333E-2</v>
      </c>
      <c r="D349" s="45">
        <f>INTERCEPT($B$2:B347,$C$2:C347)</f>
        <v>7.51497055230435E-3</v>
      </c>
      <c r="E349" s="45">
        <f t="shared" si="25"/>
        <v>-6.4390802012374959E-2</v>
      </c>
      <c r="F349" s="45">
        <f t="shared" si="26"/>
        <v>4.0810305445850639E-3</v>
      </c>
      <c r="G349">
        <f>Monthly!H1009</f>
        <v>0.25590698450603316</v>
      </c>
      <c r="H349" s="45">
        <f t="shared" si="27"/>
        <v>0.76432926244267252</v>
      </c>
      <c r="I349" s="31">
        <f>Monthly!K1009</f>
        <v>7.3391078606751684E-3</v>
      </c>
      <c r="J349" s="49">
        <f t="shared" si="28"/>
        <v>-0.76763491241674986</v>
      </c>
      <c r="K349" s="42"/>
      <c r="L349" s="42"/>
      <c r="M349" s="47"/>
      <c r="N349" s="57">
        <f t="shared" si="22"/>
        <v>1.0202993675701037E-2</v>
      </c>
      <c r="O349">
        <f t="shared" si="20"/>
        <v>4.7009393500821341E-5</v>
      </c>
      <c r="P349">
        <f>(C349-AVERAGE($C$2:C348))^2</f>
        <v>6.4804618845369546E-5</v>
      </c>
      <c r="R349">
        <f t="shared" si="24"/>
        <v>-0.75777175323119683</v>
      </c>
      <c r="S349" s="45"/>
      <c r="T349" s="49"/>
      <c r="U349" s="50"/>
      <c r="V349" s="71">
        <f t="shared" si="23"/>
        <v>9.7273987071873624E-3</v>
      </c>
      <c r="W349" s="51">
        <f t="shared" si="21"/>
        <v>5.3757265362078245E-5</v>
      </c>
      <c r="X349" s="52">
        <f>(C349-AVERAGE($C$2:C348))^2</f>
        <v>6.4804618845369546E-5</v>
      </c>
    </row>
    <row r="350" spans="1:24" x14ac:dyDescent="0.3">
      <c r="A350" s="1">
        <v>195501</v>
      </c>
      <c r="B350" s="75">
        <f>Monthly!AA1010</f>
        <v>1.7059333333333333E-2</v>
      </c>
      <c r="C350">
        <f>Monthly!AA1011</f>
        <v>1.2551E-2</v>
      </c>
      <c r="D350" s="45">
        <f>INTERCEPT($B$2:B348,$C$2:C348)</f>
        <v>7.7317481464621099E-3</v>
      </c>
      <c r="E350" s="45">
        <f t="shared" si="25"/>
        <v>-4.7941776175132671E-2</v>
      </c>
      <c r="F350" s="45">
        <f t="shared" si="26"/>
        <v>6.913893406098463E-3</v>
      </c>
      <c r="G350">
        <f>Monthly!H1010</f>
        <v>0.25586971503611911</v>
      </c>
      <c r="H350" s="45">
        <f t="shared" si="27"/>
        <v>0.76423751851170074</v>
      </c>
      <c r="I350" s="31">
        <f>Monthly!K1010</f>
        <v>7.424608459624585E-3</v>
      </c>
      <c r="J350" s="49">
        <f t="shared" si="28"/>
        <v>-0.76475862432674402</v>
      </c>
      <c r="K350" s="42"/>
      <c r="L350" s="42"/>
      <c r="M350" s="47"/>
      <c r="N350" s="57">
        <f t="shared" si="22"/>
        <v>1.0009292223485684E-2</v>
      </c>
      <c r="O350">
        <f t="shared" si="20"/>
        <v>6.4602784211933448E-6</v>
      </c>
      <c r="P350">
        <f>(C350-AVERAGE($C$2:C349))^2</f>
        <v>1.2381008370371244E-5</v>
      </c>
      <c r="R350">
        <f t="shared" si="24"/>
        <v>-0.75478105909435333</v>
      </c>
      <c r="S350" s="45"/>
      <c r="T350" s="49"/>
      <c r="U350" s="50"/>
      <c r="V350" s="71">
        <f t="shared" si="23"/>
        <v>9.5340277486523003E-3</v>
      </c>
      <c r="W350" s="51">
        <f t="shared" si="21"/>
        <v>9.1021215654020051E-6</v>
      </c>
      <c r="X350" s="52">
        <f>(C350-AVERAGE($C$2:C349))^2</f>
        <v>1.2381008370371244E-5</v>
      </c>
    </row>
    <row r="351" spans="1:24" x14ac:dyDescent="0.3">
      <c r="A351" s="1">
        <v>195502</v>
      </c>
      <c r="B351" s="75">
        <f>Monthly!AA1011</f>
        <v>1.2551E-2</v>
      </c>
      <c r="C351">
        <f>Monthly!AA1012</f>
        <v>-3.3086666666666668E-3</v>
      </c>
      <c r="D351" s="45">
        <f>INTERCEPT($B$2:B349,$C$2:C349)</f>
        <v>7.8551021277767728E-3</v>
      </c>
      <c r="E351" s="45">
        <f t="shared" si="25"/>
        <v>-4.6945913674210873E-2</v>
      </c>
      <c r="F351" s="45">
        <f t="shared" si="26"/>
        <v>7.2658839652517525E-3</v>
      </c>
      <c r="G351">
        <f>Monthly!H1011</f>
        <v>0.25580405593058608</v>
      </c>
      <c r="H351" s="45">
        <f t="shared" si="27"/>
        <v>0.76407588809074034</v>
      </c>
      <c r="I351" s="31">
        <f>Monthly!K1011</f>
        <v>7.4174553732910195E-3</v>
      </c>
      <c r="J351" s="49">
        <f t="shared" si="28"/>
        <v>-0.76419528653135727</v>
      </c>
      <c r="K351" s="42"/>
      <c r="L351" s="42"/>
      <c r="M351" s="47"/>
      <c r="N351" s="57">
        <f t="shared" si="22"/>
        <v>9.9713546645070275E-3</v>
      </c>
      <c r="O351">
        <f t="shared" si="20"/>
        <v>1.7635896655642834E-4</v>
      </c>
      <c r="P351">
        <f>(C351-AVERAGE($C$2:C350))^2</f>
        <v>1.5254925360862404E-4</v>
      </c>
      <c r="R351">
        <f t="shared" si="24"/>
        <v>-0.75422821343400759</v>
      </c>
      <c r="S351" s="45"/>
      <c r="T351" s="49"/>
      <c r="U351" s="50"/>
      <c r="V351" s="71">
        <f t="shared" si="23"/>
        <v>9.4982821021998565E-3</v>
      </c>
      <c r="W351" s="51">
        <f t="shared" si="21"/>
        <v>1.6401793676837175E-4</v>
      </c>
      <c r="X351" s="52">
        <f>(C351-AVERAGE($C$2:C350))^2</f>
        <v>1.5254925360862404E-4</v>
      </c>
    </row>
    <row r="352" spans="1:24" x14ac:dyDescent="0.3">
      <c r="A352" s="1">
        <v>195503</v>
      </c>
      <c r="B352" s="75">
        <f>Monthly!AA1012</f>
        <v>-3.3086666666666668E-3</v>
      </c>
      <c r="C352">
        <f>Monthly!AA1013</f>
        <v>3.8518000000000004E-2</v>
      </c>
      <c r="D352" s="45">
        <f>INTERCEPT($B$2:B350,$C$2:C350)</f>
        <v>7.8769045550086333E-3</v>
      </c>
      <c r="E352" s="45">
        <f t="shared" si="25"/>
        <v>-4.6693266856230084E-2</v>
      </c>
      <c r="F352" s="45">
        <f t="shared" si="26"/>
        <v>8.0313970106136133E-3</v>
      </c>
      <c r="G352">
        <f>Monthly!H1012</f>
        <v>0.25578701547451493</v>
      </c>
      <c r="H352" s="45">
        <f t="shared" si="27"/>
        <v>0.76403393996267188</v>
      </c>
      <c r="I352" s="31">
        <f>Monthly!K1012</f>
        <v>7.410328517391482E-3</v>
      </c>
      <c r="J352" s="49">
        <f t="shared" si="28"/>
        <v>-0.76337925287505115</v>
      </c>
      <c r="K352" s="42"/>
      <c r="L352" s="42"/>
      <c r="M352" s="47"/>
      <c r="N352" s="57">
        <f t="shared" si="22"/>
        <v>9.9163994933500338E-3</v>
      </c>
      <c r="O352">
        <f t="shared" si="20"/>
        <v>8.1805155154199977E-4</v>
      </c>
      <c r="P352">
        <f>(C352-AVERAGE($C$2:C351))^2</f>
        <v>8.7089158868485807E-4</v>
      </c>
      <c r="R352">
        <f t="shared" si="24"/>
        <v>-0.75342198436257501</v>
      </c>
      <c r="S352" s="45"/>
      <c r="T352" s="49"/>
      <c r="U352" s="50"/>
      <c r="V352" s="71">
        <f t="shared" si="23"/>
        <v>9.4461533049346597E-3</v>
      </c>
      <c r="W352" s="51">
        <f t="shared" si="21"/>
        <v>8.4517227026138179E-4</v>
      </c>
      <c r="X352" s="52">
        <f>(C352-AVERAGE($C$2:C351))^2</f>
        <v>8.7089158868485807E-4</v>
      </c>
    </row>
    <row r="353" spans="1:24" x14ac:dyDescent="0.3">
      <c r="A353" s="1">
        <v>195504</v>
      </c>
      <c r="B353" s="75">
        <f>Monthly!AA1013</f>
        <v>3.8518000000000004E-2</v>
      </c>
      <c r="C353">
        <f>Monthly!AA1014</f>
        <v>5.2246666666666674E-3</v>
      </c>
      <c r="D353" s="45">
        <f>INTERCEPT($B$2:B351,$C$2:C351)</f>
        <v>7.8917181296609042E-3</v>
      </c>
      <c r="E353" s="45">
        <f t="shared" si="25"/>
        <v>-4.5708891068810209E-2</v>
      </c>
      <c r="F353" s="45">
        <f t="shared" si="26"/>
        <v>6.1311030634724727E-3</v>
      </c>
      <c r="G353">
        <f>Monthly!H1013</f>
        <v>0.25575823765647127</v>
      </c>
      <c r="H353" s="45">
        <f t="shared" si="27"/>
        <v>0.76396309792818506</v>
      </c>
      <c r="I353" s="31">
        <f>Monthly!K1013</f>
        <v>7.4464125563066304E-3</v>
      </c>
      <c r="J353" s="49">
        <f t="shared" si="28"/>
        <v>-0.76522756329430419</v>
      </c>
      <c r="K353" s="42"/>
      <c r="L353" s="42"/>
      <c r="M353" s="47"/>
      <c r="N353" s="57">
        <f t="shared" si="22"/>
        <v>1.0040872564596993E-2</v>
      </c>
      <c r="O353">
        <f t="shared" si="20"/>
        <v>2.3195839251258858E-5</v>
      </c>
      <c r="P353">
        <f>(C353-AVERAGE($C$2:C352))^2</f>
        <v>1.4950112330704418E-5</v>
      </c>
      <c r="R353">
        <f t="shared" si="24"/>
        <v>-0.75522219550513481</v>
      </c>
      <c r="S353" s="45"/>
      <c r="T353" s="49"/>
      <c r="U353" s="50"/>
      <c r="V353" s="71">
        <f t="shared" si="23"/>
        <v>9.5625505486092235E-3</v>
      </c>
      <c r="W353" s="51">
        <f t="shared" si="21"/>
        <v>1.881723657321702E-5</v>
      </c>
      <c r="X353" s="52">
        <f>(C353-AVERAGE($C$2:C352))^2</f>
        <v>1.4950112330704418E-5</v>
      </c>
    </row>
    <row r="354" spans="1:24" x14ac:dyDescent="0.3">
      <c r="A354" s="1">
        <v>195505</v>
      </c>
      <c r="B354" s="75">
        <f>Monthly!AA1014</f>
        <v>5.2246666666666674E-3</v>
      </c>
      <c r="C354">
        <f>Monthly!AA1015</f>
        <v>8.0125000000000002E-2</v>
      </c>
      <c r="D354" s="45">
        <f>INTERCEPT($B$2:B352,$C$2:C352)</f>
        <v>7.8484413918624672E-3</v>
      </c>
      <c r="E354" s="45">
        <f t="shared" si="25"/>
        <v>-4.326821630230461E-2</v>
      </c>
      <c r="F354" s="45">
        <f t="shared" si="26"/>
        <v>7.6223793844216927E-3</v>
      </c>
      <c r="G354">
        <f>Monthly!H1014</f>
        <v>0.25572952880430877</v>
      </c>
      <c r="H354" s="45">
        <f t="shared" si="27"/>
        <v>0.76389242530012547</v>
      </c>
      <c r="I354" s="31">
        <f>Monthly!K1014</f>
        <v>7.4643505007151636E-3</v>
      </c>
      <c r="J354" s="49">
        <f t="shared" si="28"/>
        <v>-0.76371535441063321</v>
      </c>
      <c r="K354" s="42"/>
      <c r="L354" s="42"/>
      <c r="M354" s="47"/>
      <c r="N354" s="57">
        <f t="shared" si="22"/>
        <v>9.9390339977865894E-3</v>
      </c>
      <c r="O354">
        <f t="shared" si="20"/>
        <v>4.9260698236638567E-3</v>
      </c>
      <c r="P354">
        <f>(C354-AVERAGE($C$2:C353))^2</f>
        <v>5.0473608083058414E-3</v>
      </c>
      <c r="R354">
        <f t="shared" si="24"/>
        <v>-0.75368627118135567</v>
      </c>
      <c r="S354" s="45"/>
      <c r="T354" s="49"/>
      <c r="U354" s="50"/>
      <c r="V354" s="71">
        <f t="shared" si="23"/>
        <v>9.4632414433859294E-3</v>
      </c>
      <c r="W354" s="51">
        <f t="shared" si="21"/>
        <v>4.993084122313223E-3</v>
      </c>
      <c r="X354" s="52">
        <f>(C354-AVERAGE($C$2:C353))^2</f>
        <v>5.0473608083058414E-3</v>
      </c>
    </row>
    <row r="355" spans="1:24" x14ac:dyDescent="0.3">
      <c r="A355" s="1">
        <v>195506</v>
      </c>
      <c r="B355" s="75">
        <f>Monthly!AA1015</f>
        <v>8.0125000000000002E-2</v>
      </c>
      <c r="C355">
        <f>Monthly!AA1016</f>
        <v>5.6312666666666671E-2</v>
      </c>
      <c r="D355" s="45">
        <f>INTERCEPT($B$2:B353,$C$2:C353)</f>
        <v>7.9342806437367637E-3</v>
      </c>
      <c r="E355" s="45">
        <f t="shared" si="25"/>
        <v>-5.2326215770917187E-2</v>
      </c>
      <c r="F355" s="45">
        <f t="shared" si="26"/>
        <v>3.7416426050920241E-3</v>
      </c>
      <c r="G355">
        <f>Monthly!H1015</f>
        <v>0.25564742593822315</v>
      </c>
      <c r="H355" s="45">
        <f t="shared" si="27"/>
        <v>0.76369031051943037</v>
      </c>
      <c r="I355" s="31">
        <f>Monthly!K1015</f>
        <v>7.4823039890322537E-3</v>
      </c>
      <c r="J355" s="49">
        <f t="shared" si="28"/>
        <v>-0.76736110389545886</v>
      </c>
      <c r="K355" s="42"/>
      <c r="L355" s="42"/>
      <c r="M355" s="47"/>
      <c r="N355" s="57">
        <f t="shared" si="22"/>
        <v>1.0184554247332479E-2</v>
      </c>
      <c r="O355">
        <f t="shared" si="20"/>
        <v>2.1278027553707332E-3</v>
      </c>
      <c r="P355">
        <f>(C355-AVERAGE($C$2:C354))^2</f>
        <v>2.2119325476978469E-3</v>
      </c>
      <c r="R355">
        <f t="shared" si="24"/>
        <v>-0.75730900728188377</v>
      </c>
      <c r="S355" s="45"/>
      <c r="T355" s="49"/>
      <c r="U355" s="50"/>
      <c r="V355" s="71">
        <f t="shared" si="23"/>
        <v>9.6974786873917779E-3</v>
      </c>
      <c r="W355" s="51">
        <f t="shared" si="21"/>
        <v>2.1729757503431346E-3</v>
      </c>
      <c r="X355" s="52">
        <f>(C355-AVERAGE($C$2:C354))^2</f>
        <v>2.2119325476978469E-3</v>
      </c>
    </row>
    <row r="356" spans="1:24" x14ac:dyDescent="0.3">
      <c r="A356" s="1">
        <v>195507</v>
      </c>
      <c r="B356" s="75">
        <f>Monthly!AA1016</f>
        <v>5.6312666666666671E-2</v>
      </c>
      <c r="C356">
        <f>Monthly!AA1017</f>
        <v>-2.2313333333333334E-3</v>
      </c>
      <c r="D356" s="45">
        <f>INTERCEPT($B$2:B354,$C$2:C354)</f>
        <v>7.9028655147290981E-3</v>
      </c>
      <c r="E356" s="45">
        <f t="shared" si="25"/>
        <v>-4.7060721363803064E-2</v>
      </c>
      <c r="F356" s="45">
        <f t="shared" si="26"/>
        <v>5.2527507994763771E-3</v>
      </c>
      <c r="G356">
        <f>Monthly!H1016</f>
        <v>0.25556233179073345</v>
      </c>
      <c r="H356" s="45">
        <f t="shared" si="27"/>
        <v>0.76348082885360058</v>
      </c>
      <c r="I356" s="31">
        <f>Monthly!K1016</f>
        <v>7.4570757124339552E-3</v>
      </c>
      <c r="J356" s="49">
        <f t="shared" si="28"/>
        <v>-0.76562678137608253</v>
      </c>
      <c r="K356" s="42"/>
      <c r="L356" s="42"/>
      <c r="M356" s="47"/>
      <c r="N356" s="57">
        <f t="shared" si="22"/>
        <v>1.0067757605236621E-2</v>
      </c>
      <c r="O356">
        <f t="shared" si="20"/>
        <v>1.5126763791521356E-4</v>
      </c>
      <c r="P356">
        <f>(C356-AVERAGE($C$2:C355))^2</f>
        <v>1.3562161790584611E-4</v>
      </c>
      <c r="R356">
        <f t="shared" si="24"/>
        <v>-0.7556097228218428</v>
      </c>
      <c r="S356" s="45"/>
      <c r="T356" s="49"/>
      <c r="U356" s="50"/>
      <c r="V356" s="71">
        <f t="shared" si="23"/>
        <v>9.5876071158345968E-3</v>
      </c>
      <c r="W356" s="51">
        <f t="shared" si="21"/>
        <v>1.3968735334097783E-4</v>
      </c>
      <c r="X356" s="52">
        <f>(C356-AVERAGE($C$2:C355))^2</f>
        <v>1.3562161790584611E-4</v>
      </c>
    </row>
    <row r="357" spans="1:24" x14ac:dyDescent="0.3">
      <c r="A357" s="1">
        <v>195508</v>
      </c>
      <c r="B357" s="75">
        <f>Monthly!AA1017</f>
        <v>-2.2313333333333334E-3</v>
      </c>
      <c r="C357">
        <f>Monthly!AA1018</f>
        <v>9.5610000000000001E-3</v>
      </c>
      <c r="D357" s="45">
        <f>INTERCEPT($B$2:B355,$C$2:C355)</f>
        <v>8.0725613240589314E-3</v>
      </c>
      <c r="E357" s="45">
        <f t="shared" si="25"/>
        <v>-3.176280646055505E-2</v>
      </c>
      <c r="F357" s="45">
        <f t="shared" si="26"/>
        <v>8.1434347328745837E-3</v>
      </c>
      <c r="G357">
        <f>Monthly!H1017</f>
        <v>0.25550711786221741</v>
      </c>
      <c r="H357" s="45">
        <f t="shared" si="27"/>
        <v>0.76334490348969741</v>
      </c>
      <c r="I357" s="31">
        <f>Monthly!K1017</f>
        <v>7.5034183222390865E-3</v>
      </c>
      <c r="J357" s="49">
        <f t="shared" si="28"/>
        <v>-0.76259741948786819</v>
      </c>
      <c r="K357" s="42"/>
      <c r="L357" s="42"/>
      <c r="M357" s="47"/>
      <c r="N357" s="57">
        <f t="shared" si="22"/>
        <v>9.863747513524368E-3</v>
      </c>
      <c r="O357">
        <f t="shared" si="20"/>
        <v>9.1656056945187325E-8</v>
      </c>
      <c r="P357">
        <f>(C357-AVERAGE($C$2:C356))^2</f>
        <v>3.2208958501178106E-8</v>
      </c>
      <c r="R357">
        <f t="shared" si="24"/>
        <v>-0.75251885661337392</v>
      </c>
      <c r="S357" s="45"/>
      <c r="T357" s="49"/>
      <c r="U357" s="50"/>
      <c r="V357" s="71">
        <f t="shared" si="23"/>
        <v>9.387759276474443E-3</v>
      </c>
      <c r="W357" s="51">
        <f t="shared" si="21"/>
        <v>3.0012348287658486E-8</v>
      </c>
      <c r="X357" s="52">
        <f>(C357-AVERAGE($C$2:C356))^2</f>
        <v>3.2208958501178106E-8</v>
      </c>
    </row>
    <row r="358" spans="1:24" x14ac:dyDescent="0.3">
      <c r="A358" s="1">
        <v>195509</v>
      </c>
      <c r="B358" s="75">
        <f>Monthly!AA1018</f>
        <v>9.5610000000000001E-3</v>
      </c>
      <c r="C358">
        <f>Monthly!AA1019</f>
        <v>-3.2326333333333332E-2</v>
      </c>
      <c r="D358" s="45">
        <f>INTERCEPT($B$2:B356,$C$2:C356)</f>
        <v>8.2119403341400273E-3</v>
      </c>
      <c r="E358" s="45">
        <f t="shared" si="25"/>
        <v>-3.5287517808942168E-2</v>
      </c>
      <c r="F358" s="45">
        <f t="shared" si="26"/>
        <v>7.8745563763687309E-3</v>
      </c>
      <c r="G358">
        <f>Monthly!H1018</f>
        <v>0.25546507263759427</v>
      </c>
      <c r="H358" s="45">
        <f t="shared" si="27"/>
        <v>0.76324139585759054</v>
      </c>
      <c r="I358" s="31">
        <f>Monthly!K1018</f>
        <v>7.549001061734205E-3</v>
      </c>
      <c r="J358" s="49">
        <f t="shared" si="28"/>
        <v>-0.76278389909254862</v>
      </c>
      <c r="K358" s="42"/>
      <c r="L358" s="42"/>
      <c r="M358" s="47"/>
      <c r="N358" s="57">
        <f t="shared" si="22"/>
        <v>9.8763058418645105E-3</v>
      </c>
      <c r="O358">
        <f t="shared" si="20"/>
        <v>1.7810627533519437E-3</v>
      </c>
      <c r="P358">
        <f>(C358-AVERAGE($C$2:C357))^2</f>
        <v>1.7395880374544497E-3</v>
      </c>
      <c r="R358">
        <f t="shared" si="24"/>
        <v>-0.75264468226832604</v>
      </c>
      <c r="S358" s="45"/>
      <c r="T358" s="49"/>
      <c r="U358" s="50"/>
      <c r="V358" s="71">
        <f t="shared" si="23"/>
        <v>9.395894855170589E-3</v>
      </c>
      <c r="W358" s="51">
        <f t="shared" si="21"/>
        <v>1.7407443250135911E-3</v>
      </c>
      <c r="X358" s="52">
        <f>(C358-AVERAGE($C$2:C357))^2</f>
        <v>1.7395880374544497E-3</v>
      </c>
    </row>
    <row r="359" spans="1:24" x14ac:dyDescent="0.3">
      <c r="A359" s="1">
        <v>195510</v>
      </c>
      <c r="B359" s="75">
        <f>Monthly!AA1019</f>
        <v>-3.2326333333333332E-2</v>
      </c>
      <c r="C359">
        <f>Monthly!AA1020</f>
        <v>8.5958333333333331E-2</v>
      </c>
      <c r="D359" s="45">
        <f>INTERCEPT($B$2:B357,$C$2:C357)</f>
        <v>8.1792817238687393E-3</v>
      </c>
      <c r="E359" s="45">
        <f t="shared" si="25"/>
        <v>-3.5831081511754584E-2</v>
      </c>
      <c r="F359" s="45">
        <f t="shared" si="26"/>
        <v>9.3375692085115557E-3</v>
      </c>
      <c r="G359">
        <f>Monthly!H1019</f>
        <v>0.25546317354149267</v>
      </c>
      <c r="H359" s="45">
        <f t="shared" si="27"/>
        <v>0.76323672061257075</v>
      </c>
      <c r="I359" s="31">
        <f>Monthly!K1019</f>
        <v>7.6363717425132387E-3</v>
      </c>
      <c r="J359" s="49">
        <f t="shared" si="28"/>
        <v>-0.7614593938146379</v>
      </c>
      <c r="K359" s="42"/>
      <c r="L359" s="42"/>
      <c r="M359" s="47"/>
      <c r="N359" s="57">
        <f t="shared" si="22"/>
        <v>9.7871080328238713E-3</v>
      </c>
      <c r="O359">
        <f t="shared" si="20"/>
        <v>5.8020555637809728E-3</v>
      </c>
      <c r="P359">
        <f>(C359-AVERAGE($C$2:C358))^2</f>
        <v>5.8818358698212178E-3</v>
      </c>
      <c r="R359">
        <f t="shared" si="24"/>
        <v>-0.75120285381400864</v>
      </c>
      <c r="S359" s="45"/>
      <c r="T359" s="49"/>
      <c r="U359" s="50"/>
      <c r="V359" s="71">
        <f t="shared" si="23"/>
        <v>9.3026697584214016E-3</v>
      </c>
      <c r="W359" s="51">
        <f t="shared" si="21"/>
        <v>5.8760907581100804E-3</v>
      </c>
      <c r="X359" s="52">
        <f>(C359-AVERAGE($C$2:C358))^2</f>
        <v>5.8818358698212178E-3</v>
      </c>
    </row>
    <row r="360" spans="1:24" x14ac:dyDescent="0.3">
      <c r="A360" s="1">
        <v>195511</v>
      </c>
      <c r="B360" s="75">
        <f>Monthly!AA1020</f>
        <v>8.5958333333333331E-2</v>
      </c>
      <c r="C360">
        <f>Monthly!AA1021</f>
        <v>-2.4256666666666662E-3</v>
      </c>
      <c r="D360" s="45">
        <f>INTERCEPT($B$2:B358,$C$2:C358)</f>
        <v>8.1954559901634087E-3</v>
      </c>
      <c r="E360" s="45">
        <f t="shared" si="25"/>
        <v>-3.4219788612006738E-2</v>
      </c>
      <c r="F360" s="45">
        <f t="shared" si="26"/>
        <v>5.2539799940563292E-3</v>
      </c>
      <c r="G360">
        <f>Monthly!H1020</f>
        <v>0.25542933369313076</v>
      </c>
      <c r="H360" s="45">
        <f t="shared" si="27"/>
        <v>0.76315341250739088</v>
      </c>
      <c r="I360" s="31">
        <f>Monthly!K1020</f>
        <v>7.670970767308341E-3</v>
      </c>
      <c r="J360" s="49">
        <f t="shared" si="28"/>
        <v>-0.76546036292110198</v>
      </c>
      <c r="K360" s="42"/>
      <c r="L360" s="42"/>
      <c r="M360" s="47"/>
      <c r="N360" s="57">
        <f t="shared" si="22"/>
        <v>1.0056550279893529E-2</v>
      </c>
      <c r="O360">
        <f t="shared" si="20"/>
        <v>1.5580573990099452E-4</v>
      </c>
      <c r="P360">
        <f>(C360-AVERAGE($C$2:C359))^2</f>
        <v>1.4173137497249712E-4</v>
      </c>
      <c r="R360">
        <f t="shared" si="24"/>
        <v>-0.75515782064481685</v>
      </c>
      <c r="S360" s="45"/>
      <c r="T360" s="49"/>
      <c r="U360" s="50"/>
      <c r="V360" s="71">
        <f t="shared" si="23"/>
        <v>9.5583882277981841E-3</v>
      </c>
      <c r="W360" s="51">
        <f t="shared" si="21"/>
        <v>1.4361757171354694E-4</v>
      </c>
      <c r="X360" s="52">
        <f>(C360-AVERAGE($C$2:C359))^2</f>
        <v>1.4173137497249712E-4</v>
      </c>
    </row>
    <row r="361" spans="1:24" x14ac:dyDescent="0.3">
      <c r="A361" s="1">
        <v>195512</v>
      </c>
      <c r="B361" s="75">
        <f>Monthly!AA1021</f>
        <v>-2.4256666666666662E-3</v>
      </c>
      <c r="C361">
        <f>Monthly!AA1022</f>
        <v>-3.7065333333333332E-2</v>
      </c>
      <c r="D361" s="45">
        <f>INTERCEPT($B$2:B359,$C$2:C359)</f>
        <v>8.0714368014324338E-3</v>
      </c>
      <c r="E361" s="45">
        <f t="shared" si="25"/>
        <v>-5.0712671851977253E-2</v>
      </c>
      <c r="F361" s="45">
        <f t="shared" si="26"/>
        <v>8.19444883912138E-3</v>
      </c>
      <c r="G361">
        <f>Monthly!H1021</f>
        <v>0.25543504187522609</v>
      </c>
      <c r="H361" s="45">
        <f t="shared" si="27"/>
        <v>0.76316746514287481</v>
      </c>
      <c r="I361" s="31">
        <f>Monthly!K1021</f>
        <v>7.7053762623101674E-3</v>
      </c>
      <c r="J361" s="49">
        <f t="shared" si="28"/>
        <v>-0.7626930121560348</v>
      </c>
      <c r="K361" s="42"/>
      <c r="L361" s="42"/>
      <c r="M361" s="47"/>
      <c r="N361" s="57">
        <f t="shared" si="22"/>
        <v>9.8701851296690568E-3</v>
      </c>
      <c r="O361">
        <f t="shared" si="20"/>
        <v>2.2029428933908381E-3</v>
      </c>
      <c r="P361">
        <f>(C361-AVERAGE($C$2:C360))^2</f>
        <v>2.1633292627755742E-3</v>
      </c>
      <c r="R361">
        <f t="shared" si="24"/>
        <v>-0.75234418203956444</v>
      </c>
      <c r="S361" s="45"/>
      <c r="T361" s="49"/>
      <c r="U361" s="50"/>
      <c r="V361" s="71">
        <f t="shared" si="23"/>
        <v>9.3764652463183273E-3</v>
      </c>
      <c r="W361" s="51">
        <f t="shared" si="21"/>
        <v>2.1568406553129347E-3</v>
      </c>
      <c r="X361" s="52">
        <f>(C361-AVERAGE($C$2:C360))^2</f>
        <v>2.1633292627755742E-3</v>
      </c>
    </row>
    <row r="362" spans="1:24" x14ac:dyDescent="0.3">
      <c r="A362" s="1">
        <v>195601</v>
      </c>
      <c r="B362" s="75">
        <f>Monthly!AA1022</f>
        <v>-3.7065333333333332E-2</v>
      </c>
      <c r="C362">
        <f>Monthly!AA1023</f>
        <v>3.9463666666666668E-2</v>
      </c>
      <c r="D362" s="45">
        <f>INTERCEPT($B$2:B360,$C$2:C360)</f>
        <v>8.2936927719072795E-3</v>
      </c>
      <c r="E362" s="45">
        <f t="shared" si="25"/>
        <v>-5.6240261307596164E-2</v>
      </c>
      <c r="F362" s="45">
        <f t="shared" si="26"/>
        <v>1.0378256804027101E-2</v>
      </c>
      <c r="G362">
        <f>Monthly!H1022</f>
        <v>0.25541838592365701</v>
      </c>
      <c r="H362" s="45">
        <f t="shared" si="27"/>
        <v>0.76312646080106394</v>
      </c>
      <c r="I362" s="31">
        <f>Monthly!K1022</f>
        <v>7.6548062341750163E-3</v>
      </c>
      <c r="J362" s="49">
        <f t="shared" si="28"/>
        <v>-0.76037110903867811</v>
      </c>
      <c r="K362" s="42"/>
      <c r="L362" s="42"/>
      <c r="M362" s="47"/>
      <c r="N362" s="57">
        <f t="shared" si="22"/>
        <v>9.7138183153370333E-3</v>
      </c>
      <c r="O362">
        <f t="shared" si="20"/>
        <v>8.8505347692711055E-4</v>
      </c>
      <c r="P362">
        <f>(C362-AVERAGE($C$2:C361))^2</f>
        <v>9.088172124248361E-4</v>
      </c>
      <c r="R362">
        <f t="shared" si="24"/>
        <v>-0.75009042779506341</v>
      </c>
      <c r="S362" s="45"/>
      <c r="T362" s="49"/>
      <c r="U362" s="50"/>
      <c r="V362" s="71">
        <f t="shared" si="23"/>
        <v>9.2307430164210238E-3</v>
      </c>
      <c r="W362" s="51">
        <f t="shared" si="21"/>
        <v>9.1402967244158236E-4</v>
      </c>
      <c r="X362" s="52">
        <f>(C362-AVERAGE($C$2:C361))^2</f>
        <v>9.088172124248361E-4</v>
      </c>
    </row>
    <row r="363" spans="1:24" x14ac:dyDescent="0.3">
      <c r="A363" s="1">
        <v>195602</v>
      </c>
      <c r="B363" s="75">
        <f>Monthly!AA1023</f>
        <v>3.9463666666666668E-2</v>
      </c>
      <c r="C363">
        <f>Monthly!AA1024</f>
        <v>6.8453E-2</v>
      </c>
      <c r="D363" s="45">
        <f>INTERCEPT($B$2:B361,$C$2:C361)</f>
        <v>8.2750604047070672E-3</v>
      </c>
      <c r="E363" s="45">
        <f t="shared" si="25"/>
        <v>-5.173496837477045E-2</v>
      </c>
      <c r="F363" s="45">
        <f t="shared" si="26"/>
        <v>6.2334088577545846E-3</v>
      </c>
      <c r="G363">
        <f>Monthly!H1023</f>
        <v>0.25541233127642826</v>
      </c>
      <c r="H363" s="45">
        <f t="shared" si="27"/>
        <v>0.76311155517781915</v>
      </c>
      <c r="I363" s="31">
        <f>Monthly!K1023</f>
        <v>7.7245010906987722E-3</v>
      </c>
      <c r="J363" s="49">
        <f t="shared" si="28"/>
        <v>-0.76453210300004726</v>
      </c>
      <c r="K363" s="42"/>
      <c r="L363" s="42"/>
      <c r="M363" s="47"/>
      <c r="N363" s="57">
        <f t="shared" si="22"/>
        <v>9.9940373155745568E-3</v>
      </c>
      <c r="O363">
        <f t="shared" si="20"/>
        <v>3.4174503181390466E-3</v>
      </c>
      <c r="P363">
        <f>(C363-AVERAGE($C$2:C362))^2</f>
        <v>3.4871883231238766E-3</v>
      </c>
      <c r="R363">
        <f t="shared" si="24"/>
        <v>-0.75415790340587363</v>
      </c>
      <c r="S363" s="45"/>
      <c r="T363" s="49"/>
      <c r="U363" s="50"/>
      <c r="V363" s="71">
        <f t="shared" si="23"/>
        <v>9.4937360279733485E-3</v>
      </c>
      <c r="W363" s="51">
        <f t="shared" si="21"/>
        <v>3.4761948081231198E-3</v>
      </c>
      <c r="X363" s="52">
        <f>(C363-AVERAGE($C$2:C362))^2</f>
        <v>3.4871883231238766E-3</v>
      </c>
    </row>
    <row r="364" spans="1:24" x14ac:dyDescent="0.3">
      <c r="A364" s="1">
        <v>195603</v>
      </c>
      <c r="B364" s="75">
        <f>Monthly!AA1024</f>
        <v>6.8453E-2</v>
      </c>
      <c r="C364">
        <f>Monthly!AA1025</f>
        <v>-2.803666666666667E-3</v>
      </c>
      <c r="D364" s="45">
        <f>INTERCEPT($B$2:B362,$C$2:C362)</f>
        <v>8.1433852429217499E-3</v>
      </c>
      <c r="E364" s="45">
        <f t="shared" si="25"/>
        <v>-4.331468760988056E-2</v>
      </c>
      <c r="F364" s="45">
        <f t="shared" si="26"/>
        <v>5.178364931962596E-3</v>
      </c>
      <c r="G364">
        <f>Monthly!H1024</f>
        <v>0.25539416878714755</v>
      </c>
      <c r="H364" s="45">
        <f t="shared" si="27"/>
        <v>0.76306684178485518</v>
      </c>
      <c r="I364" s="31">
        <f>Monthly!K1024</f>
        <v>7.7922538789848613E-3</v>
      </c>
      <c r="J364" s="49">
        <f t="shared" si="28"/>
        <v>-0.7656475135947256</v>
      </c>
      <c r="K364" s="42"/>
      <c r="L364" s="42"/>
      <c r="M364" s="47"/>
      <c r="N364" s="57">
        <f t="shared" si="22"/>
        <v>1.0069153800865552E-2</v>
      </c>
      <c r="O364">
        <f t="shared" si="20"/>
        <v>1.657095067893164E-4</v>
      </c>
      <c r="P364">
        <f>(C364-AVERAGE($C$2:C363))^2</f>
        <v>1.5295195869662189E-4</v>
      </c>
      <c r="R364">
        <f t="shared" si="24"/>
        <v>-0.7551825755666518</v>
      </c>
      <c r="S364" s="45"/>
      <c r="T364" s="49"/>
      <c r="U364" s="50"/>
      <c r="V364" s="71">
        <f t="shared" si="23"/>
        <v>9.5599888204180444E-3</v>
      </c>
      <c r="W364" s="51">
        <f t="shared" si="21"/>
        <v>1.5285997700331986E-4</v>
      </c>
      <c r="X364" s="52">
        <f>(C364-AVERAGE($C$2:C363))^2</f>
        <v>1.5295195869662189E-4</v>
      </c>
    </row>
    <row r="365" spans="1:24" x14ac:dyDescent="0.3">
      <c r="A365" s="1">
        <v>195604</v>
      </c>
      <c r="B365" s="75">
        <f>Monthly!AA1025</f>
        <v>-2.803666666666667E-3</v>
      </c>
      <c r="C365">
        <f>Monthly!AA1026</f>
        <v>-6.0589000000000004E-2</v>
      </c>
      <c r="D365" s="45">
        <f>INTERCEPT($B$2:B363,$C$2:C363)</f>
        <v>8.2004369162984141E-3</v>
      </c>
      <c r="E365" s="45">
        <f t="shared" si="25"/>
        <v>-1.445923150528069E-2</v>
      </c>
      <c r="F365" s="45">
        <f t="shared" si="26"/>
        <v>8.2409757816953866E-3</v>
      </c>
      <c r="G365">
        <f>Monthly!H1025</f>
        <v>0.25539886376278598</v>
      </c>
      <c r="H365" s="45">
        <f t="shared" si="27"/>
        <v>0.76307840014260764</v>
      </c>
      <c r="I365" s="31">
        <f>Monthly!K1025</f>
        <v>7.9405484909472936E-3</v>
      </c>
      <c r="J365" s="49">
        <f t="shared" si="28"/>
        <v>-0.76272950071184842</v>
      </c>
      <c r="K365" s="42"/>
      <c r="L365" s="42"/>
      <c r="M365" s="47"/>
      <c r="N365" s="57">
        <f t="shared" si="22"/>
        <v>9.8726424239418062E-3</v>
      </c>
      <c r="O365">
        <f t="shared" si="20"/>
        <v>4.9648430530794376E-3</v>
      </c>
      <c r="P365">
        <f>(C365-AVERAGE($C$2:C364))^2</f>
        <v>4.9166234230482546E-3</v>
      </c>
      <c r="R365">
        <f t="shared" si="24"/>
        <v>-0.75206533690050337</v>
      </c>
      <c r="S365" s="45"/>
      <c r="T365" s="49"/>
      <c r="U365" s="50"/>
      <c r="V365" s="71">
        <f t="shared" si="23"/>
        <v>9.3584358025317477E-3</v>
      </c>
      <c r="W365" s="51">
        <f t="shared" si="21"/>
        <v>4.8926437753493007E-3</v>
      </c>
      <c r="X365" s="52">
        <f>(C365-AVERAGE($C$2:C364))^2</f>
        <v>4.9166234230482546E-3</v>
      </c>
    </row>
    <row r="366" spans="1:24" x14ac:dyDescent="0.3">
      <c r="A366" s="1">
        <v>195605</v>
      </c>
      <c r="B366" s="75">
        <f>Monthly!AA1026</f>
        <v>-6.0589000000000004E-2</v>
      </c>
      <c r="C366">
        <f>Monthly!AA1027</f>
        <v>3.6835E-2</v>
      </c>
      <c r="D366" s="45">
        <f>INTERCEPT($B$2:B364,$C$2:C364)</f>
        <v>8.3709847615636278E-3</v>
      </c>
      <c r="E366" s="45">
        <f t="shared" si="25"/>
        <v>-2.1574876369300305E-2</v>
      </c>
      <c r="F366" s="45">
        <f t="shared" si="26"/>
        <v>9.6781849459031642E-3</v>
      </c>
      <c r="G366">
        <f>Monthly!H1026</f>
        <v>0.25542630766373881</v>
      </c>
      <c r="H366" s="45">
        <f t="shared" si="27"/>
        <v>0.76314596289888659</v>
      </c>
      <c r="I366" s="31">
        <f>Monthly!K1026</f>
        <v>8.0538724332409745E-3</v>
      </c>
      <c r="J366" s="49">
        <f t="shared" si="28"/>
        <v>-0.76148164546397445</v>
      </c>
      <c r="K366" s="42"/>
      <c r="L366" s="42"/>
      <c r="M366" s="47"/>
      <c r="N366" s="57">
        <f t="shared" si="22"/>
        <v>9.7886065533669478E-3</v>
      </c>
      <c r="O366">
        <f t="shared" si="20"/>
        <v>7.3150739847007524E-4</v>
      </c>
      <c r="P366">
        <f>(C366-AVERAGE($C$2:C365))^2</f>
        <v>7.5613975218683394E-4</v>
      </c>
      <c r="R366">
        <f t="shared" si="24"/>
        <v>-0.75066488882035709</v>
      </c>
      <c r="S366" s="45"/>
      <c r="T366" s="49"/>
      <c r="U366" s="50"/>
      <c r="V366" s="71">
        <f t="shared" si="23"/>
        <v>9.2678862594339356E-3</v>
      </c>
      <c r="W366" s="51">
        <f t="shared" si="21"/>
        <v>7.5994575998530628E-4</v>
      </c>
      <c r="X366" s="52">
        <f>(C366-AVERAGE($C$2:C365))^2</f>
        <v>7.5613975218683394E-4</v>
      </c>
    </row>
    <row r="367" spans="1:24" x14ac:dyDescent="0.3">
      <c r="A367" s="1">
        <v>195606</v>
      </c>
      <c r="B367" s="75">
        <f>Monthly!AA1027</f>
        <v>3.6835E-2</v>
      </c>
      <c r="C367">
        <f>Monthly!AA1028</f>
        <v>4.9501999999999997E-2</v>
      </c>
      <c r="D367" s="45">
        <f>INTERCEPT($B$2:B365,$C$2:C365)</f>
        <v>8.3591943762865821E-3</v>
      </c>
      <c r="E367" s="45">
        <f t="shared" si="25"/>
        <v>-1.4653829317639224E-2</v>
      </c>
      <c r="F367" s="45">
        <f t="shared" si="26"/>
        <v>7.8194205733713405E-3</v>
      </c>
      <c r="G367">
        <f>Monthly!H1027</f>
        <v>0.25542578203389216</v>
      </c>
      <c r="H367" s="45">
        <f t="shared" si="27"/>
        <v>0.76314466888044263</v>
      </c>
      <c r="I367" s="31">
        <f>Monthly!K1027</f>
        <v>8.1657364028197253E-3</v>
      </c>
      <c r="J367" s="49">
        <f t="shared" si="28"/>
        <v>-0.76346447110871063</v>
      </c>
      <c r="K367" s="42"/>
      <c r="L367" s="42"/>
      <c r="M367" s="47"/>
      <c r="N367" s="57">
        <f t="shared" si="22"/>
        <v>9.9221384510269142E-3</v>
      </c>
      <c r="O367">
        <f t="shared" si="20"/>
        <v>1.5665654402358779E-3</v>
      </c>
      <c r="P367">
        <f>(C367-AVERAGE($C$2:C366))^2</f>
        <v>1.6071807144362926E-3</v>
      </c>
      <c r="R367">
        <f t="shared" si="24"/>
        <v>-0.75249748325741839</v>
      </c>
      <c r="S367" s="45"/>
      <c r="T367" s="49"/>
      <c r="U367" s="50"/>
      <c r="V367" s="71">
        <f t="shared" si="23"/>
        <v>9.3863773276227358E-3</v>
      </c>
      <c r="W367" s="51">
        <f t="shared" si="21"/>
        <v>1.6092631823925486E-3</v>
      </c>
      <c r="X367" s="52">
        <f>(C367-AVERAGE($C$2:C366))^2</f>
        <v>1.6071807144362926E-3</v>
      </c>
    </row>
    <row r="368" spans="1:24" x14ac:dyDescent="0.3">
      <c r="A368" s="1">
        <v>195607</v>
      </c>
      <c r="B368" s="75">
        <f>Monthly!AA1028</f>
        <v>4.9501999999999997E-2</v>
      </c>
      <c r="C368">
        <f>Monthly!AA1029</f>
        <v>-3.4954666666666662E-2</v>
      </c>
      <c r="D368" s="45">
        <f>INTERCEPT($B$2:B366,$C$2:C366)</f>
        <v>8.1676621353335005E-3</v>
      </c>
      <c r="E368" s="45">
        <f t="shared" si="25"/>
        <v>-2.5586822419051525E-2</v>
      </c>
      <c r="F368" s="45">
        <f t="shared" si="26"/>
        <v>6.9010632519456118E-3</v>
      </c>
      <c r="G368">
        <f>Monthly!H1028</f>
        <v>0.25536067795434603</v>
      </c>
      <c r="H368" s="45">
        <f t="shared" si="27"/>
        <v>0.76298439186241351</v>
      </c>
      <c r="I368" s="31">
        <f>Monthly!K1028</f>
        <v>8.234894695741719E-3</v>
      </c>
      <c r="J368" s="49">
        <f t="shared" si="28"/>
        <v>-0.76440425969727699</v>
      </c>
      <c r="K368" s="42"/>
      <c r="L368" s="42"/>
      <c r="M368" s="47"/>
      <c r="N368" s="57">
        <f t="shared" si="22"/>
        <v>9.9854278047648987E-3</v>
      </c>
      <c r="O368">
        <f t="shared" si="20"/>
        <v>2.0196120911011935E-3</v>
      </c>
      <c r="P368">
        <f>(C368-AVERAGE($C$2:C367))^2</f>
        <v>1.9781628598939086E-3</v>
      </c>
      <c r="R368">
        <f t="shared" si="24"/>
        <v>-0.75334535580657325</v>
      </c>
      <c r="S368" s="45"/>
      <c r="T368" s="49"/>
      <c r="U368" s="50"/>
      <c r="V368" s="71">
        <f t="shared" si="23"/>
        <v>9.4411986901705852E-3</v>
      </c>
      <c r="W368" s="51">
        <f t="shared" si="21"/>
        <v>1.9709928607824214E-3</v>
      </c>
      <c r="X368" s="52">
        <f>(C368-AVERAGE($C$2:C367))^2</f>
        <v>1.9781628598939086E-3</v>
      </c>
    </row>
    <row r="369" spans="1:24" x14ac:dyDescent="0.3">
      <c r="A369" s="1">
        <v>195608</v>
      </c>
      <c r="B369" s="75">
        <f>Monthly!AA1029</f>
        <v>-3.4954666666666662E-2</v>
      </c>
      <c r="C369">
        <f>Monthly!AA1030</f>
        <v>-4.6388666666666668E-2</v>
      </c>
      <c r="D369" s="45">
        <f>INTERCEPT($B$2:B367,$C$2:C367)</f>
        <v>8.2253293845412946E-3</v>
      </c>
      <c r="E369" s="45">
        <f t="shared" si="25"/>
        <v>-1.3294577863102681E-2</v>
      </c>
      <c r="F369" s="45">
        <f t="shared" si="26"/>
        <v>8.6900369222200936E-3</v>
      </c>
      <c r="G369">
        <f>Monthly!H1029</f>
        <v>0.25525962225551313</v>
      </c>
      <c r="H369" s="45">
        <f t="shared" si="27"/>
        <v>0.76273560327120182</v>
      </c>
      <c r="I369" s="31">
        <f>Monthly!K1029</f>
        <v>8.2561260300719596E-3</v>
      </c>
      <c r="J369" s="49">
        <f t="shared" si="28"/>
        <v>-0.76235117331823377</v>
      </c>
      <c r="K369" s="42"/>
      <c r="L369" s="42"/>
      <c r="M369" s="47"/>
      <c r="N369" s="57">
        <f t="shared" si="22"/>
        <v>9.8471642509414606E-3</v>
      </c>
      <c r="O369">
        <f t="shared" si="20"/>
        <v>3.1624686789938103E-3</v>
      </c>
      <c r="P369">
        <f>(C369-AVERAGE($C$2:C368))^2</f>
        <v>3.1124519433246502E-3</v>
      </c>
      <c r="R369">
        <f t="shared" si="24"/>
        <v>-0.75126526166795315</v>
      </c>
      <c r="S369" s="45"/>
      <c r="T369" s="49"/>
      <c r="U369" s="50"/>
      <c r="V369" s="71">
        <f t="shared" si="23"/>
        <v>9.3067048974176253E-3</v>
      </c>
      <c r="W369" s="51">
        <f t="shared" si="21"/>
        <v>3.1019744136614093E-3</v>
      </c>
      <c r="X369" s="52">
        <f>(C369-AVERAGE($C$2:C368))^2</f>
        <v>3.1124519433246502E-3</v>
      </c>
    </row>
    <row r="370" spans="1:24" x14ac:dyDescent="0.3">
      <c r="A370" s="1">
        <v>195609</v>
      </c>
      <c r="B370" s="75">
        <f>Monthly!AA1030</f>
        <v>-4.6388666666666668E-2</v>
      </c>
      <c r="C370">
        <f>Monthly!AA1031</f>
        <v>4.202333333333334E-3</v>
      </c>
      <c r="D370" s="45">
        <f>INTERCEPT($B$2:B368,$C$2:C368)</f>
        <v>8.3589133248006195E-3</v>
      </c>
      <c r="E370" s="45">
        <f t="shared" si="25"/>
        <v>-2.9529118534371991E-2</v>
      </c>
      <c r="F370" s="45">
        <f t="shared" si="26"/>
        <v>9.7287297614520908E-3</v>
      </c>
      <c r="G370">
        <f>Monthly!H1030</f>
        <v>0.255181060165103</v>
      </c>
      <c r="H370" s="45">
        <f t="shared" si="27"/>
        <v>0.76254218841099641</v>
      </c>
      <c r="I370" s="31">
        <f>Monthly!K1030</f>
        <v>8.277157542940743E-3</v>
      </c>
      <c r="J370" s="49">
        <f t="shared" si="28"/>
        <v>-0.76115678470649273</v>
      </c>
      <c r="K370" s="42"/>
      <c r="L370" s="42"/>
      <c r="M370" s="47"/>
      <c r="N370" s="57">
        <f t="shared" si="22"/>
        <v>9.7667290506541146E-3</v>
      </c>
      <c r="O370">
        <f t="shared" si="20"/>
        <v>3.0962499698937847E-5</v>
      </c>
      <c r="P370">
        <f>(C370-AVERAGE($C$2:C369))^2</f>
        <v>2.5469703847829378E-5</v>
      </c>
      <c r="R370">
        <f t="shared" si="24"/>
        <v>-0.75004380529598591</v>
      </c>
      <c r="S370" s="45"/>
      <c r="T370" s="49"/>
      <c r="U370" s="50"/>
      <c r="V370" s="71">
        <f t="shared" si="23"/>
        <v>9.2277285198114067E-3</v>
      </c>
      <c r="W370" s="51">
        <f t="shared" si="21"/>
        <v>2.5254596780276982E-5</v>
      </c>
      <c r="X370" s="52">
        <f>(C370-AVERAGE($C$2:C369))^2</f>
        <v>2.5469703847829378E-5</v>
      </c>
    </row>
    <row r="371" spans="1:24" x14ac:dyDescent="0.3">
      <c r="A371" s="1">
        <v>195610</v>
      </c>
      <c r="B371" s="75">
        <f>Monthly!AA1031</f>
        <v>4.202333333333334E-3</v>
      </c>
      <c r="C371">
        <f>Monthly!AA1032</f>
        <v>-4.4126666666666672E-3</v>
      </c>
      <c r="D371" s="45">
        <f>INTERCEPT($B$2:B369,$C$2:C369)</f>
        <v>8.2464876316389619E-3</v>
      </c>
      <c r="E371" s="45">
        <f t="shared" si="25"/>
        <v>-1.8047796868958705E-2</v>
      </c>
      <c r="F371" s="45">
        <f t="shared" si="26"/>
        <v>8.170644773263307E-3</v>
      </c>
      <c r="G371">
        <f>Monthly!H1031</f>
        <v>0.25509219708771552</v>
      </c>
      <c r="H371" s="45">
        <f t="shared" si="27"/>
        <v>0.76232340980618751</v>
      </c>
      <c r="I371" s="31">
        <f>Monthly!K1031</f>
        <v>8.2572845437677445E-3</v>
      </c>
      <c r="J371" s="49">
        <f t="shared" si="28"/>
        <v>-0.76246413267761337</v>
      </c>
      <c r="K371" s="42"/>
      <c r="L371" s="42"/>
      <c r="M371" s="47"/>
      <c r="N371" s="57">
        <f t="shared" si="22"/>
        <v>9.8547714138084788E-3</v>
      </c>
      <c r="O371">
        <f t="shared" si="20"/>
        <v>2.0355978938019231E-4</v>
      </c>
      <c r="P371">
        <f>(C371-AVERAGE($C$2:C370))^2</f>
        <v>1.8626995058918083E-4</v>
      </c>
      <c r="R371">
        <f t="shared" si="24"/>
        <v>-0.75137915744781292</v>
      </c>
      <c r="S371" s="45"/>
      <c r="T371" s="49"/>
      <c r="U371" s="50"/>
      <c r="V371" s="71">
        <f t="shared" si="23"/>
        <v>9.3140691196071379E-3</v>
      </c>
      <c r="W371" s="51">
        <f t="shared" si="21"/>
        <v>1.8842327534616995E-4</v>
      </c>
      <c r="X371" s="52">
        <f>(C371-AVERAGE($C$2:C370))^2</f>
        <v>1.8626995058918083E-4</v>
      </c>
    </row>
    <row r="372" spans="1:24" x14ac:dyDescent="0.3">
      <c r="A372" s="1">
        <v>195611</v>
      </c>
      <c r="B372" s="75">
        <f>Monthly!AA1032</f>
        <v>-4.4126666666666672E-3</v>
      </c>
      <c r="C372">
        <f>Monthly!AA1033</f>
        <v>3.3609E-2</v>
      </c>
      <c r="D372" s="45">
        <f>INTERCEPT($B$2:B370,$C$2:C370)</f>
        <v>8.0957526790540295E-3</v>
      </c>
      <c r="E372" s="45">
        <f t="shared" si="25"/>
        <v>-1.8779303087357101E-2</v>
      </c>
      <c r="F372" s="45">
        <f t="shared" si="26"/>
        <v>8.1786194838108402E-3</v>
      </c>
      <c r="G372">
        <f>Monthly!H1032</f>
        <v>0.25501720821892793</v>
      </c>
      <c r="H372" s="45">
        <f t="shared" si="27"/>
        <v>0.76213878635296106</v>
      </c>
      <c r="I372" s="31">
        <f>Monthly!K1032</f>
        <v>8.0246580991524125E-3</v>
      </c>
      <c r="J372" s="49">
        <f t="shared" si="28"/>
        <v>-0.7620126780074975</v>
      </c>
      <c r="K372" s="42"/>
      <c r="L372" s="42"/>
      <c r="M372" s="47"/>
      <c r="N372" s="57">
        <f t="shared" si="22"/>
        <v>9.8243685395224475E-3</v>
      </c>
      <c r="O372">
        <f t="shared" si="20"/>
        <v>5.6570869371073854E-4</v>
      </c>
      <c r="P372">
        <f>(C372-AVERAGE($C$2:C371))^2</f>
        <v>5.9587145466127823E-4</v>
      </c>
      <c r="R372">
        <f t="shared" si="24"/>
        <v>-0.75124107604878998</v>
      </c>
      <c r="S372" s="45"/>
      <c r="T372" s="49"/>
      <c r="U372" s="50"/>
      <c r="V372" s="71">
        <f t="shared" si="23"/>
        <v>9.3051411145142759E-3</v>
      </c>
      <c r="W372" s="51">
        <f t="shared" si="21"/>
        <v>5.906775567256034E-4</v>
      </c>
      <c r="X372" s="52">
        <f>(C372-AVERAGE($C$2:C371))^2</f>
        <v>5.9587145466127823E-4</v>
      </c>
    </row>
    <row r="373" spans="1:24" x14ac:dyDescent="0.3">
      <c r="A373" s="1">
        <v>195612</v>
      </c>
      <c r="B373" s="75">
        <f>Monthly!AA1033</f>
        <v>3.3609E-2</v>
      </c>
      <c r="C373">
        <f>Monthly!AA1034</f>
        <v>-4.2829666666666669E-2</v>
      </c>
      <c r="D373" s="45">
        <f>INTERCEPT($B$2:B371,$C$2:C371)</f>
        <v>8.0864600862210791E-3</v>
      </c>
      <c r="E373" s="45">
        <f t="shared" si="25"/>
        <v>-1.7870486746320732E-2</v>
      </c>
      <c r="F373" s="45">
        <f t="shared" si="26"/>
        <v>7.485850897163986E-3</v>
      </c>
      <c r="G373">
        <f>Monthly!H1033</f>
        <v>0.25492070925219795</v>
      </c>
      <c r="H373" s="45">
        <f t="shared" si="27"/>
        <v>0.76190120102009473</v>
      </c>
      <c r="I373" s="31">
        <f>Monthly!K1033</f>
        <v>7.7899270747575442E-3</v>
      </c>
      <c r="J373" s="49">
        <f t="shared" si="28"/>
        <v>-0.76215031592488813</v>
      </c>
      <c r="K373" s="42"/>
      <c r="L373" s="42"/>
      <c r="M373" s="47"/>
      <c r="N373" s="57">
        <f t="shared" si="22"/>
        <v>9.8336376612669293E-3</v>
      </c>
      <c r="O373">
        <f t="shared" si="20"/>
        <v>2.7734236227365495E-3</v>
      </c>
      <c r="P373">
        <f>(C373-AVERAGE($C$2:C372))^2</f>
        <v>2.713783244629165E-3</v>
      </c>
      <c r="R373">
        <f t="shared" si="24"/>
        <v>-0.75169515072100879</v>
      </c>
      <c r="S373" s="45"/>
      <c r="T373" s="49"/>
      <c r="U373" s="50"/>
      <c r="V373" s="71">
        <f t="shared" si="23"/>
        <v>9.3345004707693149E-3</v>
      </c>
      <c r="W373" s="51">
        <f t="shared" si="21"/>
        <v>2.7211003331423563E-3</v>
      </c>
      <c r="X373" s="52">
        <f>(C373-AVERAGE($C$2:C372))^2</f>
        <v>2.713783244629165E-3</v>
      </c>
    </row>
    <row r="374" spans="1:24" x14ac:dyDescent="0.3">
      <c r="A374" s="1">
        <v>195701</v>
      </c>
      <c r="B374" s="75">
        <f>Monthly!AA1034</f>
        <v>-4.2829666666666669E-2</v>
      </c>
      <c r="C374">
        <f>Monthly!AA1035</f>
        <v>-2.7502333333333333E-2</v>
      </c>
      <c r="D374" s="45">
        <f>INTERCEPT($B$2:B372,$C$2:C372)</f>
        <v>8.0436964015807057E-3</v>
      </c>
      <c r="E374" s="45">
        <f t="shared" si="25"/>
        <v>-1.9421506269360025E-2</v>
      </c>
      <c r="F374" s="45">
        <f t="shared" si="26"/>
        <v>8.8755130412619728E-3</v>
      </c>
      <c r="G374">
        <f>Monthly!H1034</f>
        <v>0.25482659004634162</v>
      </c>
      <c r="H374" s="45">
        <f t="shared" si="27"/>
        <v>0.76166947067601831</v>
      </c>
      <c r="I374" s="31">
        <f>Monthly!K1034</f>
        <v>7.5925361982166718E-3</v>
      </c>
      <c r="J374" s="49">
        <f t="shared" si="28"/>
        <v>-0.76028946690399679</v>
      </c>
      <c r="K374" s="42"/>
      <c r="L374" s="42"/>
      <c r="M374" s="47"/>
      <c r="N374" s="57">
        <f t="shared" si="22"/>
        <v>9.7083201873488581E-3</v>
      </c>
      <c r="O374">
        <f t="shared" si="20"/>
        <v>1.3846327354362577E-3</v>
      </c>
      <c r="P374">
        <f>(C374-AVERAGE($C$2:C373))^2</f>
        <v>1.3415088384018392E-3</v>
      </c>
      <c r="R374">
        <f t="shared" si="24"/>
        <v>-0.75010051477983442</v>
      </c>
      <c r="S374" s="45"/>
      <c r="T374" s="49"/>
      <c r="U374" s="50"/>
      <c r="V374" s="71">
        <f t="shared" si="23"/>
        <v>9.2313952161528073E-3</v>
      </c>
      <c r="W374" s="51">
        <f t="shared" si="21"/>
        <v>1.3493668131473334E-3</v>
      </c>
      <c r="X374" s="52">
        <f>(C374-AVERAGE($C$2:C373))^2</f>
        <v>1.3415088384018392E-3</v>
      </c>
    </row>
    <row r="375" spans="1:24" x14ac:dyDescent="0.3">
      <c r="A375" s="1">
        <v>195702</v>
      </c>
      <c r="B375" s="75">
        <f>Monthly!AA1035</f>
        <v>-2.7502333333333333E-2</v>
      </c>
      <c r="C375">
        <f>Monthly!AA1036</f>
        <v>2.1231333333333331E-2</v>
      </c>
      <c r="D375" s="45">
        <f>INTERCEPT($B$2:B373,$C$2:C373)</f>
        <v>8.1336833211275265E-3</v>
      </c>
      <c r="E375" s="45">
        <f t="shared" si="25"/>
        <v>-2.4283242543293049E-3</v>
      </c>
      <c r="F375" s="45">
        <f t="shared" si="26"/>
        <v>8.200467904211509E-3</v>
      </c>
      <c r="G375">
        <f>Monthly!H1035</f>
        <v>0.25473778602382163</v>
      </c>
      <c r="H375" s="45">
        <f t="shared" si="27"/>
        <v>0.76145082308643375</v>
      </c>
      <c r="I375" s="31">
        <f>Monthly!K1035</f>
        <v>7.5371779876016809E-3</v>
      </c>
      <c r="J375" s="49">
        <f t="shared" si="28"/>
        <v>-0.76059043018478456</v>
      </c>
      <c r="K375" s="42"/>
      <c r="L375" s="42"/>
      <c r="M375" s="47"/>
      <c r="N375" s="57">
        <f t="shared" si="22"/>
        <v>9.7285883325164621E-3</v>
      </c>
      <c r="O375">
        <f t="shared" si="20"/>
        <v>1.3231314255381747E-4</v>
      </c>
      <c r="P375">
        <f>(C375-AVERAGE($C$2:C374))^2</f>
        <v>1.4896806757244785E-4</v>
      </c>
      <c r="R375">
        <f t="shared" si="24"/>
        <v>-0.75047697233564881</v>
      </c>
      <c r="S375" s="45"/>
      <c r="T375" s="49"/>
      <c r="U375" s="50"/>
      <c r="V375" s="71">
        <f t="shared" si="23"/>
        <v>9.2557360397491767E-3</v>
      </c>
      <c r="W375" s="51">
        <f t="shared" si="21"/>
        <v>1.4341493053810013E-4</v>
      </c>
      <c r="X375" s="52">
        <f>(C375-AVERAGE($C$2:C374))^2</f>
        <v>1.4896806757244785E-4</v>
      </c>
    </row>
    <row r="376" spans="1:24" x14ac:dyDescent="0.3">
      <c r="A376" s="1">
        <v>195703</v>
      </c>
      <c r="B376" s="75">
        <f>Monthly!AA1036</f>
        <v>2.1231333333333331E-2</v>
      </c>
      <c r="C376">
        <f>Monthly!AA1037</f>
        <v>4.3850666666666663E-2</v>
      </c>
      <c r="D376" s="45">
        <f>INTERCEPT($B$2:B374,$C$2:C374)</f>
        <v>7.9979731456884563E-3</v>
      </c>
      <c r="E376" s="45">
        <f t="shared" si="25"/>
        <v>2.2591607264857153E-2</v>
      </c>
      <c r="F376" s="45">
        <f t="shared" si="26"/>
        <v>8.4776230900643935E-3</v>
      </c>
      <c r="G376">
        <f>Monthly!H1036</f>
        <v>0.25461325157865472</v>
      </c>
      <c r="H376" s="45">
        <f t="shared" si="27"/>
        <v>0.76114419621516982</v>
      </c>
      <c r="I376" s="31">
        <f>Monthly!K1036</f>
        <v>7.4819349927442037E-3</v>
      </c>
      <c r="J376" s="49">
        <f t="shared" si="28"/>
        <v>-0.75990738489231524</v>
      </c>
      <c r="K376" s="42"/>
      <c r="L376" s="42"/>
      <c r="M376" s="47"/>
      <c r="N376" s="57">
        <f t="shared" si="22"/>
        <v>9.682589162426411E-3</v>
      </c>
      <c r="O376">
        <f t="shared" si="20"/>
        <v>1.1674575203357688E-3</v>
      </c>
      <c r="P376">
        <f>(C376-AVERAGE($C$2:C375))^2</f>
        <v>1.2104795429333404E-3</v>
      </c>
      <c r="R376">
        <f t="shared" si="24"/>
        <v>-0.74986972993186662</v>
      </c>
      <c r="S376" s="45"/>
      <c r="T376" s="49"/>
      <c r="U376" s="50"/>
      <c r="V376" s="71">
        <f t="shared" si="23"/>
        <v>9.2164732330863655E-3</v>
      </c>
      <c r="W376" s="51">
        <f t="shared" si="21"/>
        <v>1.1995273547946567E-3</v>
      </c>
      <c r="X376" s="52">
        <f>(C376-AVERAGE($C$2:C375))^2</f>
        <v>1.2104795429333404E-3</v>
      </c>
    </row>
    <row r="377" spans="1:24" x14ac:dyDescent="0.3">
      <c r="A377" s="1">
        <v>195704</v>
      </c>
      <c r="B377" s="75">
        <f>Monthly!AA1037</f>
        <v>4.3850666666666663E-2</v>
      </c>
      <c r="C377">
        <f>Monthly!AA1038</f>
        <v>3.6079E-2</v>
      </c>
      <c r="D377" s="45">
        <f>INTERCEPT($B$2:B375,$C$2:C375)</f>
        <v>7.8983079527185397E-3</v>
      </c>
      <c r="E377" s="45">
        <f t="shared" si="25"/>
        <v>1.5942092831492879E-2</v>
      </c>
      <c r="F377" s="45">
        <f t="shared" si="26"/>
        <v>8.5973793514413904E-3</v>
      </c>
      <c r="G377">
        <f>Monthly!H1037</f>
        <v>0.25445318811973949</v>
      </c>
      <c r="H377" s="45">
        <f t="shared" si="27"/>
        <v>0.7607500797941481</v>
      </c>
      <c r="I377" s="31">
        <f>Monthly!K1037</f>
        <v>7.3101768994984634E-3</v>
      </c>
      <c r="J377" s="49">
        <f t="shared" si="28"/>
        <v>-0.75921615270817211</v>
      </c>
      <c r="K377" s="42"/>
      <c r="L377" s="42"/>
      <c r="M377" s="47"/>
      <c r="N377" s="57">
        <f t="shared" si="22"/>
        <v>9.6360386522908806E-3</v>
      </c>
      <c r="O377">
        <f t="shared" si="20"/>
        <v>6.9923020483643851E-4</v>
      </c>
      <c r="P377">
        <f>(C377-AVERAGE($C$2:C376))^2</f>
        <v>7.2509032805666838E-4</v>
      </c>
      <c r="R377">
        <f t="shared" si="24"/>
        <v>-0.74941103144279875</v>
      </c>
      <c r="S377" s="45"/>
      <c r="T377" s="49"/>
      <c r="U377" s="50"/>
      <c r="V377" s="71">
        <f t="shared" si="23"/>
        <v>9.186814912157816E-3</v>
      </c>
      <c r="W377" s="51">
        <f t="shared" si="21"/>
        <v>7.2318961879876153E-4</v>
      </c>
      <c r="X377" s="52">
        <f>(C377-AVERAGE($C$2:C376))^2</f>
        <v>7.2509032805666838E-4</v>
      </c>
    </row>
    <row r="378" spans="1:24" x14ac:dyDescent="0.3">
      <c r="A378" s="1">
        <v>195705</v>
      </c>
      <c r="B378" s="75">
        <f>Monthly!AA1038</f>
        <v>3.6079E-2</v>
      </c>
      <c r="C378">
        <f>Monthly!AA1039</f>
        <v>-3.5216666666666664E-3</v>
      </c>
      <c r="D378" s="45">
        <f>INTERCEPT($B$2:B376,$C$2:C376)</f>
        <v>7.9184685011440634E-3</v>
      </c>
      <c r="E378" s="45">
        <f t="shared" si="25"/>
        <v>1.5276811266047371E-2</v>
      </c>
      <c r="F378" s="45">
        <f t="shared" si="26"/>
        <v>8.4696405748117872E-3</v>
      </c>
      <c r="G378">
        <f>Monthly!H1038</f>
        <v>0.25429167250525192</v>
      </c>
      <c r="H378" s="45">
        <f t="shared" si="27"/>
        <v>0.76035237572394943</v>
      </c>
      <c r="I378" s="31">
        <f>Monthly!K1038</f>
        <v>7.1573808025437837E-3</v>
      </c>
      <c r="J378" s="49">
        <f t="shared" si="28"/>
        <v>-0.7587370181623142</v>
      </c>
      <c r="K378" s="42"/>
      <c r="L378" s="42"/>
      <c r="M378" s="47"/>
      <c r="N378" s="57">
        <f t="shared" si="22"/>
        <v>9.6037716976482973E-3</v>
      </c>
      <c r="O378">
        <f t="shared" si="20"/>
        <v>1.7227713225543106E-4</v>
      </c>
      <c r="P378">
        <f>(C378-AVERAGE($C$2:C377))^2</f>
        <v>1.6242944346106918E-4</v>
      </c>
      <c r="R378">
        <f t="shared" si="24"/>
        <v>-0.74913892124070758</v>
      </c>
      <c r="S378" s="45"/>
      <c r="T378" s="49"/>
      <c r="U378" s="50"/>
      <c r="V378" s="71">
        <f t="shared" si="23"/>
        <v>9.1692209329015256E-3</v>
      </c>
      <c r="W378" s="51">
        <f t="shared" si="21"/>
        <v>1.6105862806487368E-4</v>
      </c>
      <c r="X378" s="52">
        <f>(C378-AVERAGE($C$2:C377))^2</f>
        <v>1.6242944346106918E-4</v>
      </c>
    </row>
    <row r="379" spans="1:24" x14ac:dyDescent="0.3">
      <c r="A379" s="1">
        <v>195706</v>
      </c>
      <c r="B379" s="75">
        <f>Monthly!AA1039</f>
        <v>-3.5216666666666664E-3</v>
      </c>
      <c r="C379">
        <f>Monthly!AA1040</f>
        <v>7.0426666666666676E-3</v>
      </c>
      <c r="D379" s="45">
        <f>INTERCEPT($B$2:B377,$C$2:C377)</f>
        <v>7.9985028501315322E-3</v>
      </c>
      <c r="E379" s="45">
        <f t="shared" si="25"/>
        <v>2.4155990917086645E-2</v>
      </c>
      <c r="F379" s="45">
        <f t="shared" si="26"/>
        <v>7.9134335021185248E-3</v>
      </c>
      <c r="G379">
        <f>Monthly!H1039</f>
        <v>0.25414072180129366</v>
      </c>
      <c r="H379" s="45">
        <f t="shared" si="27"/>
        <v>0.75998067487710919</v>
      </c>
      <c r="I379" s="31">
        <f>Monthly!K1039</f>
        <v>7.0073245970241563E-3</v>
      </c>
      <c r="J379" s="49">
        <f t="shared" si="28"/>
        <v>-0.75867112108244206</v>
      </c>
      <c r="K379" s="42"/>
      <c r="L379" s="42"/>
      <c r="M379" s="47"/>
      <c r="N379" s="57">
        <f t="shared" si="22"/>
        <v>9.5993339085018101E-3</v>
      </c>
      <c r="O379">
        <f t="shared" si="20"/>
        <v>6.5365473854729149E-6</v>
      </c>
      <c r="P379">
        <f>(C379-AVERAGE($C$2:C378))^2</f>
        <v>4.6080714889712883E-6</v>
      </c>
      <c r="R379">
        <f t="shared" si="24"/>
        <v>-0.7492761523506094</v>
      </c>
      <c r="S379" s="45"/>
      <c r="T379" s="49"/>
      <c r="U379" s="50"/>
      <c r="V379" s="71">
        <f t="shared" si="23"/>
        <v>9.1780939603822095E-3</v>
      </c>
      <c r="W379" s="51">
        <f t="shared" si="21"/>
        <v>4.5600497267452837E-6</v>
      </c>
      <c r="X379" s="52">
        <f>(C379-AVERAGE($C$2:C378))^2</f>
        <v>4.6080714889712883E-6</v>
      </c>
    </row>
    <row r="380" spans="1:24" x14ac:dyDescent="0.3">
      <c r="A380" s="1">
        <v>195707</v>
      </c>
      <c r="B380" s="75">
        <f>Monthly!AA1040</f>
        <v>7.0426666666666676E-3</v>
      </c>
      <c r="C380">
        <f>Monthly!AA1041</f>
        <v>-5.1734333333333334E-2</v>
      </c>
      <c r="D380" s="45">
        <f>INTERCEPT($B$2:B378,$C$2:C378)</f>
        <v>8.0757968065906915E-3</v>
      </c>
      <c r="E380" s="45">
        <f t="shared" si="25"/>
        <v>1.2805843318671234E-2</v>
      </c>
      <c r="F380" s="45">
        <f t="shared" si="26"/>
        <v>8.1659840924696529E-3</v>
      </c>
      <c r="G380">
        <f>Monthly!H1040</f>
        <v>0.25396137176681921</v>
      </c>
      <c r="H380" s="45">
        <f t="shared" si="27"/>
        <v>0.75953902961866215</v>
      </c>
      <c r="I380" s="31">
        <f>Monthly!K1040</f>
        <v>6.89675405301708E-3</v>
      </c>
      <c r="J380" s="49">
        <f t="shared" si="28"/>
        <v>-0.75783282413243558</v>
      </c>
      <c r="K380" s="42"/>
      <c r="L380" s="42"/>
      <c r="M380" s="47"/>
      <c r="N380" s="57">
        <f t="shared" si="22"/>
        <v>9.5428794326208391E-3</v>
      </c>
      <c r="O380">
        <f t="shared" si="20"/>
        <v>3.754896804364017E-3</v>
      </c>
      <c r="P380">
        <f>(C380-AVERAGE($C$2:C379))^2</f>
        <v>3.7109982115569274E-3</v>
      </c>
      <c r="R380">
        <f t="shared" si="24"/>
        <v>-0.74858832419367172</v>
      </c>
      <c r="S380" s="45"/>
      <c r="T380" s="49"/>
      <c r="U380" s="50"/>
      <c r="V380" s="71">
        <f t="shared" si="23"/>
        <v>9.1336206762787364E-3</v>
      </c>
      <c r="W380" s="51">
        <f t="shared" si="21"/>
        <v>3.7049078253162501E-3</v>
      </c>
      <c r="X380" s="52">
        <f>(C380-AVERAGE($C$2:C379))^2</f>
        <v>3.7109982115569274E-3</v>
      </c>
    </row>
    <row r="381" spans="1:24" x14ac:dyDescent="0.3">
      <c r="A381" s="1">
        <v>195708</v>
      </c>
      <c r="B381" s="75">
        <f>Monthly!AA1041</f>
        <v>-5.1734333333333334E-2</v>
      </c>
      <c r="C381">
        <f>Monthly!AA1042</f>
        <v>-6.0855666666666669E-2</v>
      </c>
      <c r="D381" s="45">
        <f>INTERCEPT($B$2:B379,$C$2:C379)</f>
        <v>8.0427375239499506E-3</v>
      </c>
      <c r="E381" s="45">
        <f t="shared" si="25"/>
        <v>-3.3572837201240944E-3</v>
      </c>
      <c r="F381" s="45">
        <f t="shared" si="26"/>
        <v>8.2164243590214237E-3</v>
      </c>
      <c r="G381">
        <f>Monthly!H1041</f>
        <v>0.25380221634472933</v>
      </c>
      <c r="H381" s="45">
        <f t="shared" si="27"/>
        <v>0.75914710037786381</v>
      </c>
      <c r="I381" s="31">
        <f>Monthly!K1041</f>
        <v>6.8361938331330148E-3</v>
      </c>
      <c r="J381" s="49">
        <f t="shared" si="28"/>
        <v>-0.75736581552152848</v>
      </c>
      <c r="K381" s="42"/>
      <c r="L381" s="42"/>
      <c r="M381" s="47"/>
      <c r="N381" s="57">
        <f t="shared" si="22"/>
        <v>9.5114290899225226E-3</v>
      </c>
      <c r="O381">
        <f t="shared" si="20"/>
        <v>4.9515281652169939E-3</v>
      </c>
      <c r="P381">
        <f>(C381-AVERAGE($C$2:C380))^2</f>
        <v>4.8830135508427857E-3</v>
      </c>
      <c r="R381">
        <f t="shared" si="24"/>
        <v>-0.74820444573073963</v>
      </c>
      <c r="S381" s="45"/>
      <c r="T381" s="49"/>
      <c r="U381" s="50"/>
      <c r="V381" s="71">
        <f t="shared" si="23"/>
        <v>9.108800035002293E-3</v>
      </c>
      <c r="W381" s="51">
        <f t="shared" si="21"/>
        <v>4.8950266008489446E-3</v>
      </c>
      <c r="X381" s="52">
        <f>(C381-AVERAGE($C$2:C380))^2</f>
        <v>4.8830135508427857E-3</v>
      </c>
    </row>
    <row r="382" spans="1:24" x14ac:dyDescent="0.3">
      <c r="A382" s="1">
        <v>195709</v>
      </c>
      <c r="B382" s="75">
        <f>Monthly!AA1042</f>
        <v>-6.0855666666666669E-2</v>
      </c>
      <c r="C382">
        <f>Monthly!AA1043</f>
        <v>-4.1624333333333333E-2</v>
      </c>
      <c r="D382" s="45">
        <f>INTERCEPT($B$2:B380,$C$2:C380)</f>
        <v>8.0580711762842441E-3</v>
      </c>
      <c r="E382" s="45">
        <f t="shared" si="25"/>
        <v>-5.4290449631360607E-2</v>
      </c>
      <c r="F382" s="45">
        <f t="shared" si="26"/>
        <v>1.1361952682233781E-2</v>
      </c>
      <c r="G382">
        <f>Monthly!H1042</f>
        <v>0.25368536503260319</v>
      </c>
      <c r="H382" s="45">
        <f t="shared" si="27"/>
        <v>0.75885933973540987</v>
      </c>
      <c r="I382" s="31">
        <f>Monthly!K1042</f>
        <v>6.7767536114209884E-3</v>
      </c>
      <c r="J382" s="49">
        <f t="shared" si="28"/>
        <v>-0.75403016919845023</v>
      </c>
      <c r="K382" s="42"/>
      <c r="L382" s="42"/>
      <c r="M382" s="47"/>
      <c r="N382" s="57">
        <f t="shared" si="22"/>
        <v>9.2867925039344518E-3</v>
      </c>
      <c r="O382">
        <f t="shared" ref="O382:O445" si="29">(C382-N382)^2</f>
        <v>2.5919427340181152E-3</v>
      </c>
      <c r="P382">
        <f>(C382-AVERAGE($C$2:C381))^2</f>
        <v>2.5465485423041214E-3</v>
      </c>
      <c r="R382">
        <f t="shared" si="24"/>
        <v>-0.74494987880361285</v>
      </c>
      <c r="S382" s="45"/>
      <c r="T382" s="49"/>
      <c r="U382" s="50"/>
      <c r="V382" s="71">
        <f t="shared" si="23"/>
        <v>8.8983677080846299E-3</v>
      </c>
      <c r="W382" s="51">
        <f t="shared" ref="W382:W445" si="30">(C382-V382)^2</f>
        <v>2.5525433205204956E-3</v>
      </c>
      <c r="X382" s="52">
        <f>(C382-AVERAGE($C$2:C381))^2</f>
        <v>2.5465485423041214E-3</v>
      </c>
    </row>
    <row r="383" spans="1:24" x14ac:dyDescent="0.3">
      <c r="A383" s="1">
        <v>195710</v>
      </c>
      <c r="B383" s="75">
        <f>Monthly!AA1043</f>
        <v>-4.1624333333333333E-2</v>
      </c>
      <c r="C383">
        <f>Monthly!AA1044</f>
        <v>2.0792666666666668E-2</v>
      </c>
      <c r="D383" s="45">
        <f>INTERCEPT($B$2:B381,$C$2:C381)</f>
        <v>7.9038755964292249E-3</v>
      </c>
      <c r="E383" s="45">
        <f t="shared" si="25"/>
        <v>-3.8103776960178942E-2</v>
      </c>
      <c r="F383" s="45">
        <f t="shared" si="26"/>
        <v>9.4899199098786996E-3</v>
      </c>
      <c r="G383">
        <f>Monthly!H1043</f>
        <v>0.25356239444483436</v>
      </c>
      <c r="H383" s="45">
        <f t="shared" si="27"/>
        <v>0.75855650258423468</v>
      </c>
      <c r="I383" s="31">
        <f>Monthly!K1043</f>
        <v>6.6474831690668335E-3</v>
      </c>
      <c r="J383" s="49">
        <f t="shared" si="28"/>
        <v>-0.75540377732521535</v>
      </c>
      <c r="K383" s="42"/>
      <c r="L383" s="42"/>
      <c r="M383" s="47"/>
      <c r="N383" s="57">
        <f t="shared" ref="N383:N446" si="31">$K$254+$L$254*J383</f>
        <v>9.3792971072993656E-3</v>
      </c>
      <c r="O383">
        <f t="shared" si="29"/>
        <v>1.3026500469869216E-4</v>
      </c>
      <c r="P383">
        <f>(C383-AVERAGE($C$2:C382))^2</f>
        <v>1.4607408179012347E-4</v>
      </c>
      <c r="R383">
        <f t="shared" si="24"/>
        <v>-0.74649816603286523</v>
      </c>
      <c r="S383" s="45"/>
      <c r="T383" s="49"/>
      <c r="U383" s="50"/>
      <c r="V383" s="71">
        <f t="shared" ref="V383:V446" si="32">$S$254+$T$254*R383</f>
        <v>8.9984761684984774E-3</v>
      </c>
      <c r="W383" s="51">
        <f t="shared" si="30"/>
        <v>1.3910292950708081E-4</v>
      </c>
      <c r="X383" s="52">
        <f>(C383-AVERAGE($C$2:C382))^2</f>
        <v>1.4607408179012347E-4</v>
      </c>
    </row>
    <row r="384" spans="1:24" x14ac:dyDescent="0.3">
      <c r="A384" s="1">
        <v>195711</v>
      </c>
      <c r="B384" s="75">
        <f>Monthly!AA1044</f>
        <v>2.0792666666666668E-2</v>
      </c>
      <c r="C384">
        <f>Monthly!AA1045</f>
        <v>-4.0055333333333332E-2</v>
      </c>
      <c r="D384" s="45">
        <f>INTERCEPT($B$2:B382,$C$2:C382)</f>
        <v>7.7228353632820086E-3</v>
      </c>
      <c r="E384" s="45">
        <f t="shared" si="25"/>
        <v>-1.7722925675023465E-2</v>
      </c>
      <c r="F384" s="45">
        <f t="shared" si="26"/>
        <v>7.3543284773631371E-3</v>
      </c>
      <c r="G384">
        <f>Monthly!H1044</f>
        <v>0.25343400477680206</v>
      </c>
      <c r="H384" s="45">
        <f t="shared" si="27"/>
        <v>0.75824031223367783</v>
      </c>
      <c r="I384" s="31">
        <f>Monthly!K1044</f>
        <v>6.5216133887359843E-3</v>
      </c>
      <c r="J384" s="49">
        <f t="shared" si="28"/>
        <v>-0.75704443038408142</v>
      </c>
      <c r="K384" s="42"/>
      <c r="L384" s="42"/>
      <c r="M384" s="47"/>
      <c r="N384" s="57">
        <f t="shared" si="31"/>
        <v>9.4897856502197189E-3</v>
      </c>
      <c r="O384">
        <f t="shared" si="29"/>
        <v>2.4547188150944288E-3</v>
      </c>
      <c r="P384">
        <f>(C384-AVERAGE($C$2:C383))^2</f>
        <v>2.3808083671931876E-3</v>
      </c>
      <c r="R384">
        <f t="shared" si="24"/>
        <v>-0.74830894895248179</v>
      </c>
      <c r="S384" s="45"/>
      <c r="T384" s="49"/>
      <c r="U384" s="50"/>
      <c r="V384" s="71">
        <f t="shared" si="32"/>
        <v>9.1155569573867432E-3</v>
      </c>
      <c r="W384" s="51">
        <f t="shared" si="30"/>
        <v>2.4177764519820299E-3</v>
      </c>
      <c r="X384" s="52">
        <f>(C384-AVERAGE($C$2:C383))^2</f>
        <v>2.3808083671931876E-3</v>
      </c>
    </row>
    <row r="385" spans="1:24" x14ac:dyDescent="0.3">
      <c r="A385" s="1">
        <v>195712</v>
      </c>
      <c r="B385" s="75">
        <f>Monthly!AA1045</f>
        <v>-4.0055333333333332E-2</v>
      </c>
      <c r="C385">
        <f>Monthly!AA1046</f>
        <v>4.3848666666666668E-2</v>
      </c>
      <c r="D385" s="45">
        <f>INTERCEPT($B$2:B383,$C$2:C383)</f>
        <v>7.5896282510104704E-3</v>
      </c>
      <c r="E385" s="45">
        <f t="shared" si="25"/>
        <v>-1.7617921808847407E-2</v>
      </c>
      <c r="F385" s="45">
        <f t="shared" si="26"/>
        <v>8.2953199817044562E-3</v>
      </c>
      <c r="G385">
        <f>Monthly!H1045</f>
        <v>0.25329887488521236</v>
      </c>
      <c r="H385" s="45">
        <f t="shared" si="27"/>
        <v>0.75790751388636335</v>
      </c>
      <c r="I385" s="31">
        <f>Monthly!K1045</f>
        <v>6.3989780062182391E-3</v>
      </c>
      <c r="J385" s="49">
        <f t="shared" si="28"/>
        <v>-0.75565556739802364</v>
      </c>
      <c r="K385" s="42"/>
      <c r="L385" s="42"/>
      <c r="M385" s="47"/>
      <c r="N385" s="57">
        <f t="shared" si="31"/>
        <v>9.396253719860477E-3</v>
      </c>
      <c r="O385">
        <f t="shared" si="29"/>
        <v>1.1869687578572588E-3</v>
      </c>
      <c r="P385">
        <f>(C385-AVERAGE($C$2:C384))^2</f>
        <v>1.241707504831438E-3</v>
      </c>
      <c r="R385">
        <f t="shared" si="24"/>
        <v>-0.74708590305576816</v>
      </c>
      <c r="S385" s="45"/>
      <c r="T385" s="49"/>
      <c r="U385" s="50"/>
      <c r="V385" s="71">
        <f t="shared" si="32"/>
        <v>9.0364778050032457E-3</v>
      </c>
      <c r="W385" s="51">
        <f t="shared" si="30"/>
        <v>1.2118884933401228E-3</v>
      </c>
      <c r="X385" s="52">
        <f>(C385-AVERAGE($C$2:C384))^2</f>
        <v>1.241707504831438E-3</v>
      </c>
    </row>
    <row r="386" spans="1:24" x14ac:dyDescent="0.3">
      <c r="A386" s="37">
        <v>195801</v>
      </c>
      <c r="B386" s="75">
        <f>Monthly!AA1046</f>
        <v>4.3848666666666668E-2</v>
      </c>
      <c r="C386">
        <f>Monthly!AA1047</f>
        <v>-1.5238E-2</v>
      </c>
      <c r="D386" s="45">
        <f>INTERCEPT($B$2:B384,$C$2:C384)</f>
        <v>7.640879413636773E-3</v>
      </c>
      <c r="E386" s="45">
        <f t="shared" si="25"/>
        <v>-2.183315386190637E-2</v>
      </c>
      <c r="F386" s="45">
        <f t="shared" si="26"/>
        <v>6.6835247276639947E-3</v>
      </c>
      <c r="G386">
        <f>Monthly!H1046</f>
        <v>0.25311631958265035</v>
      </c>
      <c r="H386" s="45">
        <f t="shared" si="27"/>
        <v>0.75745790203436925</v>
      </c>
      <c r="I386" s="31">
        <f>Monthly!K1046</f>
        <v>6.4128445640773369E-3</v>
      </c>
      <c r="J386" s="49">
        <f t="shared" si="28"/>
        <v>-0.7568220090198251</v>
      </c>
      <c r="K386" s="42"/>
      <c r="L386" s="42"/>
      <c r="M386" s="47"/>
      <c r="N386" s="57">
        <f t="shared" si="31"/>
        <v>9.4748068511870814E-3</v>
      </c>
      <c r="O386">
        <f t="shared" si="29"/>
        <v>6.1072282246407922E-4</v>
      </c>
      <c r="P386">
        <f>(C386-AVERAGE($C$2:C385))^2</f>
        <v>5.731504912529304E-4</v>
      </c>
      <c r="R386">
        <f t="shared" si="24"/>
        <v>-0.74823587341100595</v>
      </c>
      <c r="S386" s="45"/>
      <c r="T386" s="49"/>
      <c r="U386" s="50"/>
      <c r="V386" s="71">
        <f t="shared" si="32"/>
        <v>9.1108320718404218E-3</v>
      </c>
      <c r="W386" s="51">
        <f t="shared" si="30"/>
        <v>5.9286562326268477E-4</v>
      </c>
      <c r="X386" s="52">
        <f>(C386-AVERAGE($C$2:C385))^2</f>
        <v>5.731504912529304E-4</v>
      </c>
    </row>
    <row r="387" spans="1:24" x14ac:dyDescent="0.3">
      <c r="A387" s="1">
        <v>195802</v>
      </c>
      <c r="B387" s="75">
        <f>Monthly!AA1047</f>
        <v>-1.5238E-2</v>
      </c>
      <c r="C387">
        <f>Monthly!AA1048</f>
        <v>3.2036666666666665E-2</v>
      </c>
      <c r="D387" s="45">
        <f>INTERCEPT($B$2:B385,$C$2:C385)</f>
        <v>7.51068563152272E-3</v>
      </c>
      <c r="E387" s="45">
        <f t="shared" si="25"/>
        <v>-2.9606676644018549E-2</v>
      </c>
      <c r="F387" s="45">
        <f t="shared" si="26"/>
        <v>7.9618321702242742E-3</v>
      </c>
      <c r="G387">
        <f>Monthly!H1047</f>
        <v>0.25298106202686738</v>
      </c>
      <c r="H387" s="45">
        <f t="shared" si="27"/>
        <v>0.7571247684059248</v>
      </c>
      <c r="I387" s="31">
        <f>Monthly!K1047</f>
        <v>6.3483099571056724E-3</v>
      </c>
      <c r="J387" s="49">
        <f t="shared" si="28"/>
        <v>-0.75519570226293842</v>
      </c>
      <c r="K387" s="42"/>
      <c r="L387" s="42"/>
      <c r="M387" s="47"/>
      <c r="N387" s="57">
        <f t="shared" si="31"/>
        <v>9.3652844491540002E-3</v>
      </c>
      <c r="O387">
        <f t="shared" si="29"/>
        <v>5.1399157165254951E-4</v>
      </c>
      <c r="P387">
        <f>(C387-AVERAGE($C$2:C386))^2</f>
        <v>5.4738630676364299E-4</v>
      </c>
      <c r="R387">
        <f t="shared" ref="R387:R450" si="33">J387+I387/(1-G387)</f>
        <v>-0.74669751080566371</v>
      </c>
      <c r="S387" s="45"/>
      <c r="T387" s="49"/>
      <c r="U387" s="50"/>
      <c r="V387" s="71">
        <f t="shared" si="32"/>
        <v>9.0113653133027244E-3</v>
      </c>
      <c r="W387" s="51">
        <f t="shared" si="30"/>
        <v>5.3016450241322329E-4</v>
      </c>
      <c r="X387" s="52">
        <f>(C387-AVERAGE($C$2:C386))^2</f>
        <v>5.4738630676364299E-4</v>
      </c>
    </row>
    <row r="388" spans="1:24" x14ac:dyDescent="0.3">
      <c r="A388" s="1">
        <v>195803</v>
      </c>
      <c r="B388" s="75">
        <f>Monthly!AA1048</f>
        <v>3.2036666666666665E-2</v>
      </c>
      <c r="C388">
        <f>Monthly!AA1049</f>
        <v>3.2506333333333332E-2</v>
      </c>
      <c r="D388" s="45">
        <f>INTERCEPT($B$2:B386,$C$2:C386)</f>
        <v>7.6138642778448649E-3</v>
      </c>
      <c r="E388" s="45">
        <f t="shared" si="25"/>
        <v>-3.7149752820580244E-2</v>
      </c>
      <c r="F388" s="45">
        <f t="shared" si="26"/>
        <v>6.4237100299828756E-3</v>
      </c>
      <c r="G388">
        <f>Monthly!H1048</f>
        <v>0.25283956851807149</v>
      </c>
      <c r="H388" s="45">
        <f t="shared" si="27"/>
        <v>0.75677626630809258</v>
      </c>
      <c r="I388" s="31">
        <f>Monthly!K1048</f>
        <v>6.2838460996000539E-3</v>
      </c>
      <c r="J388" s="49">
        <f t="shared" si="28"/>
        <v>-0.75627007536141766</v>
      </c>
      <c r="K388" s="42"/>
      <c r="L388" s="42"/>
      <c r="M388" s="47"/>
      <c r="N388" s="57">
        <f t="shared" si="31"/>
        <v>9.4376372952126517E-3</v>
      </c>
      <c r="O388">
        <f t="shared" si="29"/>
        <v>5.3216473689920475E-4</v>
      </c>
      <c r="P388">
        <f>(C388-AVERAGE($C$2:C387))^2</f>
        <v>5.6669434737142001E-4</v>
      </c>
      <c r="R388">
        <f t="shared" si="33"/>
        <v>-0.74785977171734408</v>
      </c>
      <c r="S388" s="45"/>
      <c r="T388" s="49"/>
      <c r="U388" s="50"/>
      <c r="V388" s="71">
        <f t="shared" si="32"/>
        <v>9.086514257419312E-3</v>
      </c>
      <c r="W388" s="51">
        <f t="shared" si="30"/>
        <v>5.4848792554854618E-4</v>
      </c>
      <c r="X388" s="52">
        <f>(C388-AVERAGE($C$2:C387))^2</f>
        <v>5.6669434737142001E-4</v>
      </c>
    </row>
    <row r="389" spans="1:24" x14ac:dyDescent="0.3">
      <c r="A389" s="1">
        <v>195804</v>
      </c>
      <c r="B389" s="75">
        <f>Monthly!AA1049</f>
        <v>3.2506333333333332E-2</v>
      </c>
      <c r="C389">
        <f>Monthly!AA1050</f>
        <v>2.0549666666666667E-2</v>
      </c>
      <c r="D389" s="45">
        <f>INTERCEPT($B$2:B387,$C$2:C387)</f>
        <v>7.5472392243058368E-3</v>
      </c>
      <c r="E389" s="45">
        <f t="shared" si="25"/>
        <v>-4.8082185636339078E-2</v>
      </c>
      <c r="F389" s="45">
        <f t="shared" si="26"/>
        <v>5.9842636706157869E-3</v>
      </c>
      <c r="G389">
        <f>Monthly!H1049</f>
        <v>0.25271978879922996</v>
      </c>
      <c r="H389" s="45">
        <f t="shared" si="27"/>
        <v>0.75648123813356261</v>
      </c>
      <c r="I389" s="31">
        <f>Monthly!K1049</f>
        <v>6.2522980798957383E-3</v>
      </c>
      <c r="J389" s="49">
        <f t="shared" si="28"/>
        <v>-0.75641382747574648</v>
      </c>
      <c r="K389" s="42"/>
      <c r="L389" s="42"/>
      <c r="M389" s="47"/>
      <c r="N389" s="57">
        <f t="shared" si="31"/>
        <v>9.4473181729387984E-3</v>
      </c>
      <c r="O389">
        <f t="shared" si="29"/>
        <v>1.2326214207618148E-4</v>
      </c>
      <c r="P389">
        <f>(C389-AVERAGE($C$2:C388))^2</f>
        <v>1.3893722695959855E-4</v>
      </c>
      <c r="R389">
        <f t="shared" si="33"/>
        <v>-0.74804708902050332</v>
      </c>
      <c r="S389" s="45"/>
      <c r="T389" s="49"/>
      <c r="U389" s="50"/>
      <c r="V389" s="71">
        <f t="shared" si="32"/>
        <v>9.0986257354925409E-3</v>
      </c>
      <c r="W389" s="51">
        <f t="shared" si="30"/>
        <v>1.311263384074252E-4</v>
      </c>
      <c r="X389" s="52">
        <f>(C389-AVERAGE($C$2:C388))^2</f>
        <v>1.3893722695959855E-4</v>
      </c>
    </row>
    <row r="390" spans="1:24" x14ac:dyDescent="0.3">
      <c r="A390" s="1">
        <v>195805</v>
      </c>
      <c r="B390" s="75">
        <f>Monthly!AA1050</f>
        <v>2.0549666666666667E-2</v>
      </c>
      <c r="C390">
        <f>Monthly!AA1051</f>
        <v>2.7330333333333331E-2</v>
      </c>
      <c r="D390" s="45">
        <f>INTERCEPT($B$2:B388,$C$2:C388)</f>
        <v>7.5981499031529467E-3</v>
      </c>
      <c r="E390" s="45">
        <f t="shared" si="25"/>
        <v>-4.960207886727841E-2</v>
      </c>
      <c r="F390" s="45">
        <f t="shared" si="26"/>
        <v>6.578843716456664E-3</v>
      </c>
      <c r="G390">
        <f>Monthly!H1050</f>
        <v>0.25258970979349132</v>
      </c>
      <c r="H390" s="45">
        <f t="shared" si="27"/>
        <v>0.75616083386985755</v>
      </c>
      <c r="I390" s="31">
        <f>Monthly!K1050</f>
        <v>6.1890117484139926E-3</v>
      </c>
      <c r="J390" s="49">
        <f t="shared" si="28"/>
        <v>-0.75540795940865058</v>
      </c>
      <c r="K390" s="42"/>
      <c r="L390" s="42"/>
      <c r="M390" s="47"/>
      <c r="N390" s="57">
        <f t="shared" si="31"/>
        <v>9.379578746554311E-3</v>
      </c>
      <c r="O390">
        <f t="shared" si="29"/>
        <v>3.2222959023476806E-4</v>
      </c>
      <c r="P390">
        <f>(C390-AVERAGE($C$2:C389))^2</f>
        <v>3.4363709072404741E-4</v>
      </c>
      <c r="R390">
        <f t="shared" si="33"/>
        <v>-0.74712735124803242</v>
      </c>
      <c r="S390" s="45"/>
      <c r="T390" s="49"/>
      <c r="U390" s="50"/>
      <c r="V390" s="71">
        <f t="shared" si="32"/>
        <v>9.0391577436064463E-3</v>
      </c>
      <c r="W390" s="51">
        <f t="shared" si="30"/>
        <v>3.3456710445422069E-4</v>
      </c>
      <c r="X390" s="52">
        <f>(C390-AVERAGE($C$2:C389))^2</f>
        <v>3.4363709072404741E-4</v>
      </c>
    </row>
    <row r="391" spans="1:24" x14ac:dyDescent="0.3">
      <c r="A391" s="1">
        <v>195806</v>
      </c>
      <c r="B391" s="75">
        <f>Monthly!AA1051</f>
        <v>2.7330333333333331E-2</v>
      </c>
      <c r="C391">
        <f>Monthly!AA1052</f>
        <v>4.328166666666667E-2</v>
      </c>
      <c r="D391" s="45">
        <f>INTERCEPT($B$2:B389,$C$2:C389)</f>
        <v>7.6547225577865783E-3</v>
      </c>
      <c r="E391" s="45">
        <f t="shared" ref="E391:E454" si="34">SLOPE(B259:B389,C259:C389)</f>
        <v>-4.6061269385685596E-2</v>
      </c>
      <c r="F391" s="45">
        <f t="shared" ref="F391:F454" si="35">B391*E391+D391</f>
        <v>6.3958527117193289E-3</v>
      </c>
      <c r="G391">
        <f>Monthly!H1051</f>
        <v>0.25241263930418195</v>
      </c>
      <c r="H391" s="45">
        <f t="shared" ref="H391:H454" si="36">(-G391/(1-G391)*LN(G391))-(LN(1-G391))</f>
        <v>0.75572466898534407</v>
      </c>
      <c r="I391" s="31">
        <f>Monthly!K1051</f>
        <v>6.1251973493884875E-3</v>
      </c>
      <c r="J391" s="49">
        <f t="shared" ref="J391:J454" si="37">D391*G391/((1-G391)*(1-E391*G391))+F391/(1-E391*G391)-I391/(1-G391)-H391</f>
        <v>-0.75504080014372654</v>
      </c>
      <c r="K391" s="42"/>
      <c r="L391" s="42"/>
      <c r="M391" s="47"/>
      <c r="N391" s="57">
        <f t="shared" si="31"/>
        <v>9.3548526827579859E-3</v>
      </c>
      <c r="O391">
        <f t="shared" si="29"/>
        <v>1.1510287070987419E-3</v>
      </c>
      <c r="P391">
        <f>(C391-AVERAGE($C$2:C390))^2</f>
        <v>1.1861914527941711E-3</v>
      </c>
      <c r="R391">
        <f t="shared" si="33"/>
        <v>-0.74684751375150149</v>
      </c>
      <c r="S391" s="45"/>
      <c r="T391" s="49"/>
      <c r="U391" s="50"/>
      <c r="V391" s="71">
        <f t="shared" si="32"/>
        <v>9.0210641364161931E-3</v>
      </c>
      <c r="W391" s="51">
        <f t="shared" si="30"/>
        <v>1.1737888857358053E-3</v>
      </c>
      <c r="X391" s="52">
        <f>(C391-AVERAGE($C$2:C390))^2</f>
        <v>1.1861914527941711E-3</v>
      </c>
    </row>
    <row r="392" spans="1:24" x14ac:dyDescent="0.3">
      <c r="A392" s="1">
        <v>195807</v>
      </c>
      <c r="B392" s="75">
        <f>Monthly!AA1052</f>
        <v>4.328166666666667E-2</v>
      </c>
      <c r="C392">
        <f>Monthly!AA1053</f>
        <v>1.6479666666666667E-2</v>
      </c>
      <c r="D392" s="45">
        <f>INTERCEPT($B$2:B390,$C$2:C390)</f>
        <v>7.6785036166607907E-3</v>
      </c>
      <c r="E392" s="45">
        <f t="shared" si="34"/>
        <v>-5.1609063592856289E-2</v>
      </c>
      <c r="F392" s="45">
        <f t="shared" si="35"/>
        <v>5.4447773292559823E-3</v>
      </c>
      <c r="G392">
        <f>Monthly!H1052</f>
        <v>0.2522090091159046</v>
      </c>
      <c r="H392" s="45">
        <f t="shared" si="36"/>
        <v>0.75522306218423174</v>
      </c>
      <c r="I392" s="31">
        <f>Monthly!K1052</f>
        <v>5.9950308322260426E-3</v>
      </c>
      <c r="J392" s="49">
        <f t="shared" si="37"/>
        <v>-0.7553087631208466</v>
      </c>
      <c r="K392" s="42"/>
      <c r="L392" s="42"/>
      <c r="M392" s="47"/>
      <c r="N392" s="57">
        <f t="shared" si="31"/>
        <v>9.3728984473628804E-3</v>
      </c>
      <c r="O392">
        <f t="shared" si="29"/>
        <v>5.0506154522906312E-5</v>
      </c>
      <c r="P392">
        <f>(C392-AVERAGE($C$2:C391))^2</f>
        <v>5.7014877509446271E-5</v>
      </c>
      <c r="R392">
        <f t="shared" si="33"/>
        <v>-0.74729177588068441</v>
      </c>
      <c r="S392" s="45"/>
      <c r="T392" s="49"/>
      <c r="U392" s="50"/>
      <c r="V392" s="71">
        <f t="shared" si="32"/>
        <v>9.0497890376699183E-3</v>
      </c>
      <c r="W392" s="51">
        <f t="shared" si="30"/>
        <v>5.5203081581866344E-5</v>
      </c>
      <c r="X392" s="52">
        <f>(C392-AVERAGE($C$2:C391))^2</f>
        <v>5.7014877509446271E-5</v>
      </c>
    </row>
    <row r="393" spans="1:24" x14ac:dyDescent="0.3">
      <c r="A393" s="1">
        <v>195808</v>
      </c>
      <c r="B393" s="75">
        <f>Monthly!AA1053</f>
        <v>1.6479666666666667E-2</v>
      </c>
      <c r="C393">
        <f>Monthly!AA1054</f>
        <v>4.8743666666666671E-2</v>
      </c>
      <c r="D393" s="45">
        <f>INTERCEPT($B$2:B391,$C$2:C391)</f>
        <v>7.7131193811087705E-3</v>
      </c>
      <c r="E393" s="45">
        <f t="shared" si="34"/>
        <v>-4.3784711725328739E-2</v>
      </c>
      <c r="F393" s="45">
        <f t="shared" si="35"/>
        <v>6.9915619267792613E-3</v>
      </c>
      <c r="G393">
        <f>Monthly!H1053</f>
        <v>0.25197899149193309</v>
      </c>
      <c r="H393" s="45">
        <f t="shared" si="36"/>
        <v>0.75465642957172574</v>
      </c>
      <c r="I393" s="31">
        <f>Monthly!K1053</f>
        <v>5.9296415891214403E-3</v>
      </c>
      <c r="J393" s="49">
        <f t="shared" si="37"/>
        <v>-0.75309837354509457</v>
      </c>
      <c r="K393" s="42"/>
      <c r="L393" s="42"/>
      <c r="M393" s="47"/>
      <c r="N393" s="57">
        <f t="shared" si="31"/>
        <v>9.2240414283902145E-3</v>
      </c>
      <c r="O393">
        <f t="shared" si="29"/>
        <v>1.5618007789738174E-3</v>
      </c>
      <c r="P393">
        <f>(C393-AVERAGE($C$2:C392))^2</f>
        <v>1.5836824648489576E-3</v>
      </c>
      <c r="R393">
        <f t="shared" si="33"/>
        <v>-0.74517126785999066</v>
      </c>
      <c r="S393" s="45"/>
      <c r="T393" s="49"/>
      <c r="U393" s="50"/>
      <c r="V393" s="71">
        <f t="shared" si="32"/>
        <v>8.9126821822776148E-3</v>
      </c>
      <c r="W393" s="51">
        <f t="shared" si="30"/>
        <v>1.5865073249956417E-3</v>
      </c>
      <c r="X393" s="52">
        <f>(C393-AVERAGE($C$2:C392))^2</f>
        <v>1.5836824648489576E-3</v>
      </c>
    </row>
    <row r="394" spans="1:24" x14ac:dyDescent="0.3">
      <c r="A394" s="1">
        <v>195809</v>
      </c>
      <c r="B394" s="75">
        <f>Monthly!AA1054</f>
        <v>4.8743666666666671E-2</v>
      </c>
      <c r="C394">
        <f>Monthly!AA1055</f>
        <v>2.5528333333333333E-2</v>
      </c>
      <c r="D394" s="45">
        <f>INTERCEPT($B$2:B392,$C$2:C392)</f>
        <v>7.7977929364223533E-3</v>
      </c>
      <c r="E394" s="45">
        <f t="shared" si="34"/>
        <v>-4.7860842627009556E-2</v>
      </c>
      <c r="F394" s="45">
        <f t="shared" si="35"/>
        <v>5.4648799770256086E-3</v>
      </c>
      <c r="G394">
        <f>Monthly!H1054</f>
        <v>0.25175506579159146</v>
      </c>
      <c r="H394" s="45">
        <f t="shared" si="36"/>
        <v>0.75410477828102063</v>
      </c>
      <c r="I394" s="31">
        <f>Monthly!K1054</f>
        <v>5.8647474983314065E-3</v>
      </c>
      <c r="J394" s="49">
        <f t="shared" si="37"/>
        <v>-0.7539505519182973</v>
      </c>
      <c r="K394" s="42"/>
      <c r="L394" s="42"/>
      <c r="M394" s="47"/>
      <c r="N394" s="57">
        <f t="shared" si="31"/>
        <v>9.2814307382474009E-3</v>
      </c>
      <c r="O394">
        <f t="shared" si="29"/>
        <v>2.6396184393421001E-4</v>
      </c>
      <c r="P394">
        <f>(C394-AVERAGE($C$2:C393))^2</f>
        <v>2.7154609078697018E-4</v>
      </c>
      <c r="R394">
        <f t="shared" si="33"/>
        <v>-0.74611254696803875</v>
      </c>
      <c r="S394" s="45"/>
      <c r="T394" s="49"/>
      <c r="U394" s="50"/>
      <c r="V394" s="71">
        <f t="shared" si="32"/>
        <v>8.9735429841663605E-3</v>
      </c>
      <c r="W394" s="51">
        <f t="shared" si="30"/>
        <v>2.7406108350487194E-4</v>
      </c>
      <c r="X394" s="52">
        <f>(C394-AVERAGE($C$2:C393))^2</f>
        <v>2.7154609078697018E-4</v>
      </c>
    </row>
    <row r="395" spans="1:24" x14ac:dyDescent="0.3">
      <c r="A395" s="1">
        <v>195810</v>
      </c>
      <c r="B395" s="75">
        <f>Monthly!AA1055</f>
        <v>2.5528333333333333E-2</v>
      </c>
      <c r="C395">
        <f>Monthly!AA1056</f>
        <v>2.6308999999999999E-2</v>
      </c>
      <c r="D395" s="45">
        <f>INTERCEPT($B$2:B393,$C$2:C393)</f>
        <v>7.8042002040446066E-3</v>
      </c>
      <c r="E395" s="45">
        <f t="shared" si="34"/>
        <v>-4.5893280209807853E-2</v>
      </c>
      <c r="F395" s="45">
        <f t="shared" si="35"/>
        <v>6.6326212490885623E-3</v>
      </c>
      <c r="G395">
        <f>Monthly!H1055</f>
        <v>0.25144526752083618</v>
      </c>
      <c r="H395" s="45">
        <f t="shared" si="36"/>
        <v>0.75334153377562174</v>
      </c>
      <c r="I395" s="31">
        <f>Monthly!K1055</f>
        <v>5.6715667777673187E-3</v>
      </c>
      <c r="J395" s="49">
        <f t="shared" si="37"/>
        <v>-0.7517696823464981</v>
      </c>
      <c r="K395" s="42"/>
      <c r="L395" s="42"/>
      <c r="M395" s="47"/>
      <c r="N395" s="57">
        <f t="shared" si="31"/>
        <v>9.1345617216778835E-3</v>
      </c>
      <c r="O395">
        <f t="shared" si="29"/>
        <v>2.949613301758959E-4</v>
      </c>
      <c r="P395">
        <f>(C395-AVERAGE($C$2:C394))^2</f>
        <v>2.9643858237492627E-4</v>
      </c>
      <c r="R395">
        <f t="shared" si="33"/>
        <v>-0.74419299285181884</v>
      </c>
      <c r="S395" s="45"/>
      <c r="T395" s="49"/>
      <c r="U395" s="50"/>
      <c r="V395" s="71">
        <f t="shared" si="32"/>
        <v>8.8494293160915893E-3</v>
      </c>
      <c r="W395" s="51">
        <f t="shared" si="30"/>
        <v>3.0483660846639398E-4</v>
      </c>
      <c r="X395" s="52">
        <f>(C395-AVERAGE($C$2:C394))^2</f>
        <v>2.9643858237492627E-4</v>
      </c>
    </row>
    <row r="396" spans="1:24" x14ac:dyDescent="0.3">
      <c r="A396" s="1">
        <v>195811</v>
      </c>
      <c r="B396" s="75">
        <f>Monthly!AA1056</f>
        <v>2.6308999999999999E-2</v>
      </c>
      <c r="C396">
        <f>Monthly!AA1057</f>
        <v>5.1546666666666664E-2</v>
      </c>
      <c r="D396" s="45">
        <f>INTERCEPT($B$2:B394,$C$2:C394)</f>
        <v>7.8975807470414959E-3</v>
      </c>
      <c r="E396" s="45">
        <f t="shared" si="34"/>
        <v>-4.24479067554916E-2</v>
      </c>
      <c r="F396" s="45">
        <f t="shared" si="35"/>
        <v>6.7808187682112673E-3</v>
      </c>
      <c r="G396">
        <f>Monthly!H1056</f>
        <v>0.25113067680991458</v>
      </c>
      <c r="H396" s="45">
        <f t="shared" si="36"/>
        <v>0.75256643165255954</v>
      </c>
      <c r="I396" s="31">
        <f>Monthly!K1056</f>
        <v>5.5151262837935386E-3</v>
      </c>
      <c r="J396" s="49">
        <f t="shared" si="37"/>
        <v>-0.75060124678468187</v>
      </c>
      <c r="K396" s="42"/>
      <c r="L396" s="42"/>
      <c r="M396" s="47"/>
      <c r="N396" s="57">
        <f t="shared" si="31"/>
        <v>9.0558743099647468E-3</v>
      </c>
      <c r="O396">
        <f t="shared" si="29"/>
        <v>1.8054674351003581E-3</v>
      </c>
      <c r="P396">
        <f>(C396-AVERAGE($C$2:C395))^2</f>
        <v>1.7987234197333443E-3</v>
      </c>
      <c r="R396">
        <f t="shared" si="33"/>
        <v>-0.74323664242313614</v>
      </c>
      <c r="S396" s="45"/>
      <c r="T396" s="49"/>
      <c r="U396" s="50"/>
      <c r="V396" s="71">
        <f t="shared" si="32"/>
        <v>8.7875940395209934E-3</v>
      </c>
      <c r="W396" s="51">
        <f t="shared" si="30"/>
        <v>1.8283382919335183E-3</v>
      </c>
      <c r="X396" s="52">
        <f>(C396-AVERAGE($C$2:C395))^2</f>
        <v>1.7987234197333443E-3</v>
      </c>
    </row>
    <row r="397" spans="1:24" x14ac:dyDescent="0.3">
      <c r="A397" s="1">
        <v>195812</v>
      </c>
      <c r="B397" s="75">
        <f>Monthly!AA1057</f>
        <v>5.1546666666666664E-2</v>
      </c>
      <c r="C397">
        <f>Monthly!AA1058</f>
        <v>4.0719999999999992E-3</v>
      </c>
      <c r="D397" s="45">
        <f>INTERCEPT($B$2:B395,$C$2:C395)</f>
        <v>7.9329857950137944E-3</v>
      </c>
      <c r="E397" s="45">
        <f t="shared" si="34"/>
        <v>-3.8690880226011241E-2</v>
      </c>
      <c r="F397" s="45">
        <f t="shared" si="35"/>
        <v>5.9385998889636684E-3</v>
      </c>
      <c r="G397">
        <f>Monthly!H1057</f>
        <v>0.25078129436355356</v>
      </c>
      <c r="H397" s="45">
        <f t="shared" si="36"/>
        <v>0.75170554780616583</v>
      </c>
      <c r="I397" s="31">
        <f>Monthly!K1057</f>
        <v>5.3626632878504606E-3</v>
      </c>
      <c r="J397" s="49">
        <f t="shared" si="37"/>
        <v>-0.7503518486384293</v>
      </c>
      <c r="K397" s="42"/>
      <c r="L397" s="42"/>
      <c r="M397" s="47"/>
      <c r="N397" s="57">
        <f t="shared" si="31"/>
        <v>9.039078779893614E-3</v>
      </c>
      <c r="O397">
        <f t="shared" si="29"/>
        <v>2.4671871605669439E-5</v>
      </c>
      <c r="P397">
        <f>(C397-AVERAGE($C$2:C396))^2</f>
        <v>2.6735907227124585E-5</v>
      </c>
      <c r="R397">
        <f t="shared" si="33"/>
        <v>-0.74319417458743908</v>
      </c>
      <c r="S397" s="45"/>
      <c r="T397" s="49"/>
      <c r="U397" s="50"/>
      <c r="V397" s="71">
        <f t="shared" si="32"/>
        <v>8.7848481732705833E-3</v>
      </c>
      <c r="W397" s="51">
        <f t="shared" si="30"/>
        <v>2.2210937904299882E-5</v>
      </c>
      <c r="X397" s="52">
        <f>(C397-AVERAGE($C$2:C396))^2</f>
        <v>2.6735907227124585E-5</v>
      </c>
    </row>
    <row r="398" spans="1:24" x14ac:dyDescent="0.3">
      <c r="A398" s="1">
        <v>195901</v>
      </c>
      <c r="B398" s="75">
        <f>Monthly!AA1058</f>
        <v>4.0719999999999992E-3</v>
      </c>
      <c r="C398">
        <f>Monthly!AA1059</f>
        <v>4.5430000000000002E-3</v>
      </c>
      <c r="D398" s="45">
        <f>INTERCEPT($B$2:B396,$C$2:C396)</f>
        <v>7.9610897669658964E-3</v>
      </c>
      <c r="E398" s="45">
        <f t="shared" si="34"/>
        <v>-3.1408394125606122E-2</v>
      </c>
      <c r="F398" s="45">
        <f t="shared" si="35"/>
        <v>7.8331947860864285E-3</v>
      </c>
      <c r="G398">
        <f>Monthly!H1058</f>
        <v>0.25040233952129698</v>
      </c>
      <c r="H398" s="45">
        <f t="shared" si="36"/>
        <v>0.75077172450581109</v>
      </c>
      <c r="I398" s="31">
        <f>Monthly!K1058</f>
        <v>5.244213756449255E-3</v>
      </c>
      <c r="J398" s="49">
        <f t="shared" si="37"/>
        <v>-0.74735705128484831</v>
      </c>
      <c r="K398" s="42"/>
      <c r="L398" s="42"/>
      <c r="M398" s="47"/>
      <c r="N398" s="57">
        <f t="shared" si="31"/>
        <v>8.8373964106987501E-3</v>
      </c>
      <c r="O398">
        <f t="shared" si="29"/>
        <v>1.8441840532222307E-5</v>
      </c>
      <c r="P398">
        <f>(C398-AVERAGE($C$2:C397))^2</f>
        <v>2.196441049597051E-5</v>
      </c>
      <c r="R398">
        <f t="shared" si="33"/>
        <v>-0.74036101323278147</v>
      </c>
      <c r="S398" s="45"/>
      <c r="T398" s="49"/>
      <c r="U398" s="50"/>
      <c r="V398" s="71">
        <f t="shared" si="32"/>
        <v>8.601662898626336E-3</v>
      </c>
      <c r="W398" s="51">
        <f t="shared" si="30"/>
        <v>1.6472744524685932E-5</v>
      </c>
      <c r="X398" s="52">
        <f>(C398-AVERAGE($C$2:C397))^2</f>
        <v>2.196441049597051E-5</v>
      </c>
    </row>
    <row r="399" spans="1:24" x14ac:dyDescent="0.3">
      <c r="A399" s="1">
        <v>195902</v>
      </c>
      <c r="B399" s="75">
        <f>Monthly!AA1059</f>
        <v>4.5430000000000002E-3</v>
      </c>
      <c r="C399">
        <f>Monthly!AA1060</f>
        <v>8.5066666666666711E-4</v>
      </c>
      <c r="D399" s="45">
        <f>INTERCEPT($B$2:B397,$C$2:C397)</f>
        <v>8.0709069626601487E-3</v>
      </c>
      <c r="E399" s="45">
        <f t="shared" si="34"/>
        <v>-5.028086451364655E-2</v>
      </c>
      <c r="F399" s="45">
        <f t="shared" si="35"/>
        <v>7.8424809951746517E-3</v>
      </c>
      <c r="G399">
        <f>Monthly!H1059</f>
        <v>0.2500330305278885</v>
      </c>
      <c r="H399" s="45">
        <f t="shared" si="36"/>
        <v>0.74986159703700173</v>
      </c>
      <c r="I399" s="31">
        <f>Monthly!K1059</f>
        <v>5.128302035381024E-3</v>
      </c>
      <c r="J399" s="49">
        <f t="shared" si="37"/>
        <v>-0.7462971556485718</v>
      </c>
      <c r="K399" s="42"/>
      <c r="L399" s="42"/>
      <c r="M399" s="47"/>
      <c r="N399" s="57">
        <f t="shared" si="31"/>
        <v>8.7660185384136891E-3</v>
      </c>
      <c r="O399">
        <f t="shared" si="29"/>
        <v>6.2652795253569102E-5</v>
      </c>
      <c r="P399">
        <f>(C399-AVERAGE($C$2:C398))^2</f>
        <v>7.0009175938962889E-5</v>
      </c>
      <c r="R399">
        <f t="shared" si="33"/>
        <v>-0.73945911844942591</v>
      </c>
      <c r="S399" s="45"/>
      <c r="T399" s="49"/>
      <c r="U399" s="50"/>
      <c r="V399" s="71">
        <f t="shared" si="32"/>
        <v>8.5433485907181056E-3</v>
      </c>
      <c r="W399" s="51">
        <f t="shared" si="30"/>
        <v>5.9177355184627742E-5</v>
      </c>
      <c r="X399" s="52">
        <f>(C399-AVERAGE($C$2:C398))^2</f>
        <v>7.0009175938962889E-5</v>
      </c>
    </row>
    <row r="400" spans="1:24" x14ac:dyDescent="0.3">
      <c r="A400" s="1">
        <v>195903</v>
      </c>
      <c r="B400" s="75">
        <f>Monthly!AA1060</f>
        <v>8.5066666666666711E-4</v>
      </c>
      <c r="C400">
        <f>Monthly!AA1061</f>
        <v>3.7645666666666668E-2</v>
      </c>
      <c r="D400" s="45">
        <f>INTERCEPT($B$2:B398,$C$2:C398)</f>
        <v>8.0593250534926452E-3</v>
      </c>
      <c r="E400" s="45">
        <f t="shared" si="34"/>
        <v>-2.9789132904673318E-2</v>
      </c>
      <c r="F400" s="45">
        <f t="shared" si="35"/>
        <v>8.0339844311017369E-3</v>
      </c>
      <c r="G400">
        <f>Monthly!H1060</f>
        <v>0.24964627437030421</v>
      </c>
      <c r="H400" s="45">
        <f t="shared" si="36"/>
        <v>0.74890839391839781</v>
      </c>
      <c r="I400" s="31">
        <f>Monthly!K1060</f>
        <v>5.0147715654945847E-3</v>
      </c>
      <c r="J400" s="49">
        <f t="shared" si="37"/>
        <v>-0.7449553427154102</v>
      </c>
      <c r="K400" s="42"/>
      <c r="L400" s="42"/>
      <c r="M400" s="47"/>
      <c r="N400" s="57">
        <f t="shared" si="31"/>
        <v>8.6756551583830679E-3</v>
      </c>
      <c r="O400">
        <f t="shared" si="29"/>
        <v>8.3926156679008416E-4</v>
      </c>
      <c r="P400">
        <f>(C400-AVERAGE($C$2:C399))^2</f>
        <v>8.0933845302583283E-4</v>
      </c>
      <c r="R400">
        <f t="shared" si="33"/>
        <v>-0.7382721326583318</v>
      </c>
      <c r="S400" s="45"/>
      <c r="T400" s="49"/>
      <c r="U400" s="50"/>
      <c r="V400" s="71">
        <f t="shared" si="32"/>
        <v>8.4666009964510375E-3</v>
      </c>
      <c r="W400" s="51">
        <f t="shared" si="30"/>
        <v>8.5141787338675629E-4</v>
      </c>
      <c r="X400" s="52">
        <f>(C400-AVERAGE($C$2:C399))^2</f>
        <v>8.0933845302583283E-4</v>
      </c>
    </row>
    <row r="401" spans="1:24" x14ac:dyDescent="0.3">
      <c r="A401" s="1">
        <v>195904</v>
      </c>
      <c r="B401" s="75">
        <f>Monthly!AA1061</f>
        <v>3.7645666666666668E-2</v>
      </c>
      <c r="C401">
        <f>Monthly!AA1062</f>
        <v>2.1143333333333333E-2</v>
      </c>
      <c r="D401" s="45">
        <f>INTERCEPT($B$2:B399,$C$2:C399)</f>
        <v>8.0500879758306672E-3</v>
      </c>
      <c r="E401" s="45">
        <f t="shared" si="34"/>
        <v>-3.5400256075527985E-2</v>
      </c>
      <c r="F401" s="45">
        <f t="shared" si="35"/>
        <v>6.7174217356966992E-3</v>
      </c>
      <c r="G401">
        <f>Monthly!H1061</f>
        <v>0.24921591727010239</v>
      </c>
      <c r="H401" s="45">
        <f t="shared" si="36"/>
        <v>0.74784763560988465</v>
      </c>
      <c r="I401" s="31">
        <f>Monthly!K1061</f>
        <v>4.9322296646991089E-3</v>
      </c>
      <c r="J401" s="49">
        <f t="shared" si="37"/>
        <v>-0.74510961224294947</v>
      </c>
      <c r="K401" s="42"/>
      <c r="L401" s="42"/>
      <c r="M401" s="47"/>
      <c r="N401" s="57">
        <f t="shared" si="31"/>
        <v>8.6860443233699736E-3</v>
      </c>
      <c r="O401">
        <f t="shared" si="29"/>
        <v>1.5518404947775389E-4</v>
      </c>
      <c r="P401">
        <f>(C401-AVERAGE($C$2:C400))^2</f>
        <v>1.4102133934360336E-4</v>
      </c>
      <c r="R401">
        <f t="shared" si="33"/>
        <v>-0.73854017400077843</v>
      </c>
      <c r="S401" s="45"/>
      <c r="T401" s="49"/>
      <c r="U401" s="50"/>
      <c r="V401" s="71">
        <f t="shared" si="32"/>
        <v>8.4839318932075497E-3</v>
      </c>
      <c r="W401" s="51">
        <f t="shared" si="30"/>
        <v>1.6026044482225877E-4</v>
      </c>
      <c r="X401" s="52">
        <f>(C401-AVERAGE($C$2:C400))^2</f>
        <v>1.4102133934360336E-4</v>
      </c>
    </row>
    <row r="402" spans="1:24" x14ac:dyDescent="0.3">
      <c r="A402" s="1">
        <v>195905</v>
      </c>
      <c r="B402" s="75">
        <f>Monthly!AA1062</f>
        <v>2.1143333333333333E-2</v>
      </c>
      <c r="C402">
        <f>Monthly!AA1063</f>
        <v>-3.5360000000000001E-3</v>
      </c>
      <c r="D402" s="45">
        <f>INTERCEPT($B$2:B400,$C$2:C400)</f>
        <v>8.0219577072106526E-3</v>
      </c>
      <c r="E402" s="45">
        <f t="shared" si="34"/>
        <v>-4.4902474621431321E-2</v>
      </c>
      <c r="F402" s="45">
        <f t="shared" si="35"/>
        <v>7.0725697187981901E-3</v>
      </c>
      <c r="G402">
        <f>Monthly!H1062</f>
        <v>0.24877120854330573</v>
      </c>
      <c r="H402" s="45">
        <f t="shared" si="36"/>
        <v>0.74675139547039227</v>
      </c>
      <c r="I402" s="31">
        <f>Monthly!K1062</f>
        <v>4.8510687151971351E-3</v>
      </c>
      <c r="J402" s="49">
        <f t="shared" si="37"/>
        <v>-0.74358732434508223</v>
      </c>
      <c r="K402" s="42"/>
      <c r="L402" s="42"/>
      <c r="M402" s="47"/>
      <c r="N402" s="57">
        <f t="shared" si="31"/>
        <v>8.5835269929497998E-3</v>
      </c>
      <c r="O402">
        <f t="shared" si="29"/>
        <v>1.4688293453283884E-4</v>
      </c>
      <c r="P402">
        <f>(C402-AVERAGE($C$2:C401))^2</f>
        <v>1.6470593047803399E-4</v>
      </c>
      <c r="R402">
        <f t="shared" si="33"/>
        <v>-0.73712981263844157</v>
      </c>
      <c r="S402" s="45"/>
      <c r="T402" s="49"/>
      <c r="U402" s="50"/>
      <c r="V402" s="71">
        <f t="shared" si="32"/>
        <v>8.3927413815614027E-3</v>
      </c>
      <c r="W402" s="51">
        <f t="shared" si="30"/>
        <v>1.4229487094817545E-4</v>
      </c>
      <c r="X402" s="52">
        <f>(C402-AVERAGE($C$2:C401))^2</f>
        <v>1.6470593047803399E-4</v>
      </c>
    </row>
    <row r="403" spans="1:24" x14ac:dyDescent="0.3">
      <c r="A403" s="1">
        <v>195906</v>
      </c>
      <c r="B403" s="75">
        <f>Monthly!AA1063</f>
        <v>-3.5360000000000001E-3</v>
      </c>
      <c r="C403">
        <f>Monthly!AA1064</f>
        <v>3.1657333333333336E-2</v>
      </c>
      <c r="D403" s="45">
        <f>INTERCEPT($B$2:B401,$C$2:C401)</f>
        <v>8.0880239570767197E-3</v>
      </c>
      <c r="E403" s="45">
        <f t="shared" si="34"/>
        <v>-4.1118308345669353E-2</v>
      </c>
      <c r="F403" s="45">
        <f t="shared" si="35"/>
        <v>8.2334182953870058E-3</v>
      </c>
      <c r="G403">
        <f>Monthly!H1063</f>
        <v>0.24835631111778503</v>
      </c>
      <c r="H403" s="45">
        <f t="shared" si="36"/>
        <v>0.74572854261896293</v>
      </c>
      <c r="I403" s="31">
        <f>Monthly!K1063</f>
        <v>4.7712948314144578E-3</v>
      </c>
      <c r="J403" s="49">
        <f t="shared" si="37"/>
        <v>-0.74128075801158078</v>
      </c>
      <c r="K403" s="42"/>
      <c r="L403" s="42"/>
      <c r="M403" s="47"/>
      <c r="N403" s="57">
        <f t="shared" si="31"/>
        <v>8.4281930227599819E-3</v>
      </c>
      <c r="O403">
        <f t="shared" si="29"/>
        <v>5.3959295956830392E-4</v>
      </c>
      <c r="P403">
        <f>(C403-AVERAGE($C$2:C402))^2</f>
        <v>5.0138182224118916E-4</v>
      </c>
      <c r="R403">
        <f t="shared" si="33"/>
        <v>-0.73493294334621728</v>
      </c>
      <c r="S403" s="45"/>
      <c r="T403" s="49"/>
      <c r="U403" s="50"/>
      <c r="V403" s="71">
        <f t="shared" si="32"/>
        <v>8.2506971933643397E-3</v>
      </c>
      <c r="W403" s="51">
        <f t="shared" si="30"/>
        <v>5.478706153889027E-4</v>
      </c>
      <c r="X403" s="52">
        <f>(C403-AVERAGE($C$2:C402))^2</f>
        <v>5.0138182224118916E-4</v>
      </c>
    </row>
    <row r="404" spans="1:24" x14ac:dyDescent="0.3">
      <c r="A404" s="1">
        <v>195907</v>
      </c>
      <c r="B404" s="75">
        <f>Monthly!AA1064</f>
        <v>3.1657333333333336E-2</v>
      </c>
      <c r="C404">
        <f>Monthly!AA1065</f>
        <v>-1.3871666666666668E-2</v>
      </c>
      <c r="D404" s="45">
        <f>INTERCEPT($B$2:B402,$C$2:C402)</f>
        <v>8.1224653230768315E-3</v>
      </c>
      <c r="E404" s="45">
        <f t="shared" si="34"/>
        <v>-4.5542791285166626E-2</v>
      </c>
      <c r="F404" s="45">
        <f t="shared" si="35"/>
        <v>6.680701998431883E-3</v>
      </c>
      <c r="G404">
        <f>Monthly!H1064</f>
        <v>0.24792978665562423</v>
      </c>
      <c r="H404" s="45">
        <f t="shared" si="36"/>
        <v>0.74467692374018957</v>
      </c>
      <c r="I404" s="31">
        <f>Monthly!K1064</f>
        <v>4.7477736399911792E-3</v>
      </c>
      <c r="J404" s="49">
        <f t="shared" si="37"/>
        <v>-0.74173597361265453</v>
      </c>
      <c r="K404" s="42"/>
      <c r="L404" s="42"/>
      <c r="M404" s="47"/>
      <c r="N404" s="57">
        <f t="shared" si="31"/>
        <v>8.4588491741049987E-3</v>
      </c>
      <c r="O404">
        <f t="shared" si="29"/>
        <v>4.9865193771495432E-4</v>
      </c>
      <c r="P404">
        <f>(C404-AVERAGE($C$2:C403))^2</f>
        <v>5.3792190306535396E-4</v>
      </c>
      <c r="R404">
        <f t="shared" si="33"/>
        <v>-0.73542303426769851</v>
      </c>
      <c r="S404" s="45"/>
      <c r="T404" s="49"/>
      <c r="U404" s="50"/>
      <c r="V404" s="71">
        <f t="shared" si="32"/>
        <v>8.2823852720911653E-3</v>
      </c>
      <c r="W404" s="51">
        <f t="shared" si="30"/>
        <v>4.9080201730517968E-4</v>
      </c>
      <c r="X404" s="52">
        <f>(C404-AVERAGE($C$2:C403))^2</f>
        <v>5.3792190306535396E-4</v>
      </c>
    </row>
    <row r="405" spans="1:24" x14ac:dyDescent="0.3">
      <c r="A405" s="1">
        <v>195908</v>
      </c>
      <c r="B405" s="75">
        <f>Monthly!AA1065</f>
        <v>-1.3871666666666668E-2</v>
      </c>
      <c r="C405">
        <f>Monthly!AA1066</f>
        <v>-4.6430666666666662E-2</v>
      </c>
      <c r="D405" s="45">
        <f>INTERCEPT($B$2:B403,$C$2:C403)</f>
        <v>8.0853708200806854E-3</v>
      </c>
      <c r="E405" s="45">
        <f t="shared" si="34"/>
        <v>-4.6929252300396511E-2</v>
      </c>
      <c r="F405" s="45">
        <f t="shared" si="35"/>
        <v>8.736357764907686E-3</v>
      </c>
      <c r="G405">
        <f>Monthly!H1065</f>
        <v>0.24752314691072358</v>
      </c>
      <c r="H405" s="45">
        <f t="shared" si="36"/>
        <v>0.74367423447409287</v>
      </c>
      <c r="I405" s="31">
        <f>Monthly!K1065</f>
        <v>4.7245741866961304E-3</v>
      </c>
      <c r="J405" s="49">
        <f t="shared" si="37"/>
        <v>-0.73868779193715584</v>
      </c>
      <c r="K405" s="42"/>
      <c r="L405" s="42"/>
      <c r="M405" s="47"/>
      <c r="N405" s="57">
        <f t="shared" si="31"/>
        <v>8.2535716780113635E-3</v>
      </c>
      <c r="O405">
        <f t="shared" si="29"/>
        <v>2.9903659233375545E-3</v>
      </c>
      <c r="P405">
        <f>(C405-AVERAGE($C$2:C404))^2</f>
        <v>3.1018876031067262E-3</v>
      </c>
      <c r="R405">
        <f t="shared" si="33"/>
        <v>-0.73240909490175932</v>
      </c>
      <c r="S405" s="45"/>
      <c r="T405" s="49"/>
      <c r="U405" s="50"/>
      <c r="V405" s="71">
        <f t="shared" si="32"/>
        <v>8.0875113339714672E-3</v>
      </c>
      <c r="W405" s="51">
        <f t="shared" si="30"/>
        <v>2.9722317325092634E-3</v>
      </c>
      <c r="X405" s="52">
        <f>(C405-AVERAGE($C$2:C404))^2</f>
        <v>3.1018876031067262E-3</v>
      </c>
    </row>
    <row r="406" spans="1:24" x14ac:dyDescent="0.3">
      <c r="A406" s="1">
        <v>195909</v>
      </c>
      <c r="B406" s="75">
        <f>Monthly!AA1066</f>
        <v>-4.6430666666666662E-2</v>
      </c>
      <c r="C406">
        <f>Monthly!AA1067</f>
        <v>9.1269999999999997E-3</v>
      </c>
      <c r="D406" s="45">
        <f>INTERCEPT($B$2:B404,$C$2:C404)</f>
        <v>8.1507950964793147E-3</v>
      </c>
      <c r="E406" s="45">
        <f t="shared" si="34"/>
        <v>-5.0000830734813137E-2</v>
      </c>
      <c r="F406" s="45">
        <f t="shared" si="35"/>
        <v>1.0472367001383844E-2</v>
      </c>
      <c r="G406">
        <f>Monthly!H1066</f>
        <v>0.24715534458387586</v>
      </c>
      <c r="H406" s="45">
        <f t="shared" si="36"/>
        <v>0.74276722751738156</v>
      </c>
      <c r="I406" s="31">
        <f>Monthly!K1066</f>
        <v>4.7014817342164311E-3</v>
      </c>
      <c r="J406" s="49">
        <f t="shared" si="37"/>
        <v>-0.73602445100659342</v>
      </c>
      <c r="K406" s="42"/>
      <c r="L406" s="42"/>
      <c r="M406" s="47"/>
      <c r="N406" s="57">
        <f t="shared" si="31"/>
        <v>8.0742109916506696E-3</v>
      </c>
      <c r="O406">
        <f t="shared" si="29"/>
        <v>1.1083646961011657E-6</v>
      </c>
      <c r="P406">
        <f>(C406-AVERAGE($C$2:C405))^2</f>
        <v>8.6926390658837827E-13</v>
      </c>
      <c r="R406">
        <f t="shared" si="33"/>
        <v>-0.72977949502478101</v>
      </c>
      <c r="S406" s="45"/>
      <c r="T406" s="49"/>
      <c r="U406" s="50"/>
      <c r="V406" s="71">
        <f t="shared" si="32"/>
        <v>7.9174878459421436E-3</v>
      </c>
      <c r="W406" s="51">
        <f t="shared" si="30"/>
        <v>1.4629196508136752E-6</v>
      </c>
      <c r="X406" s="52">
        <f>(C406-AVERAGE($C$2:C405))^2</f>
        <v>8.6926390658837827E-13</v>
      </c>
    </row>
    <row r="407" spans="1:24" x14ac:dyDescent="0.3">
      <c r="A407" s="1">
        <v>195910</v>
      </c>
      <c r="B407" s="75">
        <f>Monthly!AA1067</f>
        <v>9.1269999999999997E-3</v>
      </c>
      <c r="C407">
        <f>Monthly!AA1068</f>
        <v>1.4919666666666664E-2</v>
      </c>
      <c r="D407" s="45">
        <f>INTERCEPT($B$2:B405,$C$2:C405)</f>
        <v>8.1062837795871246E-3</v>
      </c>
      <c r="E407" s="45">
        <f t="shared" si="34"/>
        <v>-2.5701667795378087E-2</v>
      </c>
      <c r="F407" s="45">
        <f t="shared" si="35"/>
        <v>7.8717046576187097E-3</v>
      </c>
      <c r="G407">
        <f>Monthly!H1067</f>
        <v>0.2467692909854792</v>
      </c>
      <c r="H407" s="45">
        <f t="shared" si="36"/>
        <v>0.74181512714266651</v>
      </c>
      <c r="I407" s="31">
        <f>Monthly!K1067</f>
        <v>4.4632517847504301E-3</v>
      </c>
      <c r="J407" s="49">
        <f t="shared" si="37"/>
        <v>-0.73727951246583912</v>
      </c>
      <c r="K407" s="42"/>
      <c r="L407" s="42"/>
      <c r="M407" s="47"/>
      <c r="N407" s="57">
        <f t="shared" si="31"/>
        <v>8.1587321590956621E-3</v>
      </c>
      <c r="O407">
        <f t="shared" si="29"/>
        <v>4.5710235415664353E-5</v>
      </c>
      <c r="P407">
        <f>(C407-AVERAGE($C$2:C406))^2</f>
        <v>3.3565762812850322E-5</v>
      </c>
      <c r="R407">
        <f t="shared" si="33"/>
        <v>-0.73135403474522165</v>
      </c>
      <c r="S407" s="45"/>
      <c r="T407" s="49"/>
      <c r="U407" s="50"/>
      <c r="V407" s="71">
        <f t="shared" si="32"/>
        <v>8.0192937281426194E-3</v>
      </c>
      <c r="W407" s="51">
        <f t="shared" si="30"/>
        <v>4.7615146690714965E-5</v>
      </c>
      <c r="X407" s="52">
        <f>(C407-AVERAGE($C$2:C406))^2</f>
        <v>3.3565762812850322E-5</v>
      </c>
    </row>
    <row r="408" spans="1:24" x14ac:dyDescent="0.3">
      <c r="A408" s="1">
        <v>195911</v>
      </c>
      <c r="B408" s="75">
        <f>Monthly!AA1068</f>
        <v>1.4919666666666664E-2</v>
      </c>
      <c r="C408">
        <f>Monthly!AA1069</f>
        <v>2.5833333333333333E-2</v>
      </c>
      <c r="D408" s="45">
        <f>INTERCEPT($B$2:B406,$C$2:C406)</f>
        <v>7.9688475675839324E-3</v>
      </c>
      <c r="E408" s="45">
        <f t="shared" si="34"/>
        <v>1.505660942689147E-2</v>
      </c>
      <c r="F408" s="45">
        <f t="shared" si="35"/>
        <v>8.1934871613633439E-3</v>
      </c>
      <c r="G408">
        <f>Monthly!H1068</f>
        <v>0.24638578107535816</v>
      </c>
      <c r="H408" s="45">
        <f t="shared" si="36"/>
        <v>0.74086921248547688</v>
      </c>
      <c r="I408" s="31">
        <f>Monthly!K1068</f>
        <v>4.2331919074832082E-3</v>
      </c>
      <c r="J408" s="49">
        <f t="shared" si="37"/>
        <v>-0.73564737629417665</v>
      </c>
      <c r="K408" s="42"/>
      <c r="L408" s="42"/>
      <c r="M408" s="47"/>
      <c r="N408" s="57">
        <f t="shared" si="31"/>
        <v>8.0488171795208632E-3</v>
      </c>
      <c r="O408">
        <f t="shared" si="29"/>
        <v>3.1628901482521666E-4</v>
      </c>
      <c r="P408">
        <f>(C408-AVERAGE($C$2:C407))^2</f>
        <v>2.7865602971597085E-4</v>
      </c>
      <c r="R408">
        <f t="shared" si="33"/>
        <v>-0.73003018940839348</v>
      </c>
      <c r="S408" s="45"/>
      <c r="T408" s="49"/>
      <c r="U408" s="50"/>
      <c r="V408" s="71">
        <f t="shared" si="32"/>
        <v>7.9336971308239732E-3</v>
      </c>
      <c r="W408" s="51">
        <f t="shared" si="30"/>
        <v>3.2039697618218373E-4</v>
      </c>
      <c r="X408" s="52">
        <f>(C408-AVERAGE($C$2:C407))^2</f>
        <v>2.7865602971597085E-4</v>
      </c>
    </row>
    <row r="409" spans="1:24" x14ac:dyDescent="0.3">
      <c r="A409" s="1">
        <v>195912</v>
      </c>
      <c r="B409" s="75">
        <f>Monthly!AA1069</f>
        <v>2.5833333333333333E-2</v>
      </c>
      <c r="C409">
        <f>Monthly!AA1070</f>
        <v>-7.3667999999999997E-2</v>
      </c>
      <c r="D409" s="45">
        <f>INTERCEPT($B$2:B407,$C$2:C407)</f>
        <v>7.9671892117636704E-3</v>
      </c>
      <c r="E409" s="45">
        <f t="shared" si="34"/>
        <v>3.0860224135977242E-2</v>
      </c>
      <c r="F409" s="45">
        <f t="shared" si="35"/>
        <v>8.7644116686097489E-3</v>
      </c>
      <c r="G409">
        <f>Monthly!H1069</f>
        <v>0.24598509948816069</v>
      </c>
      <c r="H409" s="45">
        <f t="shared" si="36"/>
        <v>0.73988085011035887</v>
      </c>
      <c r="I409" s="31">
        <f>Monthly!K1069</f>
        <v>4.0109118163458709E-3</v>
      </c>
      <c r="J409" s="49">
        <f t="shared" si="37"/>
        <v>-0.733749756570239</v>
      </c>
      <c r="K409" s="42"/>
      <c r="L409" s="42"/>
      <c r="M409" s="47"/>
      <c r="N409" s="57">
        <f t="shared" si="31"/>
        <v>7.9210234103374438E-3</v>
      </c>
      <c r="O409">
        <f t="shared" si="29"/>
        <v>6.6567687410525912E-3</v>
      </c>
      <c r="P409">
        <f>(C409-AVERAGE($C$2:C408))^2</f>
        <v>6.8640155621691673E-3</v>
      </c>
      <c r="R409">
        <f t="shared" si="33"/>
        <v>-0.7284303499993301</v>
      </c>
      <c r="S409" s="45"/>
      <c r="T409" s="49"/>
      <c r="U409" s="50"/>
      <c r="V409" s="71">
        <f t="shared" si="32"/>
        <v>7.8302554327173007E-3</v>
      </c>
      <c r="W409" s="51">
        <f t="shared" si="30"/>
        <v>6.6419656385764345E-3</v>
      </c>
      <c r="X409" s="52">
        <f>(C409-AVERAGE($C$2:C408))^2</f>
        <v>6.8640155621691673E-3</v>
      </c>
    </row>
    <row r="410" spans="1:24" x14ac:dyDescent="0.3">
      <c r="A410" s="1">
        <v>196001</v>
      </c>
      <c r="B410" s="75">
        <f>Monthly!AA1070</f>
        <v>-7.3667999999999997E-2</v>
      </c>
      <c r="C410">
        <f>Monthly!AA1071</f>
        <v>1.0368E-2</v>
      </c>
      <c r="D410" s="45">
        <f>INTERCEPT($B$2:B408,$C$2:C408)</f>
        <v>7.9761629510517688E-3</v>
      </c>
      <c r="E410" s="45">
        <f t="shared" si="34"/>
        <v>3.264391149804835E-2</v>
      </c>
      <c r="F410" s="45">
        <f t="shared" si="35"/>
        <v>5.571351278813543E-3</v>
      </c>
      <c r="G410">
        <f>Monthly!H1070</f>
        <v>0.24562575750129989</v>
      </c>
      <c r="H410" s="45">
        <f t="shared" si="36"/>
        <v>0.73899437735142426</v>
      </c>
      <c r="I410" s="31">
        <f>Monthly!K1070</f>
        <v>3.9679388091731623E-3</v>
      </c>
      <c r="J410" s="49">
        <f t="shared" si="37"/>
        <v>-0.73601985391376923</v>
      </c>
      <c r="K410" s="42"/>
      <c r="L410" s="42"/>
      <c r="M410" s="47"/>
      <c r="N410" s="57">
        <f t="shared" si="31"/>
        <v>8.0739014039014068E-3</v>
      </c>
      <c r="O410">
        <f t="shared" si="29"/>
        <v>5.2628883686215386E-6</v>
      </c>
      <c r="P410">
        <f>(C410-AVERAGE($C$2:C409))^2</f>
        <v>1.9312869809715318E-6</v>
      </c>
      <c r="R410">
        <f t="shared" si="33"/>
        <v>-0.73075994631667229</v>
      </c>
      <c r="S410" s="45"/>
      <c r="T410" s="49"/>
      <c r="U410" s="50"/>
      <c r="V410" s="71">
        <f t="shared" si="32"/>
        <v>7.9808814253036417E-3</v>
      </c>
      <c r="W410" s="51">
        <f t="shared" si="30"/>
        <v>5.6983350896603755E-6</v>
      </c>
      <c r="X410" s="52">
        <f>(C410-AVERAGE($C$2:C409))^2</f>
        <v>1.9312869809715318E-6</v>
      </c>
    </row>
    <row r="411" spans="1:24" x14ac:dyDescent="0.3">
      <c r="A411" s="1">
        <v>196002</v>
      </c>
      <c r="B411" s="75">
        <f>Monthly!AA1071</f>
        <v>1.0368E-2</v>
      </c>
      <c r="C411">
        <f>Monthly!AA1072</f>
        <v>-1.5348333333333334E-2</v>
      </c>
      <c r="D411" s="45">
        <f>INTERCEPT($B$2:B409,$C$2:C409)</f>
        <v>8.0520855632400211E-3</v>
      </c>
      <c r="E411" s="45">
        <f t="shared" si="34"/>
        <v>2.1231977730672171E-2</v>
      </c>
      <c r="F411" s="45">
        <f t="shared" si="35"/>
        <v>8.2722187083516304E-3</v>
      </c>
      <c r="G411">
        <f>Monthly!H1071</f>
        <v>0.24527055240838472</v>
      </c>
      <c r="H411" s="45">
        <f t="shared" si="36"/>
        <v>0.73811803219078398</v>
      </c>
      <c r="I411" s="31">
        <f>Monthly!K1071</f>
        <v>4.0632547687715417E-3</v>
      </c>
      <c r="J411" s="49">
        <f t="shared" si="37"/>
        <v>-0.73255578352834216</v>
      </c>
      <c r="K411" s="42"/>
      <c r="L411" s="42"/>
      <c r="M411" s="47"/>
      <c r="N411" s="57">
        <f t="shared" si="31"/>
        <v>7.8406161962878487E-3</v>
      </c>
      <c r="O411">
        <f t="shared" si="29"/>
        <v>5.3772738028731834E-4</v>
      </c>
      <c r="P411">
        <f>(C411-AVERAGE($C$2:C410))^2</f>
        <v>5.9195005007390829E-4</v>
      </c>
      <c r="R411">
        <f t="shared" si="33"/>
        <v>-0.72717205988838396</v>
      </c>
      <c r="S411" s="45"/>
      <c r="T411" s="49"/>
      <c r="U411" s="50"/>
      <c r="V411" s="71">
        <f t="shared" si="32"/>
        <v>7.7488974757563001E-3</v>
      </c>
      <c r="W411" s="51">
        <f t="shared" si="30"/>
        <v>5.3348207104835931E-4</v>
      </c>
      <c r="X411" s="52">
        <f>(C411-AVERAGE($C$2:C410))^2</f>
        <v>5.9195005007390829E-4</v>
      </c>
    </row>
    <row r="412" spans="1:24" x14ac:dyDescent="0.3">
      <c r="A412" s="1">
        <v>196003</v>
      </c>
      <c r="B412" s="75">
        <f>Monthly!AA1072</f>
        <v>-1.5348333333333334E-2</v>
      </c>
      <c r="C412">
        <f>Monthly!AA1073</f>
        <v>-1.8865666666666669E-2</v>
      </c>
      <c r="D412" s="45">
        <f>INTERCEPT($B$2:B410,$C$2:C410)</f>
        <v>7.8496957263492224E-3</v>
      </c>
      <c r="E412" s="45">
        <f t="shared" si="34"/>
        <v>2.8784530890300131E-2</v>
      </c>
      <c r="F412" s="45">
        <f t="shared" si="35"/>
        <v>7.4079011514012662E-3</v>
      </c>
      <c r="G412">
        <f>Monthly!H1072</f>
        <v>0.24495115182596175</v>
      </c>
      <c r="H412" s="45">
        <f t="shared" si="36"/>
        <v>0.73732995549676361</v>
      </c>
      <c r="I412" s="31">
        <f>Monthly!K1072</f>
        <v>4.1558477182591282E-3</v>
      </c>
      <c r="J412" s="49">
        <f t="shared" si="37"/>
        <v>-0.7328088671944778</v>
      </c>
      <c r="K412" s="42"/>
      <c r="L412" s="42"/>
      <c r="M412" s="47"/>
      <c r="N412" s="57">
        <f t="shared" si="31"/>
        <v>7.8576599249160078E-3</v>
      </c>
      <c r="O412">
        <f t="shared" si="29"/>
        <v>7.1413618412038981E-4</v>
      </c>
      <c r="P412">
        <f>(C412-AVERAGE($C$2:C411))^2</f>
        <v>7.7217380249129555E-4</v>
      </c>
      <c r="R412">
        <f t="shared" si="33"/>
        <v>-0.72730478924202568</v>
      </c>
      <c r="S412" s="45"/>
      <c r="T412" s="49"/>
      <c r="U412" s="50"/>
      <c r="V412" s="71">
        <f t="shared" si="32"/>
        <v>7.7574794307022285E-3</v>
      </c>
      <c r="W412" s="51">
        <f t="shared" si="30"/>
        <v>7.0879190812184883E-4</v>
      </c>
      <c r="X412" s="52">
        <f>(C412-AVERAGE($C$2:C411))^2</f>
        <v>7.7217380249129555E-4</v>
      </c>
    </row>
    <row r="413" spans="1:24" x14ac:dyDescent="0.3">
      <c r="A413" s="1">
        <v>196004</v>
      </c>
      <c r="B413" s="75">
        <f>Monthly!AA1073</f>
        <v>-1.8865666666666669E-2</v>
      </c>
      <c r="C413">
        <f>Monthly!AA1074</f>
        <v>3.0646333333333334E-2</v>
      </c>
      <c r="D413" s="45">
        <f>INTERCEPT($B$2:B411,$C$2:C411)</f>
        <v>7.8608799667807521E-3</v>
      </c>
      <c r="E413" s="45">
        <f t="shared" si="34"/>
        <v>3.3532495612034287E-2</v>
      </c>
      <c r="F413" s="45">
        <f t="shared" si="35"/>
        <v>7.2282670820626501E-3</v>
      </c>
      <c r="G413">
        <f>Monthly!H1073</f>
        <v>0.24466617790780862</v>
      </c>
      <c r="H413" s="45">
        <f t="shared" si="36"/>
        <v>0.73662676801871385</v>
      </c>
      <c r="I413" s="31">
        <f>Monthly!K1073</f>
        <v>4.2459252379561298E-3</v>
      </c>
      <c r="J413" s="49">
        <f t="shared" si="37"/>
        <v>-0.73239262110776893</v>
      </c>
      <c r="K413" s="42"/>
      <c r="L413" s="42"/>
      <c r="M413" s="47"/>
      <c r="N413" s="57">
        <f t="shared" si="31"/>
        <v>7.8296281461263106E-3</v>
      </c>
      <c r="O413">
        <f t="shared" si="29"/>
        <v>5.2060203559991993E-4</v>
      </c>
      <c r="P413">
        <f>(C413-AVERAGE($C$2:C412))^2</f>
        <v>4.7487362554578049E-4</v>
      </c>
      <c r="R413">
        <f t="shared" si="33"/>
        <v>-0.72677136450072943</v>
      </c>
      <c r="S413" s="45"/>
      <c r="T413" s="49"/>
      <c r="U413" s="50"/>
      <c r="V413" s="71">
        <f t="shared" si="32"/>
        <v>7.7229894933127652E-3</v>
      </c>
      <c r="W413" s="51">
        <f t="shared" si="30"/>
        <v>5.2547969280780898E-4</v>
      </c>
      <c r="X413" s="52">
        <f>(C413-AVERAGE($C$2:C412))^2</f>
        <v>4.7487362554578049E-4</v>
      </c>
    </row>
    <row r="414" spans="1:24" x14ac:dyDescent="0.3">
      <c r="A414" s="1">
        <v>196005</v>
      </c>
      <c r="B414" s="75">
        <f>Monthly!AA1074</f>
        <v>3.0646333333333334E-2</v>
      </c>
      <c r="C414">
        <f>Monthly!AA1075</f>
        <v>1.9998999999999999E-2</v>
      </c>
      <c r="D414" s="45">
        <f>INTERCEPT($B$2:B412,$C$2:C412)</f>
        <v>7.8074732021262885E-3</v>
      </c>
      <c r="E414" s="45">
        <f t="shared" si="34"/>
        <v>3.0373781790201601E-2</v>
      </c>
      <c r="F414" s="45">
        <f t="shared" si="35"/>
        <v>8.7383182434627362E-3</v>
      </c>
      <c r="G414">
        <f>Monthly!H1074</f>
        <v>0.24433519347398741</v>
      </c>
      <c r="H414" s="45">
        <f t="shared" si="36"/>
        <v>0.73580998303455347</v>
      </c>
      <c r="I414" s="31">
        <f>Monthly!K1074</f>
        <v>4.1891346377391087E-3</v>
      </c>
      <c r="J414" s="49">
        <f t="shared" si="37"/>
        <v>-0.73000664254511172</v>
      </c>
      <c r="K414" s="42"/>
      <c r="L414" s="42"/>
      <c r="M414" s="47"/>
      <c r="N414" s="57">
        <f t="shared" si="31"/>
        <v>7.6689462192542149E-3</v>
      </c>
      <c r="O414">
        <f t="shared" si="29"/>
        <v>1.5203022623608341E-4</v>
      </c>
      <c r="P414">
        <f>(C414-AVERAGE($C$2:C413))^2</f>
        <v>1.2301848273379586E-4</v>
      </c>
      <c r="R414">
        <f t="shared" si="33"/>
        <v>-0.72446300123541829</v>
      </c>
      <c r="S414" s="45"/>
      <c r="T414" s="49"/>
      <c r="U414" s="50"/>
      <c r="V414" s="71">
        <f t="shared" si="32"/>
        <v>7.5737363778699898E-3</v>
      </c>
      <c r="W414" s="51">
        <f t="shared" si="30"/>
        <v>1.5438717607942738E-4</v>
      </c>
      <c r="X414" s="52">
        <f>(C414-AVERAGE($C$2:C413))^2</f>
        <v>1.2301848273379586E-4</v>
      </c>
    </row>
    <row r="415" spans="1:24" x14ac:dyDescent="0.3">
      <c r="A415" s="1">
        <v>196006</v>
      </c>
      <c r="B415" s="75">
        <f>Monthly!AA1075</f>
        <v>1.9998999999999999E-2</v>
      </c>
      <c r="C415">
        <f>Monthly!AA1076</f>
        <v>-2.4866666666666669E-2</v>
      </c>
      <c r="D415" s="45">
        <f>INTERCEPT($B$2:B413,$C$2:C413)</f>
        <v>7.7365464994276446E-3</v>
      </c>
      <c r="E415" s="45">
        <f t="shared" si="34"/>
        <v>2.3195718948129475E-2</v>
      </c>
      <c r="F415" s="45">
        <f t="shared" si="35"/>
        <v>8.2004376826712855E-3</v>
      </c>
      <c r="G415">
        <f>Monthly!H1075</f>
        <v>0.24399632657315359</v>
      </c>
      <c r="H415" s="45">
        <f t="shared" si="36"/>
        <v>0.73497367398210922</v>
      </c>
      <c r="I415" s="31">
        <f>Monthly!K1075</f>
        <v>4.1329610074990258E-3</v>
      </c>
      <c r="J415" s="49">
        <f t="shared" si="37"/>
        <v>-0.72968227029858812</v>
      </c>
      <c r="K415" s="42"/>
      <c r="L415" s="42"/>
      <c r="M415" s="47"/>
      <c r="N415" s="57">
        <f t="shared" si="31"/>
        <v>7.6471016149434398E-3</v>
      </c>
      <c r="O415">
        <f t="shared" si="29"/>
        <v>1.0571451278702355E-3</v>
      </c>
      <c r="P415">
        <f>(C415-AVERAGE($C$2:C414))^2</f>
        <v>1.1425179131927608E-3</v>
      </c>
      <c r="R415">
        <f t="shared" si="33"/>
        <v>-0.72421541722264349</v>
      </c>
      <c r="S415" s="45"/>
      <c r="T415" s="49"/>
      <c r="U415" s="50"/>
      <c r="V415" s="71">
        <f t="shared" si="32"/>
        <v>7.5577282019490821E-3</v>
      </c>
      <c r="W415" s="51">
        <f t="shared" si="30"/>
        <v>1.0513413825959154E-3</v>
      </c>
      <c r="X415" s="52">
        <f>(C415-AVERAGE($C$2:C414))^2</f>
        <v>1.1425179131927608E-3</v>
      </c>
    </row>
    <row r="416" spans="1:24" x14ac:dyDescent="0.3">
      <c r="A416" s="1">
        <v>196007</v>
      </c>
      <c r="B416" s="75">
        <f>Monthly!AA1076</f>
        <v>-2.4866666666666669E-2</v>
      </c>
      <c r="C416">
        <f>Monthly!AA1077</f>
        <v>2.9602333333333331E-2</v>
      </c>
      <c r="D416" s="45">
        <f>INTERCEPT($B$2:B414,$C$2:C414)</f>
        <v>7.7851086294313341E-3</v>
      </c>
      <c r="E416" s="45">
        <f t="shared" si="34"/>
        <v>2.8302564139675357E-2</v>
      </c>
      <c r="F416" s="45">
        <f t="shared" si="35"/>
        <v>7.0813182011580733E-3</v>
      </c>
      <c r="G416">
        <f>Monthly!H1076</f>
        <v>0.24367003075428889</v>
      </c>
      <c r="H416" s="45">
        <f t="shared" si="36"/>
        <v>0.73416832020731793</v>
      </c>
      <c r="I416" s="31">
        <f>Monthly!K1076</f>
        <v>3.8439045383888591E-3</v>
      </c>
      <c r="J416" s="49">
        <f t="shared" si="37"/>
        <v>-0.72959455914761584</v>
      </c>
      <c r="K416" s="42"/>
      <c r="L416" s="42"/>
      <c r="M416" s="47"/>
      <c r="N416" s="57">
        <f t="shared" si="31"/>
        <v>7.6411947736302055E-3</v>
      </c>
      <c r="O416">
        <f t="shared" si="29"/>
        <v>4.8229160683847946E-4</v>
      </c>
      <c r="P416">
        <f>(C416-AVERAGE($C$2:C415))^2</f>
        <v>4.3054144953266109E-4</v>
      </c>
      <c r="R416">
        <f t="shared" si="33"/>
        <v>-0.72451224759750976</v>
      </c>
      <c r="S416" s="45"/>
      <c r="T416" s="49"/>
      <c r="U416" s="50"/>
      <c r="V416" s="71">
        <f t="shared" si="32"/>
        <v>7.576920527036124E-3</v>
      </c>
      <c r="W416" s="51">
        <f t="shared" si="30"/>
        <v>4.8511880928780104E-4</v>
      </c>
      <c r="X416" s="52">
        <f>(C416-AVERAGE($C$2:C415))^2</f>
        <v>4.3054144953266109E-4</v>
      </c>
    </row>
    <row r="417" spans="1:24" x14ac:dyDescent="0.3">
      <c r="A417" s="1">
        <v>196008</v>
      </c>
      <c r="B417" s="75">
        <f>Monthly!AA1077</f>
        <v>2.9602333333333331E-2</v>
      </c>
      <c r="C417">
        <f>Monthly!AA1078</f>
        <v>-6.0709666666666669E-2</v>
      </c>
      <c r="D417" s="45">
        <f>INTERCEPT($B$2:B415,$C$2:C415)</f>
        <v>7.8241971860378186E-3</v>
      </c>
      <c r="E417" s="45">
        <f t="shared" si="34"/>
        <v>2.4057724413591813E-2</v>
      </c>
      <c r="F417" s="45">
        <f t="shared" si="35"/>
        <v>8.5363619633704348E-3</v>
      </c>
      <c r="G417">
        <f>Monthly!H1077</f>
        <v>0.24334179981199291</v>
      </c>
      <c r="H417" s="45">
        <f t="shared" si="36"/>
        <v>0.73335812069027573</v>
      </c>
      <c r="I417" s="31">
        <f>Monthly!K1077</f>
        <v>3.5509801493109239E-3</v>
      </c>
      <c r="J417" s="49">
        <f t="shared" si="37"/>
        <v>-0.72693338344269232</v>
      </c>
      <c r="K417" s="42"/>
      <c r="L417" s="42"/>
      <c r="M417" s="47"/>
      <c r="N417" s="57">
        <f t="shared" si="31"/>
        <v>7.4619799027572167E-3</v>
      </c>
      <c r="O417">
        <f t="shared" si="29"/>
        <v>4.6473733959864431E-3</v>
      </c>
      <c r="P417">
        <f>(C417-AVERAGE($C$2:C416))^2</f>
        <v>4.8459009949548548E-3</v>
      </c>
      <c r="R417">
        <f t="shared" si="33"/>
        <v>-0.72224040562466485</v>
      </c>
      <c r="S417" s="45"/>
      <c r="T417" s="49"/>
      <c r="U417" s="50"/>
      <c r="V417" s="71">
        <f t="shared" si="32"/>
        <v>7.4300287889218219E-3</v>
      </c>
      <c r="W417" s="51">
        <f t="shared" si="30"/>
        <v>4.6430180967803455E-3</v>
      </c>
      <c r="X417" s="52">
        <f>(C417-AVERAGE($C$2:C416))^2</f>
        <v>4.8459009949548548E-3</v>
      </c>
    </row>
    <row r="418" spans="1:24" x14ac:dyDescent="0.3">
      <c r="A418" s="1">
        <v>196009</v>
      </c>
      <c r="B418" s="75">
        <f>Monthly!AA1078</f>
        <v>-6.0709666666666669E-2</v>
      </c>
      <c r="C418">
        <f>Monthly!AA1079</f>
        <v>-3.1066666666666664E-3</v>
      </c>
      <c r="D418" s="45">
        <f>INTERCEPT($B$2:B416,$C$2:C416)</f>
        <v>7.7400371247577683E-3</v>
      </c>
      <c r="E418" s="45">
        <f t="shared" si="34"/>
        <v>1.9305312896605451E-2</v>
      </c>
      <c r="F418" s="45">
        <f t="shared" si="35"/>
        <v>6.56801801390915E-3</v>
      </c>
      <c r="G418">
        <f>Monthly!H1078</f>
        <v>0.24303096745813932</v>
      </c>
      <c r="H418" s="45">
        <f t="shared" si="36"/>
        <v>0.73259080270202981</v>
      </c>
      <c r="I418" s="31">
        <f>Monthly!K1078</f>
        <v>3.2679878925093932E-3</v>
      </c>
      <c r="J418" s="49">
        <f t="shared" si="37"/>
        <v>-0.72781231029999793</v>
      </c>
      <c r="K418" s="42"/>
      <c r="L418" s="42"/>
      <c r="M418" s="47"/>
      <c r="N418" s="57">
        <f t="shared" si="31"/>
        <v>7.5211705691034456E-3</v>
      </c>
      <c r="O418">
        <f t="shared" si="29"/>
        <v>1.1295092431002172E-4</v>
      </c>
      <c r="P418">
        <f>(C418-AVERAGE($C$2:C417))^2</f>
        <v>1.4023694931677609E-4</v>
      </c>
      <c r="R418">
        <f t="shared" si="33"/>
        <v>-0.72349510873425404</v>
      </c>
      <c r="S418" s="45"/>
      <c r="T418" s="49"/>
      <c r="U418" s="50"/>
      <c r="V418" s="71">
        <f t="shared" si="32"/>
        <v>7.5111548191598224E-3</v>
      </c>
      <c r="W418" s="51">
        <f t="shared" si="30"/>
        <v>1.1273813310487864E-4</v>
      </c>
      <c r="X418" s="52">
        <f>(C418-AVERAGE($C$2:C417))^2</f>
        <v>1.4023694931677609E-4</v>
      </c>
    </row>
    <row r="419" spans="1:24" x14ac:dyDescent="0.3">
      <c r="A419" s="1">
        <v>196010</v>
      </c>
      <c r="B419" s="75">
        <f>Monthly!AA1079</f>
        <v>-3.1066666666666664E-3</v>
      </c>
      <c r="C419">
        <f>Monthly!AA1080</f>
        <v>4.3951000000000004E-2</v>
      </c>
      <c r="D419" s="45">
        <f>INTERCEPT($B$2:B417,$C$2:C417)</f>
        <v>7.8190691377708864E-3</v>
      </c>
      <c r="E419" s="45">
        <f t="shared" si="34"/>
        <v>9.7335427435058675E-3</v>
      </c>
      <c r="F419" s="45">
        <f t="shared" si="35"/>
        <v>7.7888302649810615E-3</v>
      </c>
      <c r="G419">
        <f>Monthly!H1079</f>
        <v>0.24270455171917174</v>
      </c>
      <c r="H419" s="45">
        <f t="shared" si="36"/>
        <v>0.73178494722402931</v>
      </c>
      <c r="I419" s="31">
        <f>Monthly!K1079</f>
        <v>2.9731120474345207E-3</v>
      </c>
      <c r="J419" s="49">
        <f t="shared" si="37"/>
        <v>-0.72539177738621941</v>
      </c>
      <c r="K419" s="42"/>
      <c r="L419" s="42"/>
      <c r="M419" s="47"/>
      <c r="N419" s="57">
        <f t="shared" si="31"/>
        <v>7.3581616055148902E-3</v>
      </c>
      <c r="O419">
        <f t="shared" si="29"/>
        <v>1.3390358217649039E-3</v>
      </c>
      <c r="P419">
        <f>(C419-AVERAGE($C$2:C418))^2</f>
        <v>1.2421322674638707E-3</v>
      </c>
      <c r="R419">
        <f t="shared" si="33"/>
        <v>-0.72146581684574085</v>
      </c>
      <c r="S419" s="45"/>
      <c r="T419" s="49"/>
      <c r="U419" s="50"/>
      <c r="V419" s="71">
        <f t="shared" si="32"/>
        <v>7.3799457754816292E-3</v>
      </c>
      <c r="W419" s="51">
        <f t="shared" si="30"/>
        <v>1.3374420070926634E-3</v>
      </c>
      <c r="X419" s="52">
        <f>(C419-AVERAGE($C$2:C418))^2</f>
        <v>1.2421322674638707E-3</v>
      </c>
    </row>
    <row r="420" spans="1:24" x14ac:dyDescent="0.3">
      <c r="A420" s="1">
        <v>196011</v>
      </c>
      <c r="B420" s="75">
        <f>Monthly!AA1080</f>
        <v>4.3951000000000004E-2</v>
      </c>
      <c r="C420">
        <f>Monthly!AA1081</f>
        <v>4.6876000000000001E-2</v>
      </c>
      <c r="D420" s="45">
        <f>INTERCEPT($B$2:B418,$C$2:C418)</f>
        <v>7.6521725282209293E-3</v>
      </c>
      <c r="E420" s="45">
        <f t="shared" si="34"/>
        <v>1.6028053389365585E-2</v>
      </c>
      <c r="F420" s="45">
        <f t="shared" si="35"/>
        <v>8.356621502736937E-3</v>
      </c>
      <c r="G420">
        <f>Monthly!H1080</f>
        <v>0.24236533069901253</v>
      </c>
      <c r="H420" s="45">
        <f t="shared" si="36"/>
        <v>0.73094740307324613</v>
      </c>
      <c r="I420" s="31">
        <f>Monthly!K1080</f>
        <v>2.6882937247165615E-3</v>
      </c>
      <c r="J420" s="49">
        <f t="shared" si="37"/>
        <v>-0.72364900812581823</v>
      </c>
      <c r="K420" s="42"/>
      <c r="L420" s="42"/>
      <c r="M420" s="47"/>
      <c r="N420" s="57">
        <f t="shared" si="31"/>
        <v>7.2407961240149796E-3</v>
      </c>
      <c r="O420">
        <f t="shared" si="29"/>
        <v>1.570949386290898E-3</v>
      </c>
      <c r="P420">
        <f>(C420-AVERAGE($C$2:C419))^2</f>
        <v>1.4504353358212093E-3</v>
      </c>
      <c r="R420">
        <f t="shared" si="33"/>
        <v>-0.72010073633514526</v>
      </c>
      <c r="S420" s="45"/>
      <c r="T420" s="49"/>
      <c r="U420" s="50"/>
      <c r="V420" s="71">
        <f t="shared" si="32"/>
        <v>7.2916830128141041E-3</v>
      </c>
      <c r="W420" s="51">
        <f t="shared" si="30"/>
        <v>1.5669181513420141E-3</v>
      </c>
      <c r="X420" s="52">
        <f>(C420-AVERAGE($C$2:C419))^2</f>
        <v>1.4504353358212093E-3</v>
      </c>
    </row>
    <row r="421" spans="1:24" x14ac:dyDescent="0.3">
      <c r="A421" s="1">
        <v>196012</v>
      </c>
      <c r="B421" s="75">
        <f>Monthly!AA1081</f>
        <v>4.6876000000000001E-2</v>
      </c>
      <c r="C421">
        <f>Monthly!AA1082</f>
        <v>6.236733333333333E-2</v>
      </c>
      <c r="D421" s="45">
        <f>INTERCEPT($B$2:B419,$C$2:C419)</f>
        <v>7.6161698640153297E-3</v>
      </c>
      <c r="E421" s="45">
        <f t="shared" si="34"/>
        <v>1.1220228368155045E-2</v>
      </c>
      <c r="F421" s="45">
        <f t="shared" si="35"/>
        <v>8.1421292890009652E-3</v>
      </c>
      <c r="G421">
        <f>Monthly!H1081</f>
        <v>0.24201816933562778</v>
      </c>
      <c r="H421" s="45">
        <f t="shared" si="36"/>
        <v>0.73009017420710121</v>
      </c>
      <c r="I421" s="31">
        <f>Monthly!K1081</f>
        <v>2.4127533553366014E-3</v>
      </c>
      <c r="J421" s="49">
        <f t="shared" si="37"/>
        <v>-0.72267059300451686</v>
      </c>
      <c r="K421" s="42"/>
      <c r="L421" s="42"/>
      <c r="M421" s="47"/>
      <c r="N421" s="57">
        <f t="shared" si="31"/>
        <v>7.1749054955608793E-3</v>
      </c>
      <c r="O421">
        <f t="shared" si="29"/>
        <v>3.0462040906277196E-3</v>
      </c>
      <c r="P421">
        <f>(C421-AVERAGE($C$2:C420))^2</f>
        <v>2.8606474375859488E-3</v>
      </c>
      <c r="R421">
        <f t="shared" si="33"/>
        <v>-0.71948746478464676</v>
      </c>
      <c r="S421" s="45"/>
      <c r="T421" s="49"/>
      <c r="U421" s="50"/>
      <c r="V421" s="71">
        <f t="shared" si="32"/>
        <v>7.2520303762902832E-3</v>
      </c>
      <c r="W421" s="51">
        <f t="shared" si="30"/>
        <v>3.0376966200466381E-3</v>
      </c>
      <c r="X421" s="52">
        <f>(C421-AVERAGE($C$2:C420))^2</f>
        <v>2.8606474375859488E-3</v>
      </c>
    </row>
    <row r="422" spans="1:24" x14ac:dyDescent="0.3">
      <c r="A422" s="1">
        <v>196101</v>
      </c>
      <c r="B422" s="75">
        <f>Monthly!AA1082</f>
        <v>6.236733333333333E-2</v>
      </c>
      <c r="C422">
        <f>Monthly!AA1083</f>
        <v>3.0787333333333333E-2</v>
      </c>
      <c r="D422" s="45">
        <f>INTERCEPT($B$2:B420,$C$2:C420)</f>
        <v>7.684294726761744E-3</v>
      </c>
      <c r="E422" s="45">
        <f t="shared" si="34"/>
        <v>1.6430719251312616E-2</v>
      </c>
      <c r="F422" s="45">
        <f t="shared" si="35"/>
        <v>8.7090348712147748E-3</v>
      </c>
      <c r="G422">
        <f>Monthly!H1082</f>
        <v>0.24163957549301193</v>
      </c>
      <c r="H422" s="45">
        <f t="shared" si="36"/>
        <v>0.72915523771993362</v>
      </c>
      <c r="I422" s="31">
        <f>Monthly!K1082</f>
        <v>2.3174580943750751E-3</v>
      </c>
      <c r="J422" s="49">
        <f t="shared" si="37"/>
        <v>-0.72100912779390958</v>
      </c>
      <c r="K422" s="42"/>
      <c r="L422" s="42"/>
      <c r="M422" s="47"/>
      <c r="N422" s="57">
        <f t="shared" si="31"/>
        <v>7.0630153739773827E-3</v>
      </c>
      <c r="O422">
        <f t="shared" si="29"/>
        <v>5.6284326263661931E-4</v>
      </c>
      <c r="P422">
        <f>(C422-AVERAGE($C$2:C421))^2</f>
        <v>4.7426714568949411E-4</v>
      </c>
      <c r="R422">
        <f t="shared" si="33"/>
        <v>-0.71795324826817919</v>
      </c>
      <c r="S422" s="45"/>
      <c r="T422" s="49"/>
      <c r="U422" s="50"/>
      <c r="V422" s="71">
        <f t="shared" si="32"/>
        <v>7.1528316937052513E-3</v>
      </c>
      <c r="W422" s="51">
        <f t="shared" si="30"/>
        <v>5.5858966775358253E-4</v>
      </c>
      <c r="X422" s="52">
        <f>(C422-AVERAGE($C$2:C421))^2</f>
        <v>4.7426714568949411E-4</v>
      </c>
    </row>
    <row r="423" spans="1:24" x14ac:dyDescent="0.3">
      <c r="A423" s="1">
        <v>196102</v>
      </c>
      <c r="B423" s="75">
        <f>Monthly!AA1083</f>
        <v>3.0787333333333333E-2</v>
      </c>
      <c r="C423">
        <f>Monthly!AA1084</f>
        <v>2.7323333333333335E-2</v>
      </c>
      <c r="D423" s="45">
        <f>INTERCEPT($B$2:B421,$C$2:C421)</f>
        <v>7.7521336930551146E-3</v>
      </c>
      <c r="E423" s="45">
        <f t="shared" si="34"/>
        <v>2.6492280705133587E-2</v>
      </c>
      <c r="F423" s="45">
        <f t="shared" si="35"/>
        <v>8.5677603698842975E-3</v>
      </c>
      <c r="G423">
        <f>Monthly!H1083</f>
        <v>0.24123385286191523</v>
      </c>
      <c r="H423" s="45">
        <f t="shared" si="36"/>
        <v>0.72815319810433121</v>
      </c>
      <c r="I423" s="31">
        <f>Monthly!K1083</f>
        <v>2.2089375464047333E-3</v>
      </c>
      <c r="J423" s="49">
        <f t="shared" si="37"/>
        <v>-0.71996107214091909</v>
      </c>
      <c r="K423" s="42"/>
      <c r="L423" s="42"/>
      <c r="M423" s="47"/>
      <c r="N423" s="57">
        <f t="shared" si="31"/>
        <v>6.9924348564373712E-3</v>
      </c>
      <c r="O423">
        <f t="shared" si="29"/>
        <v>4.1334543287785061E-4</v>
      </c>
      <c r="P423">
        <f>(C423-AVERAGE($C$2:C422))^2</f>
        <v>3.3349870646678871E-4</v>
      </c>
      <c r="R423">
        <f t="shared" si="33"/>
        <v>-0.71704984902594959</v>
      </c>
      <c r="S423" s="45"/>
      <c r="T423" s="49"/>
      <c r="U423" s="50"/>
      <c r="V423" s="71">
        <f t="shared" si="32"/>
        <v>7.0944201111707156E-3</v>
      </c>
      <c r="W423" s="51">
        <f t="shared" si="30"/>
        <v>4.0920893014978563E-4</v>
      </c>
      <c r="X423" s="52">
        <f>(C423-AVERAGE($C$2:C422))^2</f>
        <v>3.3349870646678871E-4</v>
      </c>
    </row>
    <row r="424" spans="1:24" x14ac:dyDescent="0.3">
      <c r="A424" s="1">
        <v>196103</v>
      </c>
      <c r="B424" s="75">
        <f>Monthly!AA1084</f>
        <v>2.7323333333333335E-2</v>
      </c>
      <c r="C424">
        <f>Monthly!AA1085</f>
        <v>2.6576666666666667E-3</v>
      </c>
      <c r="D424" s="45">
        <f>INTERCEPT($B$2:B422,$C$2:C422)</f>
        <v>7.8680151069100805E-3</v>
      </c>
      <c r="E424" s="45">
        <f t="shared" si="34"/>
        <v>3.2126573855415327E-2</v>
      </c>
      <c r="F424" s="45">
        <f t="shared" si="35"/>
        <v>8.7458201932195459E-3</v>
      </c>
      <c r="G424">
        <f>Monthly!H1084</f>
        <v>0.24083390042243236</v>
      </c>
      <c r="H424" s="45">
        <f t="shared" si="36"/>
        <v>0.72716529835782695</v>
      </c>
      <c r="I424" s="31">
        <f>Monthly!K1084</f>
        <v>2.1013369844745506E-3</v>
      </c>
      <c r="J424" s="49">
        <f t="shared" si="37"/>
        <v>-0.71860376606759935</v>
      </c>
      <c r="K424" s="42"/>
      <c r="L424" s="42"/>
      <c r="M424" s="47"/>
      <c r="N424" s="57">
        <f t="shared" si="31"/>
        <v>6.9010281025672429E-3</v>
      </c>
      <c r="O424">
        <f t="shared" si="29"/>
        <v>1.8006116275688202E-5</v>
      </c>
      <c r="P424">
        <f>(C424-AVERAGE($C$2:C423))^2</f>
        <v>4.1563737706191708E-5</v>
      </c>
      <c r="R424">
        <f t="shared" si="33"/>
        <v>-0.71583581187991385</v>
      </c>
      <c r="S424" s="45"/>
      <c r="T424" s="49"/>
      <c r="U424" s="50"/>
      <c r="V424" s="71">
        <f t="shared" si="32"/>
        <v>7.0159234425431899E-3</v>
      </c>
      <c r="W424" s="51">
        <f t="shared" si="30"/>
        <v>1.8994402124473627E-5</v>
      </c>
      <c r="X424" s="52">
        <f>(C424-AVERAGE($C$2:C423))^2</f>
        <v>4.1563737706191708E-5</v>
      </c>
    </row>
    <row r="425" spans="1:24" x14ac:dyDescent="0.3">
      <c r="A425" s="1">
        <v>196104</v>
      </c>
      <c r="B425" s="75">
        <f>Monthly!AA1085</f>
        <v>2.6576666666666667E-3</v>
      </c>
      <c r="C425">
        <f>Monthly!AA1086</f>
        <v>2.1553666666666665E-2</v>
      </c>
      <c r="D425" s="45">
        <f>INTERCEPT($B$2:B423,$C$2:C423)</f>
        <v>7.9127946963322756E-3</v>
      </c>
      <c r="E425" s="45">
        <f t="shared" si="34"/>
        <v>3.4984288242749489E-2</v>
      </c>
      <c r="F425" s="45">
        <f t="shared" si="35"/>
        <v>8.0057712730520897E-3</v>
      </c>
      <c r="G425">
        <f>Monthly!H1085</f>
        <v>0.2404082172605069</v>
      </c>
      <c r="H425" s="45">
        <f t="shared" si="36"/>
        <v>0.72611372011518505</v>
      </c>
      <c r="I425" s="31">
        <f>Monthly!K1085</f>
        <v>2.0132421073178423E-3</v>
      </c>
      <c r="J425" s="49">
        <f t="shared" si="37"/>
        <v>-0.71816485717575806</v>
      </c>
      <c r="K425" s="42"/>
      <c r="L425" s="42"/>
      <c r="M425" s="47"/>
      <c r="N425" s="57">
        <f t="shared" si="31"/>
        <v>6.871470114257483E-3</v>
      </c>
      <c r="O425">
        <f t="shared" si="29"/>
        <v>2.1556689560357607E-4</v>
      </c>
      <c r="P425">
        <f>(C425-AVERAGE($C$2:C424))^2</f>
        <v>1.5535744457462699E-4</v>
      </c>
      <c r="R425">
        <f t="shared" si="33"/>
        <v>-0.71551443078481292</v>
      </c>
      <c r="S425" s="45"/>
      <c r="T425" s="49"/>
      <c r="U425" s="50"/>
      <c r="V425" s="71">
        <f t="shared" si="32"/>
        <v>6.9951437280116602E-3</v>
      </c>
      <c r="W425" s="51">
        <f t="shared" si="30"/>
        <v>2.1195059015534397E-4</v>
      </c>
      <c r="X425" s="52">
        <f>(C425-AVERAGE($C$2:C424))^2</f>
        <v>1.5535744457462699E-4</v>
      </c>
    </row>
    <row r="426" spans="1:24" x14ac:dyDescent="0.3">
      <c r="A426" s="1">
        <v>196105</v>
      </c>
      <c r="B426" s="75">
        <f>Monthly!AA1086</f>
        <v>2.1553666666666665E-2</v>
      </c>
      <c r="C426">
        <f>Monthly!AA1087</f>
        <v>-2.8617666666666666E-2</v>
      </c>
      <c r="D426" s="45">
        <f>INTERCEPT($B$2:B424,$C$2:C424)</f>
        <v>7.9584597202858546E-3</v>
      </c>
      <c r="E426" s="45">
        <f t="shared" si="34"/>
        <v>2.7699343127389163E-2</v>
      </c>
      <c r="F426" s="45">
        <f t="shared" si="35"/>
        <v>8.5554821289392253E-3</v>
      </c>
      <c r="G426">
        <f>Monthly!H1086</f>
        <v>0.23995791062834643</v>
      </c>
      <c r="H426" s="45">
        <f t="shared" si="36"/>
        <v>0.72500117477692849</v>
      </c>
      <c r="I426" s="31">
        <f>Monthly!K1086</f>
        <v>1.9401327046868794E-3</v>
      </c>
      <c r="J426" s="49">
        <f t="shared" si="37"/>
        <v>-0.71641168123744903</v>
      </c>
      <c r="K426" s="42"/>
      <c r="L426" s="42"/>
      <c r="M426" s="47"/>
      <c r="N426" s="57">
        <f t="shared" si="31"/>
        <v>6.7534038028822588E-3</v>
      </c>
      <c r="O426">
        <f t="shared" si="29"/>
        <v>1.251112626161796E-3</v>
      </c>
      <c r="P426">
        <f>(C426-AVERAGE($C$2:C425))^2</f>
        <v>1.4240421862337627E-3</v>
      </c>
      <c r="R426">
        <f t="shared" si="33"/>
        <v>-0.71385901641556948</v>
      </c>
      <c r="S426" s="45"/>
      <c r="T426" s="49"/>
      <c r="U426" s="50"/>
      <c r="V426" s="71">
        <f t="shared" si="32"/>
        <v>6.888108689085494E-3</v>
      </c>
      <c r="W426" s="51">
        <f t="shared" si="30"/>
        <v>1.2606600836131375E-3</v>
      </c>
      <c r="X426" s="52">
        <f>(C426-AVERAGE($C$2:C425))^2</f>
        <v>1.4240421862337627E-3</v>
      </c>
    </row>
    <row r="427" spans="1:24" x14ac:dyDescent="0.3">
      <c r="A427" s="1">
        <v>196106</v>
      </c>
      <c r="B427" s="75">
        <f>Monthly!AA1087</f>
        <v>-2.8617666666666666E-2</v>
      </c>
      <c r="C427">
        <f>Monthly!AA1088</f>
        <v>3.1891333333333334E-2</v>
      </c>
      <c r="D427" s="45">
        <f>INTERCEPT($B$2:B425,$C$2:C425)</f>
        <v>7.94016419399334E-3</v>
      </c>
      <c r="E427" s="45">
        <f t="shared" si="34"/>
        <v>4.2334598641926659E-2</v>
      </c>
      <c r="F427" s="45">
        <f t="shared" si="35"/>
        <v>6.7286467615915637E-3</v>
      </c>
      <c r="G427">
        <f>Monthly!H1087</f>
        <v>0.23955129858267962</v>
      </c>
      <c r="H427" s="45">
        <f t="shared" si="36"/>
        <v>0.72399645892729492</v>
      </c>
      <c r="I427" s="31">
        <f>Monthly!K1087</f>
        <v>1.8677082012551909E-3</v>
      </c>
      <c r="J427" s="49">
        <f t="shared" si="37"/>
        <v>-0.7171280549445006</v>
      </c>
      <c r="K427" s="42"/>
      <c r="L427" s="42"/>
      <c r="M427" s="47"/>
      <c r="N427" s="57">
        <f t="shared" si="31"/>
        <v>6.8016474499171115E-3</v>
      </c>
      <c r="O427">
        <f t="shared" si="29"/>
        <v>6.2949233772849529E-4</v>
      </c>
      <c r="P427">
        <f>(C427-AVERAGE($C$2:C426))^2</f>
        <v>5.2263941422912668E-4</v>
      </c>
      <c r="R427">
        <f t="shared" si="33"/>
        <v>-0.71467199420329064</v>
      </c>
      <c r="S427" s="45"/>
      <c r="T427" s="49"/>
      <c r="U427" s="50"/>
      <c r="V427" s="71">
        <f t="shared" si="32"/>
        <v>6.9406738418179847E-3</v>
      </c>
      <c r="W427" s="51">
        <f t="shared" si="30"/>
        <v>6.2253540906154496E-4</v>
      </c>
      <c r="X427" s="52">
        <f>(C427-AVERAGE($C$2:C426))^2</f>
        <v>5.2263941422912668E-4</v>
      </c>
    </row>
    <row r="428" spans="1:24" x14ac:dyDescent="0.3">
      <c r="A428" s="1">
        <v>196107</v>
      </c>
      <c r="B428" s="75">
        <f>Monthly!AA1088</f>
        <v>3.1891333333333334E-2</v>
      </c>
      <c r="C428">
        <f>Monthly!AA1089</f>
        <v>2.2777333333333333E-2</v>
      </c>
      <c r="D428" s="45">
        <f>INTERCEPT($B$2:B426,$C$2:C426)</f>
        <v>7.983312703926302E-3</v>
      </c>
      <c r="E428" s="45">
        <f t="shared" si="34"/>
        <v>4.0929309225568457E-2</v>
      </c>
      <c r="F428" s="45">
        <f t="shared" si="35"/>
        <v>9.2886029475419806E-3</v>
      </c>
      <c r="G428">
        <f>Monthly!H1088</f>
        <v>0.23915319666773668</v>
      </c>
      <c r="H428" s="45">
        <f t="shared" si="36"/>
        <v>0.72301265586464725</v>
      </c>
      <c r="I428" s="31">
        <f>Monthly!K1088</f>
        <v>1.9395138465902486E-3</v>
      </c>
      <c r="J428" s="49">
        <f t="shared" si="37"/>
        <v>-0.71364722508565148</v>
      </c>
      <c r="K428" s="42"/>
      <c r="L428" s="42"/>
      <c r="M428" s="47"/>
      <c r="N428" s="57">
        <f t="shared" si="31"/>
        <v>6.5672335882054067E-3</v>
      </c>
      <c r="O428">
        <f t="shared" si="29"/>
        <v>2.6276733374699647E-4</v>
      </c>
      <c r="P428">
        <f>(C428-AVERAGE($C$2:C427))^2</f>
        <v>1.8751586388318016E-4</v>
      </c>
      <c r="R428">
        <f t="shared" si="33"/>
        <v>-0.71109807348496679</v>
      </c>
      <c r="S428" s="45"/>
      <c r="T428" s="49"/>
      <c r="U428" s="50"/>
      <c r="V428" s="71">
        <f t="shared" si="32"/>
        <v>6.7095928808742558E-3</v>
      </c>
      <c r="W428" s="51">
        <f t="shared" si="30"/>
        <v>2.5817228324758986E-4</v>
      </c>
      <c r="X428" s="52">
        <f>(C428-AVERAGE($C$2:C427))^2</f>
        <v>1.8751586388318016E-4</v>
      </c>
    </row>
    <row r="429" spans="1:24" x14ac:dyDescent="0.3">
      <c r="A429" s="1">
        <v>196108</v>
      </c>
      <c r="B429" s="75">
        <f>Monthly!AA1089</f>
        <v>2.2777333333333333E-2</v>
      </c>
      <c r="C429">
        <f>Monthly!AA1090</f>
        <v>-2.0583000000000001E-2</v>
      </c>
      <c r="D429" s="45">
        <f>INTERCEPT($B$2:B427,$C$2:C427)</f>
        <v>7.8923582754390556E-3</v>
      </c>
      <c r="E429" s="45">
        <f t="shared" si="34"/>
        <v>3.5398096978427676E-2</v>
      </c>
      <c r="F429" s="45">
        <f t="shared" si="35"/>
        <v>8.6986325296823618E-3</v>
      </c>
      <c r="G429">
        <f>Monthly!H1089</f>
        <v>0.23875248903679111</v>
      </c>
      <c r="H429" s="45">
        <f t="shared" si="36"/>
        <v>0.72202229714340915</v>
      </c>
      <c r="I429" s="31">
        <f>Monthly!K1089</f>
        <v>2.0408846511412978E-3</v>
      </c>
      <c r="J429" s="49">
        <f t="shared" si="37"/>
        <v>-0.71343409274689928</v>
      </c>
      <c r="K429" s="42"/>
      <c r="L429" s="42"/>
      <c r="M429" s="47"/>
      <c r="N429" s="57">
        <f t="shared" si="31"/>
        <v>6.5528803515898515E-3</v>
      </c>
      <c r="O429">
        <f t="shared" si="29"/>
        <v>7.3635600245580018E-4</v>
      </c>
      <c r="P429">
        <f>(C429-AVERAGE($C$2:C428))^2</f>
        <v>8.8201631957147118E-4</v>
      </c>
      <c r="R429">
        <f t="shared" si="33"/>
        <v>-0.7107531189220273</v>
      </c>
      <c r="S429" s="45"/>
      <c r="T429" s="49"/>
      <c r="U429" s="50"/>
      <c r="V429" s="71">
        <f t="shared" si="32"/>
        <v>6.687288963644844E-3</v>
      </c>
      <c r="W429" s="51">
        <f t="shared" si="30"/>
        <v>7.4366866016068985E-4</v>
      </c>
      <c r="X429" s="52">
        <f>(C429-AVERAGE($C$2:C428))^2</f>
        <v>8.8201631957147118E-4</v>
      </c>
    </row>
    <row r="430" spans="1:24" x14ac:dyDescent="0.3">
      <c r="A430" s="1">
        <v>196109</v>
      </c>
      <c r="B430" s="75">
        <f>Monthly!AA1090</f>
        <v>-2.0583000000000001E-2</v>
      </c>
      <c r="C430">
        <f>Monthly!AA1091</f>
        <v>2.6380333333333332E-2</v>
      </c>
      <c r="D430" s="45">
        <f>INTERCEPT($B$2:B428,$C$2:C428)</f>
        <v>7.9407637204566735E-3</v>
      </c>
      <c r="E430" s="45">
        <f t="shared" si="34"/>
        <v>2.6993372427735415E-2</v>
      </c>
      <c r="F430" s="45">
        <f t="shared" si="35"/>
        <v>7.3851591357765953E-3</v>
      </c>
      <c r="G430">
        <f>Monthly!H1090</f>
        <v>0.23836179965060633</v>
      </c>
      <c r="H430" s="45">
        <f t="shared" si="36"/>
        <v>0.72105658530093364</v>
      </c>
      <c r="I430" s="31">
        <f>Monthly!K1090</f>
        <v>2.1426890560003195E-3</v>
      </c>
      <c r="J430" s="49">
        <f t="shared" si="37"/>
        <v>-0.71393563490703604</v>
      </c>
      <c r="K430" s="42"/>
      <c r="L430" s="42"/>
      <c r="M430" s="47"/>
      <c r="N430" s="57">
        <f t="shared" si="31"/>
        <v>6.5866563301169301E-3</v>
      </c>
      <c r="O430">
        <f t="shared" si="29"/>
        <v>3.9178964930765785E-4</v>
      </c>
      <c r="P430">
        <f>(C430-AVERAGE($C$2:C429))^2</f>
        <v>3.0046628700133979E-4</v>
      </c>
      <c r="R430">
        <f t="shared" si="33"/>
        <v>-0.71112237126687539</v>
      </c>
      <c r="S430" s="45"/>
      <c r="T430" s="49"/>
      <c r="U430" s="50"/>
      <c r="V430" s="71">
        <f t="shared" si="32"/>
        <v>6.7111639159460335E-3</v>
      </c>
      <c r="W430" s="51">
        <f t="shared" si="30"/>
        <v>3.8687622556988382E-4</v>
      </c>
      <c r="X430" s="52">
        <f>(C430-AVERAGE($C$2:C429))^2</f>
        <v>3.0046628700133979E-4</v>
      </c>
    </row>
    <row r="431" spans="1:24" x14ac:dyDescent="0.3">
      <c r="A431" s="1">
        <v>196110</v>
      </c>
      <c r="B431" s="75">
        <f>Monthly!AA1091</f>
        <v>2.6380333333333332E-2</v>
      </c>
      <c r="C431">
        <f>Monthly!AA1092</f>
        <v>4.3074333333333333E-2</v>
      </c>
      <c r="D431" s="45">
        <f>INTERCEPT($B$2:B429,$C$2:C429)</f>
        <v>7.983578062165219E-3</v>
      </c>
      <c r="E431" s="45">
        <f t="shared" si="34"/>
        <v>2.7060283302455343E-2</v>
      </c>
      <c r="F431" s="45">
        <f t="shared" si="35"/>
        <v>8.6974373557784247E-3</v>
      </c>
      <c r="G431">
        <f>Monthly!H1091</f>
        <v>0.23797109300508459</v>
      </c>
      <c r="H431" s="45">
        <f t="shared" si="36"/>
        <v>0.72009071768992416</v>
      </c>
      <c r="I431" s="31">
        <f>Monthly!K1091</f>
        <v>2.3741149517567876E-3</v>
      </c>
      <c r="J431" s="49">
        <f t="shared" si="37"/>
        <v>-0.71194310785694581</v>
      </c>
      <c r="K431" s="42"/>
      <c r="L431" s="42"/>
      <c r="M431" s="47"/>
      <c r="N431" s="57">
        <f t="shared" si="31"/>
        <v>6.4524710986298833E-3</v>
      </c>
      <c r="O431">
        <f t="shared" si="29"/>
        <v>1.3411607935375988E-3</v>
      </c>
      <c r="P431">
        <f>(C431-AVERAGE($C$2:C430))^2</f>
        <v>1.155154091092123E-3</v>
      </c>
      <c r="R431">
        <f t="shared" si="33"/>
        <v>-0.70882758962664771</v>
      </c>
      <c r="S431" s="45"/>
      <c r="T431" s="49"/>
      <c r="U431" s="50"/>
      <c r="V431" s="71">
        <f t="shared" si="32"/>
        <v>6.5627889551191088E-3</v>
      </c>
      <c r="W431" s="51">
        <f t="shared" si="30"/>
        <v>1.3330928728823067E-3</v>
      </c>
      <c r="X431" s="52">
        <f>(C431-AVERAGE($C$2:C430))^2</f>
        <v>1.155154091092123E-3</v>
      </c>
    </row>
    <row r="432" spans="1:24" x14ac:dyDescent="0.3">
      <c r="A432" s="1">
        <v>196111</v>
      </c>
      <c r="B432" s="75">
        <f>Monthly!AA1092</f>
        <v>4.3074333333333333E-2</v>
      </c>
      <c r="C432">
        <f>Monthly!AA1093</f>
        <v>2.5663333333333332E-3</v>
      </c>
      <c r="D432" s="45">
        <f>INTERCEPT($B$2:B430,$C$2:C430)</f>
        <v>7.9119528115299959E-3</v>
      </c>
      <c r="E432" s="45">
        <f t="shared" si="34"/>
        <v>2.4546718875375441E-2</v>
      </c>
      <c r="F432" s="45">
        <f t="shared" si="35"/>
        <v>8.9692863626075429E-3</v>
      </c>
      <c r="G432">
        <f>Monthly!H1092</f>
        <v>0.23759814721789752</v>
      </c>
      <c r="H432" s="45">
        <f t="shared" si="36"/>
        <v>0.71916865027788857</v>
      </c>
      <c r="I432" s="31">
        <f>Monthly!K1092</f>
        <v>2.667549774553368E-3</v>
      </c>
      <c r="J432" s="49">
        <f t="shared" si="37"/>
        <v>-0.71116544259668657</v>
      </c>
      <c r="K432" s="42"/>
      <c r="L432" s="42"/>
      <c r="M432" s="47"/>
      <c r="N432" s="57">
        <f t="shared" si="31"/>
        <v>6.4000998181684282E-3</v>
      </c>
      <c r="O432">
        <f t="shared" si="29"/>
        <v>1.4697765460244841E-5</v>
      </c>
      <c r="P432">
        <f>(C432-AVERAGE($C$2:C431))^2</f>
        <v>4.3553175151066036E-5</v>
      </c>
      <c r="R432">
        <f t="shared" si="33"/>
        <v>-0.70766656629566616</v>
      </c>
      <c r="S432" s="45"/>
      <c r="T432" s="49"/>
      <c r="U432" s="50"/>
      <c r="V432" s="71">
        <f t="shared" si="32"/>
        <v>6.4877200299396087E-3</v>
      </c>
      <c r="W432" s="51">
        <f t="shared" si="30"/>
        <v>1.5377273624320676E-5</v>
      </c>
      <c r="X432" s="52">
        <f>(C432-AVERAGE($C$2:C431))^2</f>
        <v>4.3553175151066036E-5</v>
      </c>
    </row>
    <row r="433" spans="1:24" x14ac:dyDescent="0.3">
      <c r="A433" s="1">
        <v>196112</v>
      </c>
      <c r="B433" s="75">
        <f>Monthly!AA1093</f>
        <v>2.5663333333333332E-3</v>
      </c>
      <c r="C433">
        <f>Monthly!AA1094</f>
        <v>-3.9661666666666665E-2</v>
      </c>
      <c r="D433" s="45">
        <f>INTERCEPT($B$2:B431,$C$2:C431)</f>
        <v>7.9407157086908639E-3</v>
      </c>
      <c r="E433" s="45">
        <f t="shared" si="34"/>
        <v>2.5023401816699601E-2</v>
      </c>
      <c r="F433" s="45">
        <f t="shared" si="35"/>
        <v>8.0049340988864546E-3</v>
      </c>
      <c r="G433">
        <f>Monthly!H1093</f>
        <v>0.23724904735676924</v>
      </c>
      <c r="H433" s="45">
        <f t="shared" si="36"/>
        <v>0.71830544419660081</v>
      </c>
      <c r="I433" s="31">
        <f>Monthly!K1093</f>
        <v>2.9654395053354331E-3</v>
      </c>
      <c r="J433" s="49">
        <f t="shared" si="37"/>
        <v>-0.71165586195383812</v>
      </c>
      <c r="K433" s="42"/>
      <c r="L433" s="42"/>
      <c r="M433" s="47"/>
      <c r="N433" s="57">
        <f t="shared" si="31"/>
        <v>6.4331267399169306E-3</v>
      </c>
      <c r="O433">
        <f t="shared" si="29"/>
        <v>2.1247299791956223E-3</v>
      </c>
      <c r="P433">
        <f>(C433-AVERAGE($C$2:C432))^2</f>
        <v>2.3826280299565146E-3</v>
      </c>
      <c r="R433">
        <f t="shared" si="33"/>
        <v>-0.70776804051610798</v>
      </c>
      <c r="S433" s="45"/>
      <c r="T433" s="49"/>
      <c r="U433" s="50"/>
      <c r="V433" s="71">
        <f t="shared" si="32"/>
        <v>6.4942811045181487E-3</v>
      </c>
      <c r="W433" s="51">
        <f t="shared" si="30"/>
        <v>2.1303715146563404E-3</v>
      </c>
      <c r="X433" s="52">
        <f>(C433-AVERAGE($C$2:C432))^2</f>
        <v>2.3826280299565146E-3</v>
      </c>
    </row>
    <row r="434" spans="1:24" x14ac:dyDescent="0.3">
      <c r="A434" s="1">
        <v>196201</v>
      </c>
      <c r="B434" s="75">
        <f>Monthly!AA1094</f>
        <v>-3.9661666666666665E-2</v>
      </c>
      <c r="C434">
        <f>Monthly!AA1095</f>
        <v>1.8298000000000002E-2</v>
      </c>
      <c r="D434" s="45">
        <f>INTERCEPT($B$2:B432,$C$2:C432)</f>
        <v>8.0225364131489754E-3</v>
      </c>
      <c r="E434" s="45">
        <f t="shared" si="34"/>
        <v>9.2736001734626209E-3</v>
      </c>
      <c r="F434" s="45">
        <f t="shared" si="35"/>
        <v>7.6547299742691591E-3</v>
      </c>
      <c r="G434">
        <f>Monthly!H1094</f>
        <v>0.23690524846267016</v>
      </c>
      <c r="H434" s="45">
        <f t="shared" si="36"/>
        <v>0.71745525498165197</v>
      </c>
      <c r="I434" s="31">
        <f>Monthly!K1094</f>
        <v>3.0296268824139233E-3</v>
      </c>
      <c r="J434" s="49">
        <f t="shared" si="37"/>
        <v>-0.71125774882501624</v>
      </c>
      <c r="K434" s="42"/>
      <c r="L434" s="42"/>
      <c r="M434" s="47"/>
      <c r="N434" s="57">
        <f t="shared" si="31"/>
        <v>6.4063161115008316E-3</v>
      </c>
      <c r="O434">
        <f t="shared" si="29"/>
        <v>1.4141214570399075E-4</v>
      </c>
      <c r="P434">
        <f>(C434-AVERAGE($C$2:C433))^2</f>
        <v>8.575661730495605E-5</v>
      </c>
      <c r="R434">
        <f t="shared" si="33"/>
        <v>-0.70728756441959284</v>
      </c>
      <c r="S434" s="45"/>
      <c r="T434" s="49"/>
      <c r="U434" s="50"/>
      <c r="V434" s="71">
        <f t="shared" si="32"/>
        <v>6.4632146968264664E-3</v>
      </c>
      <c r="W434" s="51">
        <f t="shared" si="30"/>
        <v>1.400621431722123E-4</v>
      </c>
      <c r="X434" s="52">
        <f>(C434-AVERAGE($C$2:C433))^2</f>
        <v>8.575661730495605E-5</v>
      </c>
    </row>
    <row r="435" spans="1:24" x14ac:dyDescent="0.3">
      <c r="A435" s="1">
        <v>196202</v>
      </c>
      <c r="B435" s="75">
        <f>Monthly!AA1095</f>
        <v>1.8298000000000002E-2</v>
      </c>
      <c r="C435">
        <f>Monthly!AA1096</f>
        <v>-6.0896666666666668E-3</v>
      </c>
      <c r="D435" s="45">
        <f>INTERCEPT($B$2:B433,$C$2:C433)</f>
        <v>8.0209329602187133E-3</v>
      </c>
      <c r="E435" s="45">
        <f t="shared" si="34"/>
        <v>1.1462745100469343E-2</v>
      </c>
      <c r="F435" s="45">
        <f t="shared" si="35"/>
        <v>8.2306782700671006E-3</v>
      </c>
      <c r="G435">
        <f>Monthly!H1095</f>
        <v>0.23657721896745004</v>
      </c>
      <c r="H435" s="45">
        <f t="shared" si="36"/>
        <v>0.71664397779716893</v>
      </c>
      <c r="I435" s="31">
        <f>Monthly!K1095</f>
        <v>3.0375156813822767E-3</v>
      </c>
      <c r="J435" s="49">
        <f t="shared" si="37"/>
        <v>-0.7098773634486919</v>
      </c>
      <c r="K435" s="42"/>
      <c r="L435" s="42"/>
      <c r="M435" s="47"/>
      <c r="N435" s="57">
        <f t="shared" si="31"/>
        <v>6.3133550993755422E-3</v>
      </c>
      <c r="O435">
        <f t="shared" si="29"/>
        <v>1.538349489289168E-4</v>
      </c>
      <c r="P435">
        <f>(C435-AVERAGE($C$2:C434))^2</f>
        <v>2.2947906972210164E-4</v>
      </c>
      <c r="R435">
        <f t="shared" si="33"/>
        <v>-0.70589855150221847</v>
      </c>
      <c r="S435" s="45"/>
      <c r="T435" s="49"/>
      <c r="U435" s="50"/>
      <c r="V435" s="71">
        <f t="shared" si="32"/>
        <v>6.373404523348225E-3</v>
      </c>
      <c r="W435" s="51">
        <f t="shared" si="30"/>
        <v>1.5532814348737922E-4</v>
      </c>
      <c r="X435" s="52">
        <f>(C435-AVERAGE($C$2:C434))^2</f>
        <v>2.2947906972210164E-4</v>
      </c>
    </row>
    <row r="436" spans="1:24" x14ac:dyDescent="0.3">
      <c r="A436" s="1">
        <v>196203</v>
      </c>
      <c r="B436" s="75">
        <f>Monthly!AA1096</f>
        <v>-6.0896666666666668E-3</v>
      </c>
      <c r="C436">
        <f>Monthly!AA1097</f>
        <v>-6.4042000000000002E-2</v>
      </c>
      <c r="D436" s="45">
        <f>INTERCEPT($B$2:B434,$C$2:C434)</f>
        <v>7.9077185869568956E-3</v>
      </c>
      <c r="E436" s="45">
        <f t="shared" si="34"/>
        <v>9.6274551678259997E-3</v>
      </c>
      <c r="F436" s="45">
        <f t="shared" si="35"/>
        <v>7.8490905941365572E-3</v>
      </c>
      <c r="G436">
        <f>Monthly!H1096</f>
        <v>0.23623263569385708</v>
      </c>
      <c r="H436" s="45">
        <f t="shared" si="36"/>
        <v>0.71579167047318393</v>
      </c>
      <c r="I436" s="31">
        <f>Monthly!K1096</f>
        <v>3.0453778334924931E-3</v>
      </c>
      <c r="J436" s="49">
        <f t="shared" si="37"/>
        <v>-0.70946057224671233</v>
      </c>
      <c r="K436" s="42"/>
      <c r="L436" s="42"/>
      <c r="M436" s="47"/>
      <c r="N436" s="57">
        <f t="shared" si="31"/>
        <v>6.285286610209051E-3</v>
      </c>
      <c r="O436">
        <f t="shared" si="29"/>
        <v>4.9459272419544896E-3</v>
      </c>
      <c r="P436">
        <f>(C436-AVERAGE($C$2:C435))^2</f>
        <v>5.3386396825806683E-3</v>
      </c>
      <c r="R436">
        <f t="shared" si="33"/>
        <v>-0.70547326148192324</v>
      </c>
      <c r="S436" s="45"/>
      <c r="T436" s="49"/>
      <c r="U436" s="50"/>
      <c r="V436" s="71">
        <f t="shared" si="32"/>
        <v>6.3459063121915765E-3</v>
      </c>
      <c r="W436" s="51">
        <f t="shared" si="30"/>
        <v>4.9544573550138592E-3</v>
      </c>
      <c r="X436" s="52">
        <f>(C436-AVERAGE($C$2:C435))^2</f>
        <v>5.3386396825806683E-3</v>
      </c>
    </row>
    <row r="437" spans="1:24" x14ac:dyDescent="0.3">
      <c r="A437" s="1">
        <v>196204</v>
      </c>
      <c r="B437" s="75">
        <f>Monthly!AA1097</f>
        <v>-6.4042000000000002E-2</v>
      </c>
      <c r="C437">
        <f>Monthly!AA1098</f>
        <v>-8.2164666666666664E-2</v>
      </c>
      <c r="D437" s="45">
        <f>INTERCEPT($B$2:B435,$C$2:C435)</f>
        <v>7.9341059050745087E-3</v>
      </c>
      <c r="E437" s="45">
        <f t="shared" si="34"/>
        <v>1.6012959299792223E-2</v>
      </c>
      <c r="F437" s="45">
        <f t="shared" si="35"/>
        <v>6.9086039655972152E-3</v>
      </c>
      <c r="G437">
        <f>Monthly!H1097</f>
        <v>0.23592792875711879</v>
      </c>
      <c r="H437" s="45">
        <f t="shared" si="36"/>
        <v>0.71503791794998106</v>
      </c>
      <c r="I437" s="31">
        <f>Monthly!K1097</f>
        <v>3.0137650580750238E-3</v>
      </c>
      <c r="J437" s="49">
        <f t="shared" si="37"/>
        <v>-0.7095883011604851</v>
      </c>
      <c r="K437" s="42"/>
      <c r="L437" s="42"/>
      <c r="M437" s="47"/>
      <c r="N437" s="57">
        <f t="shared" si="31"/>
        <v>6.2938884175779489E-3</v>
      </c>
      <c r="O437">
        <f t="shared" si="29"/>
        <v>7.8249159675923378E-3</v>
      </c>
      <c r="P437">
        <f>(C437-AVERAGE($C$2:C436))^2</f>
        <v>8.2847667822750909E-3</v>
      </c>
      <c r="R437">
        <f t="shared" si="33"/>
        <v>-0.70564395458441842</v>
      </c>
      <c r="S437" s="45"/>
      <c r="T437" s="49"/>
      <c r="U437" s="50"/>
      <c r="V437" s="71">
        <f t="shared" si="32"/>
        <v>6.356942910163324E-3</v>
      </c>
      <c r="W437" s="51">
        <f t="shared" si="30"/>
        <v>7.8360753620727187E-3</v>
      </c>
      <c r="X437" s="52">
        <f>(C437-AVERAGE($C$2:C436))^2</f>
        <v>8.2847667822750909E-3</v>
      </c>
    </row>
    <row r="438" spans="1:24" x14ac:dyDescent="0.3">
      <c r="A438" s="1">
        <v>196205</v>
      </c>
      <c r="B438" s="75">
        <f>Monthly!AA1098</f>
        <v>-8.2164666666666664E-2</v>
      </c>
      <c r="C438">
        <f>Monthly!AA1099</f>
        <v>-8.2965999999999998E-2</v>
      </c>
      <c r="D438" s="45">
        <f>INTERCEPT($B$2:B436,$C$2:C436)</f>
        <v>7.917752482436511E-3</v>
      </c>
      <c r="E438" s="45">
        <f t="shared" si="34"/>
        <v>3.359444593819523E-2</v>
      </c>
      <c r="F438" s="45">
        <f t="shared" si="35"/>
        <v>5.157476030073346E-3</v>
      </c>
      <c r="G438">
        <f>Monthly!H1098</f>
        <v>0.23568527094709626</v>
      </c>
      <c r="H438" s="45">
        <f t="shared" si="36"/>
        <v>0.71443760404071899</v>
      </c>
      <c r="I438" s="31">
        <f>Monthly!K1098</f>
        <v>2.9824759895887235E-3</v>
      </c>
      <c r="J438" s="49">
        <f t="shared" si="37"/>
        <v>-0.7106801075535627</v>
      </c>
      <c r="K438" s="42"/>
      <c r="L438" s="42"/>
      <c r="M438" s="47"/>
      <c r="N438" s="57">
        <f t="shared" si="31"/>
        <v>6.3674152957136909E-3</v>
      </c>
      <c r="O438">
        <f t="shared" si="29"/>
        <v>7.9804590883964521E-3</v>
      </c>
      <c r="P438">
        <f>(C438-AVERAGE($C$2:C437))^2</f>
        <v>8.3929902371097306E-3</v>
      </c>
      <c r="R438">
        <f t="shared" si="33"/>
        <v>-0.70677795065900118</v>
      </c>
      <c r="S438" s="45"/>
      <c r="T438" s="49"/>
      <c r="U438" s="50"/>
      <c r="V438" s="71">
        <f t="shared" si="32"/>
        <v>6.4302643191351261E-3</v>
      </c>
      <c r="W438" s="51">
        <f t="shared" si="30"/>
        <v>7.9916920742166709E-3</v>
      </c>
      <c r="X438" s="52">
        <f>(C438-AVERAGE($C$2:C437))^2</f>
        <v>8.3929902371097306E-3</v>
      </c>
    </row>
    <row r="439" spans="1:24" x14ac:dyDescent="0.3">
      <c r="A439" s="1">
        <v>196206</v>
      </c>
      <c r="B439" s="75">
        <f>Monthly!AA1099</f>
        <v>-8.2965999999999998E-2</v>
      </c>
      <c r="C439">
        <f>Monthly!AA1100</f>
        <v>6.2848666666666678E-2</v>
      </c>
      <c r="D439" s="45">
        <f>INTERCEPT($B$2:B437,$C$2:C437)</f>
        <v>7.7519297431382439E-3</v>
      </c>
      <c r="E439" s="45">
        <f t="shared" si="34"/>
        <v>6.4541794360235535E-2</v>
      </c>
      <c r="F439" s="45">
        <f t="shared" si="35"/>
        <v>2.3971552322469428E-3</v>
      </c>
      <c r="G439">
        <f>Monthly!H1099</f>
        <v>0.23548932366432929</v>
      </c>
      <c r="H439" s="45">
        <f t="shared" si="36"/>
        <v>0.71395281392820209</v>
      </c>
      <c r="I439" s="31">
        <f>Monthly!K1099</f>
        <v>2.9514644090594035E-3</v>
      </c>
      <c r="J439" s="49">
        <f t="shared" si="37"/>
        <v>-0.71295460552691969</v>
      </c>
      <c r="K439" s="42"/>
      <c r="L439" s="42"/>
      <c r="M439" s="47"/>
      <c r="N439" s="57">
        <f t="shared" si="31"/>
        <v>6.5205896463745236E-3</v>
      </c>
      <c r="O439">
        <f t="shared" si="29"/>
        <v>3.1728522608039651E-3</v>
      </c>
      <c r="P439">
        <f>(C439-AVERAGE($C$2:C438))^2</f>
        <v>2.9605616523931959E-3</v>
      </c>
      <c r="R439">
        <f t="shared" si="33"/>
        <v>-0.70909401273153072</v>
      </c>
      <c r="S439" s="45"/>
      <c r="T439" s="49"/>
      <c r="U439" s="50"/>
      <c r="V439" s="71">
        <f t="shared" si="32"/>
        <v>6.5800152205978887E-3</v>
      </c>
      <c r="W439" s="51">
        <f t="shared" si="30"/>
        <v>3.1661611355591791E-3</v>
      </c>
      <c r="X439" s="52">
        <f>(C439-AVERAGE($C$2:C438))^2</f>
        <v>2.9605616523931959E-3</v>
      </c>
    </row>
    <row r="440" spans="1:24" x14ac:dyDescent="0.3">
      <c r="A440" s="1">
        <v>196207</v>
      </c>
      <c r="B440" s="75">
        <f>Monthly!AA1100</f>
        <v>6.2848666666666678E-2</v>
      </c>
      <c r="C440">
        <f>Monthly!AA1101</f>
        <v>1.9318999999999999E-2</v>
      </c>
      <c r="D440" s="45">
        <f>INTERCEPT($B$2:B438,$C$2:C438)</f>
        <v>7.5400123892308997E-3</v>
      </c>
      <c r="E440" s="45">
        <f t="shared" si="34"/>
        <v>0.12628583177139358</v>
      </c>
      <c r="F440" s="45">
        <f t="shared" si="35"/>
        <v>1.5476908534953959E-2</v>
      </c>
      <c r="G440">
        <f>Monthly!H1100</f>
        <v>0.23525971933680537</v>
      </c>
      <c r="H440" s="45">
        <f t="shared" si="36"/>
        <v>0.71338471470034537</v>
      </c>
      <c r="I440" s="31">
        <f>Monthly!K1100</f>
        <v>2.9787617359226296E-3</v>
      </c>
      <c r="J440" s="49">
        <f t="shared" si="37"/>
        <v>-0.69893845229251728</v>
      </c>
      <c r="K440" s="42"/>
      <c r="L440" s="42"/>
      <c r="M440" s="47"/>
      <c r="N440" s="57">
        <f t="shared" si="31"/>
        <v>5.5766823773459942E-3</v>
      </c>
      <c r="O440">
        <f t="shared" si="29"/>
        <v>1.8885129364190682E-4</v>
      </c>
      <c r="P440">
        <f>(C440-AVERAGE($C$2:C439))^2</f>
        <v>1.1571629085832236E-4</v>
      </c>
      <c r="R440">
        <f t="shared" si="33"/>
        <v>-0.69504332369625788</v>
      </c>
      <c r="S440" s="45"/>
      <c r="T440" s="49"/>
      <c r="U440" s="50"/>
      <c r="V440" s="71">
        <f t="shared" si="32"/>
        <v>5.6715320783878517E-3</v>
      </c>
      <c r="W440" s="51">
        <f t="shared" si="30"/>
        <v>1.862533806714326E-4</v>
      </c>
      <c r="X440" s="52">
        <f>(C440-AVERAGE($C$2:C439))^2</f>
        <v>1.1571629085832236E-4</v>
      </c>
    </row>
    <row r="441" spans="1:24" x14ac:dyDescent="0.3">
      <c r="A441" s="1">
        <v>196208</v>
      </c>
      <c r="B441" s="75">
        <f>Monthly!AA1101</f>
        <v>1.9318999999999999E-2</v>
      </c>
      <c r="C441">
        <f>Monthly!AA1102</f>
        <v>-5.1132666666666667E-2</v>
      </c>
      <c r="D441" s="45">
        <f>INTERCEPT($B$2:B439,$C$2:C439)</f>
        <v>7.3372025805347671E-3</v>
      </c>
      <c r="E441" s="45">
        <f t="shared" si="34"/>
        <v>8.2627934586072094E-2</v>
      </c>
      <c r="F441" s="45">
        <f t="shared" si="35"/>
        <v>8.9334916488030928E-3</v>
      </c>
      <c r="G441">
        <f>Monthly!H1101</f>
        <v>0.23501584512881407</v>
      </c>
      <c r="H441" s="45">
        <f t="shared" si="36"/>
        <v>0.71278126215131343</v>
      </c>
      <c r="I441" s="31">
        <f>Monthly!K1101</f>
        <v>3.0059706777517876E-3</v>
      </c>
      <c r="J441" s="49">
        <f t="shared" si="37"/>
        <v>-0.70530156181684478</v>
      </c>
      <c r="K441" s="42"/>
      <c r="L441" s="42"/>
      <c r="M441" s="47"/>
      <c r="N441" s="57">
        <f t="shared" si="31"/>
        <v>6.0052011894045909E-3</v>
      </c>
      <c r="O441">
        <f t="shared" si="29"/>
        <v>3.2647359431378612E-3</v>
      </c>
      <c r="P441">
        <f>(C441-AVERAGE($C$2:C440))^2</f>
        <v>3.5663613189259777E-3</v>
      </c>
      <c r="R441">
        <f t="shared" si="33"/>
        <v>-0.70137210699270147</v>
      </c>
      <c r="S441" s="45"/>
      <c r="T441" s="49"/>
      <c r="U441" s="50"/>
      <c r="V441" s="71">
        <f t="shared" si="32"/>
        <v>6.0807357068423523E-3</v>
      </c>
      <c r="W441" s="51">
        <f t="shared" si="30"/>
        <v>3.2733734111530474E-3</v>
      </c>
      <c r="X441" s="52">
        <f>(C441-AVERAGE($C$2:C440))^2</f>
        <v>3.5663613189259777E-3</v>
      </c>
    </row>
    <row r="442" spans="1:24" x14ac:dyDescent="0.3">
      <c r="A442" s="1">
        <v>196209</v>
      </c>
      <c r="B442" s="75">
        <f>Monthly!AA1102</f>
        <v>-5.1132666666666667E-2</v>
      </c>
      <c r="C442">
        <f>Monthly!AA1103</f>
        <v>6.0296666666666658E-3</v>
      </c>
      <c r="D442" s="45">
        <f>INTERCEPT($B$2:B440,$C$2:C440)</f>
        <v>7.4557755681634343E-3</v>
      </c>
      <c r="E442" s="45">
        <f t="shared" si="34"/>
        <v>8.7519835786136299E-2</v>
      </c>
      <c r="F442" s="45">
        <f t="shared" si="35"/>
        <v>2.9806529781895219E-3</v>
      </c>
      <c r="G442">
        <f>Monthly!H1102</f>
        <v>0.23479647559339678</v>
      </c>
      <c r="H442" s="45">
        <f t="shared" si="36"/>
        <v>0.71223840427026808</v>
      </c>
      <c r="I442" s="31">
        <f>Monthly!K1102</f>
        <v>3.033051143696822E-3</v>
      </c>
      <c r="J442" s="49">
        <f t="shared" si="37"/>
        <v>-0.71082319190894649</v>
      </c>
      <c r="K442" s="42"/>
      <c r="L442" s="42"/>
      <c r="M442" s="47"/>
      <c r="N442" s="57">
        <f t="shared" si="31"/>
        <v>6.3770512037172877E-3</v>
      </c>
      <c r="O442">
        <f t="shared" si="29"/>
        <v>1.2067601658187491E-7</v>
      </c>
      <c r="P442">
        <f>(C442-AVERAGE($C$2:C441))^2</f>
        <v>5.861053924220048E-6</v>
      </c>
      <c r="R442">
        <f t="shared" si="33"/>
        <v>-0.70685947369940361</v>
      </c>
      <c r="S442" s="45"/>
      <c r="T442" s="49"/>
      <c r="U442" s="50"/>
      <c r="V442" s="71">
        <f t="shared" si="32"/>
        <v>6.4355353992737105E-3</v>
      </c>
      <c r="W442" s="51">
        <f t="shared" si="30"/>
        <v>1.6472942810804872E-7</v>
      </c>
      <c r="X442" s="52">
        <f>(C442-AVERAGE($C$2:C441))^2</f>
        <v>5.861053924220048E-6</v>
      </c>
    </row>
    <row r="443" spans="1:24" x14ac:dyDescent="0.3">
      <c r="A443" s="1">
        <v>196210</v>
      </c>
      <c r="B443" s="75">
        <f>Monthly!AA1103</f>
        <v>6.0296666666666658E-3</v>
      </c>
      <c r="C443">
        <f>Monthly!AA1104</f>
        <v>0.10590966666666667</v>
      </c>
      <c r="D443" s="45">
        <f>INTERCEPT($B$2:B441,$C$2:C441)</f>
        <v>7.5017641908431678E-3</v>
      </c>
      <c r="E443" s="45">
        <f t="shared" si="34"/>
        <v>8.1471669174042166E-2</v>
      </c>
      <c r="F443" s="45">
        <f t="shared" si="35"/>
        <v>7.9930111987395833E-3</v>
      </c>
      <c r="G443">
        <f>Monthly!H1103</f>
        <v>0.23460223758088211</v>
      </c>
      <c r="H443" s="45">
        <f t="shared" si="36"/>
        <v>0.71175770519389991</v>
      </c>
      <c r="I443" s="31">
        <f>Monthly!K1103</f>
        <v>3.137338122024724E-3</v>
      </c>
      <c r="J443" s="49">
        <f t="shared" si="37"/>
        <v>-0.70536373488334392</v>
      </c>
      <c r="K443" s="42"/>
      <c r="L443" s="42"/>
      <c r="M443" s="47"/>
      <c r="N443" s="57">
        <f t="shared" si="31"/>
        <v>6.0093881876790017E-3</v>
      </c>
      <c r="O443">
        <f t="shared" si="29"/>
        <v>9.9800656401792861E-3</v>
      </c>
      <c r="P443">
        <f>(C443-AVERAGE($C$2:C442))^2</f>
        <v>9.4993342854492163E-3</v>
      </c>
      <c r="R443">
        <f t="shared" si="33"/>
        <v>-0.70126477055908354</v>
      </c>
      <c r="S443" s="45"/>
      <c r="T443" s="49"/>
      <c r="U443" s="50"/>
      <c r="V443" s="71">
        <f t="shared" si="32"/>
        <v>6.0737955959166839E-3</v>
      </c>
      <c r="W443" s="51">
        <f t="shared" si="30"/>
        <v>9.9672011524554131E-3</v>
      </c>
      <c r="X443" s="52">
        <f>(C443-AVERAGE($C$2:C442))^2</f>
        <v>9.4993342854492163E-3</v>
      </c>
    </row>
    <row r="444" spans="1:24" x14ac:dyDescent="0.3">
      <c r="A444" s="1">
        <v>196211</v>
      </c>
      <c r="B444" s="75">
        <f>Monthly!AA1104</f>
        <v>0.10590966666666667</v>
      </c>
      <c r="C444">
        <f>Monthly!AA1105</f>
        <v>1.3142333333333332E-2</v>
      </c>
      <c r="D444" s="45">
        <f>INTERCEPT($B$2:B442,$C$2:C442)</f>
        <v>7.3665127991647808E-3</v>
      </c>
      <c r="E444" s="45">
        <f t="shared" si="34"/>
        <v>8.267639392753566E-2</v>
      </c>
      <c r="F444" s="45">
        <f t="shared" si="35"/>
        <v>1.6122742121232107E-2</v>
      </c>
      <c r="G444">
        <f>Monthly!H1104</f>
        <v>0.23438774542832624</v>
      </c>
      <c r="H444" s="45">
        <f t="shared" si="36"/>
        <v>0.71122684581939377</v>
      </c>
      <c r="I444" s="31">
        <f>Monthly!K1104</f>
        <v>3.2827144612162175E-3</v>
      </c>
      <c r="J444" s="49">
        <f t="shared" si="37"/>
        <v>-0.69677341516402735</v>
      </c>
      <c r="K444" s="42"/>
      <c r="L444" s="42"/>
      <c r="M444" s="47"/>
      <c r="N444" s="57">
        <f t="shared" si="31"/>
        <v>5.430879584730805E-3</v>
      </c>
      <c r="O444">
        <f t="shared" si="29"/>
        <v>5.946651891683597E-5</v>
      </c>
      <c r="P444">
        <f>(C444-AVERAGE($C$2:C443))^2</f>
        <v>2.0040726752551356E-5</v>
      </c>
      <c r="R444">
        <f t="shared" si="33"/>
        <v>-0.69248571673494097</v>
      </c>
      <c r="S444" s="45"/>
      <c r="T444" s="49"/>
      <c r="U444" s="50"/>
      <c r="V444" s="71">
        <f t="shared" si="32"/>
        <v>5.5061634759711042E-3</v>
      </c>
      <c r="W444" s="51">
        <f t="shared" si="30"/>
        <v>5.831109009048747E-5</v>
      </c>
      <c r="X444" s="52">
        <f>(C444-AVERAGE($C$2:C443))^2</f>
        <v>2.0040726752551356E-5</v>
      </c>
    </row>
    <row r="445" spans="1:24" x14ac:dyDescent="0.3">
      <c r="A445" s="1">
        <v>196212</v>
      </c>
      <c r="B445" s="75">
        <f>Monthly!AA1105</f>
        <v>1.3142333333333332E-2</v>
      </c>
      <c r="C445">
        <f>Monthly!AA1106</f>
        <v>4.7941999999999999E-2</v>
      </c>
      <c r="D445" s="45">
        <f>INTERCEPT($B$2:B443,$C$2:C443)</f>
        <v>7.3394387946897604E-3</v>
      </c>
      <c r="E445" s="45">
        <f t="shared" si="34"/>
        <v>7.7103717212384529E-2</v>
      </c>
      <c r="F445" s="45">
        <f t="shared" si="35"/>
        <v>8.3527615475339888E-3</v>
      </c>
      <c r="G445">
        <f>Monthly!H1105</f>
        <v>0.2341721455489385</v>
      </c>
      <c r="H445" s="45">
        <f t="shared" si="36"/>
        <v>0.71069320716913209</v>
      </c>
      <c r="I445" s="31">
        <f>Monthly!K1105</f>
        <v>3.4281875269698897E-3</v>
      </c>
      <c r="J445" s="49">
        <f t="shared" si="37"/>
        <v>-0.70437781194014482</v>
      </c>
      <c r="K445" s="42"/>
      <c r="L445" s="42"/>
      <c r="M445" s="47"/>
      <c r="N445" s="57">
        <f t="shared" si="31"/>
        <v>5.942991950621361E-3</v>
      </c>
      <c r="O445">
        <f t="shared" si="29"/>
        <v>1.7639166771317716E-3</v>
      </c>
      <c r="P445">
        <f>(C445-AVERAGE($C$2:C444))^2</f>
        <v>1.5418382561068031E-3</v>
      </c>
      <c r="R445">
        <f t="shared" si="33"/>
        <v>-0.69990136529871627</v>
      </c>
      <c r="S445" s="45"/>
      <c r="T445" s="49"/>
      <c r="U445" s="50"/>
      <c r="V445" s="71">
        <f t="shared" si="32"/>
        <v>5.9856411508261501E-3</v>
      </c>
      <c r="W445" s="51">
        <f t="shared" si="30"/>
        <v>1.7603360478806486E-3</v>
      </c>
      <c r="X445" s="52">
        <f>(C445-AVERAGE($C$2:C444))^2</f>
        <v>1.5418382561068031E-3</v>
      </c>
    </row>
    <row r="446" spans="1:24" x14ac:dyDescent="0.3">
      <c r="A446" s="1">
        <v>196301</v>
      </c>
      <c r="B446" s="75">
        <f>Monthly!AA1106</f>
        <v>4.7941999999999999E-2</v>
      </c>
      <c r="C446">
        <f>Monthly!AA1107</f>
        <v>-2.6622333333333331E-2</v>
      </c>
      <c r="D446" s="45">
        <f>INTERCEPT($B$2:B444,$C$2:C444)</f>
        <v>7.556450301922606E-3</v>
      </c>
      <c r="E446" s="45">
        <f t="shared" si="34"/>
        <v>7.7811028156208273E-2</v>
      </c>
      <c r="F446" s="45">
        <f t="shared" si="35"/>
        <v>1.1286866613787543E-2</v>
      </c>
      <c r="G446">
        <f>Monthly!H1106</f>
        <v>0.23393005280482515</v>
      </c>
      <c r="H446" s="45">
        <f t="shared" si="36"/>
        <v>0.71009394984800112</v>
      </c>
      <c r="I446" s="31">
        <f>Monthly!K1106</f>
        <v>3.4944734518436412E-3</v>
      </c>
      <c r="J446" s="49">
        <f t="shared" si="37"/>
        <v>-0.70080913958252045</v>
      </c>
      <c r="K446" s="42"/>
      <c r="L446" s="42"/>
      <c r="M446" s="47"/>
      <c r="N446" s="57">
        <f t="shared" si="31"/>
        <v>5.7026624020776878E-3</v>
      </c>
      <c r="O446">
        <f t="shared" ref="O446:O509" si="38">(C446-N446)^2</f>
        <v>1.0449053492943405E-3</v>
      </c>
      <c r="P446">
        <f>(C446-AVERAGE($C$2:C445))^2</f>
        <v>1.2522059762369937E-3</v>
      </c>
      <c r="R446">
        <f t="shared" si="33"/>
        <v>-0.69624758033504175</v>
      </c>
      <c r="S446" s="45"/>
      <c r="T446" s="49"/>
      <c r="U446" s="50"/>
      <c r="V446" s="71">
        <f t="shared" si="32"/>
        <v>5.7493963633694078E-3</v>
      </c>
      <c r="W446" s="51">
        <f t="shared" ref="W446:W509" si="39">(C446-V446)^2</f>
        <v>1.0479288835563861E-3</v>
      </c>
      <c r="X446" s="52">
        <f>(C446-AVERAGE($C$2:C445))^2</f>
        <v>1.2522059762369937E-3</v>
      </c>
    </row>
    <row r="447" spans="1:24" x14ac:dyDescent="0.3">
      <c r="A447" s="1">
        <v>196302</v>
      </c>
      <c r="B447" s="75">
        <f>Monthly!AA1107</f>
        <v>-2.6622333333333331E-2</v>
      </c>
      <c r="C447">
        <f>Monthly!AA1108</f>
        <v>3.4172666666666671E-2</v>
      </c>
      <c r="D447" s="45">
        <f>INTERCEPT($B$2:B445,$C$2:C445)</f>
        <v>7.5556468242713934E-3</v>
      </c>
      <c r="E447" s="45">
        <f t="shared" si="34"/>
        <v>7.9842410657547006E-2</v>
      </c>
      <c r="F447" s="45">
        <f t="shared" si="35"/>
        <v>5.4300555536092917E-3</v>
      </c>
      <c r="G447">
        <f>Monthly!H1107</f>
        <v>0.23369239258156108</v>
      </c>
      <c r="H447" s="45">
        <f t="shared" si="36"/>
        <v>0.70950561761020414</v>
      </c>
      <c r="I447" s="31">
        <f>Monthly!K1107</f>
        <v>3.5207882030962555E-3</v>
      </c>
      <c r="J447" s="49">
        <f t="shared" si="37"/>
        <v>-0.70621883065491853</v>
      </c>
      <c r="K447" s="42"/>
      <c r="L447" s="42"/>
      <c r="M447" s="47"/>
      <c r="N447" s="57">
        <f t="shared" ref="N447:N510" si="40">$K$254+$L$254*J447</f>
        <v>6.0669739675293377E-3</v>
      </c>
      <c r="O447">
        <f t="shared" si="38"/>
        <v>7.8992996209834162E-4</v>
      </c>
      <c r="P447">
        <f>(C447-AVERAGE($C$2:C446))^2</f>
        <v>6.4963802944719633E-4</v>
      </c>
      <c r="R447">
        <f t="shared" si="33"/>
        <v>-0.7016243464438624</v>
      </c>
      <c r="S447" s="45"/>
      <c r="T447" s="49"/>
      <c r="U447" s="50"/>
      <c r="V447" s="71">
        <f t="shared" ref="V447:V510" si="41">$S$254+$T$254*R447</f>
        <v>6.0970448920079148E-3</v>
      </c>
      <c r="W447" s="51">
        <f t="shared" si="39"/>
        <v>7.8824053803369285E-4</v>
      </c>
      <c r="X447" s="52">
        <f>(C447-AVERAGE($C$2:C446))^2</f>
        <v>6.4963802944719633E-4</v>
      </c>
    </row>
    <row r="448" spans="1:24" x14ac:dyDescent="0.3">
      <c r="A448" s="1">
        <v>196303</v>
      </c>
      <c r="B448" s="75">
        <f>Monthly!AA1108</f>
        <v>3.4172666666666671E-2</v>
      </c>
      <c r="C448">
        <f>Monthly!AA1109</f>
        <v>4.6653333333333338E-2</v>
      </c>
      <c r="D448" s="45">
        <f>INTERCEPT($B$2:B446,$C$2:C446)</f>
        <v>7.6602872799220144E-3</v>
      </c>
      <c r="E448" s="45">
        <f t="shared" si="34"/>
        <v>8.070452441695794E-2</v>
      </c>
      <c r="F448" s="45">
        <f t="shared" si="35"/>
        <v>1.0418176091314579E-2</v>
      </c>
      <c r="G448">
        <f>Monthly!H1108</f>
        <v>0.23342838500434143</v>
      </c>
      <c r="H448" s="45">
        <f t="shared" si="36"/>
        <v>0.70885200731456921</v>
      </c>
      <c r="I448" s="31">
        <f>Monthly!K1108</f>
        <v>3.5469814788733393E-3</v>
      </c>
      <c r="J448" s="49">
        <f t="shared" si="37"/>
        <v>-0.70048345068028339</v>
      </c>
      <c r="K448" s="42"/>
      <c r="L448" s="42"/>
      <c r="M448" s="47"/>
      <c r="N448" s="57">
        <f t="shared" si="40"/>
        <v>5.6807291285808706E-3</v>
      </c>
      <c r="O448">
        <f t="shared" si="38"/>
        <v>1.6787542953192996E-3</v>
      </c>
      <c r="P448">
        <f>(C448-AVERAGE($C$2:C447))^2</f>
        <v>1.4372830789662651E-3</v>
      </c>
      <c r="R448">
        <f t="shared" si="33"/>
        <v>-0.69585637943281298</v>
      </c>
      <c r="S448" s="45"/>
      <c r="T448" s="49"/>
      <c r="U448" s="50"/>
      <c r="V448" s="71">
        <f t="shared" si="41"/>
        <v>5.7241022711010531E-3</v>
      </c>
      <c r="W448" s="51">
        <f t="shared" si="39"/>
        <v>1.6752019553456002E-3</v>
      </c>
      <c r="X448" s="52">
        <f>(C448-AVERAGE($C$2:C447))^2</f>
        <v>1.4372830789662651E-3</v>
      </c>
    </row>
    <row r="449" spans="1:24" x14ac:dyDescent="0.3">
      <c r="A449" s="1">
        <v>196304</v>
      </c>
      <c r="B449" s="75">
        <f>Monthly!AA1109</f>
        <v>4.6653333333333338E-2</v>
      </c>
      <c r="C449">
        <f>Monthly!AA1110</f>
        <v>1.7232333333333332E-2</v>
      </c>
      <c r="D449" s="45">
        <f>INTERCEPT($B$2:B447,$C$2:C447)</f>
        <v>7.5780450127051193E-3</v>
      </c>
      <c r="E449" s="45">
        <f t="shared" si="34"/>
        <v>8.8872435716165668E-2</v>
      </c>
      <c r="F449" s="45">
        <f t="shared" si="35"/>
        <v>1.1724240380316636E-2</v>
      </c>
      <c r="G449">
        <f>Monthly!H1109</f>
        <v>0.23314218455766078</v>
      </c>
      <c r="H449" s="45">
        <f t="shared" si="36"/>
        <v>0.70814338814799993</v>
      </c>
      <c r="I449" s="31">
        <f>Monthly!K1109</f>
        <v>3.5532863345772311E-3</v>
      </c>
      <c r="J449" s="49">
        <f t="shared" si="37"/>
        <v>-0.69845200437126198</v>
      </c>
      <c r="K449" s="42"/>
      <c r="L449" s="42"/>
      <c r="M449" s="47"/>
      <c r="N449" s="57">
        <f t="shared" si="40"/>
        <v>5.5439229089527878E-3</v>
      </c>
      <c r="O449">
        <f t="shared" si="38"/>
        <v>1.3661893824876777E-4</v>
      </c>
      <c r="P449">
        <f>(C449-AVERAGE($C$2:C448))^2</f>
        <v>7.0655846396811166E-5</v>
      </c>
      <c r="R449">
        <f t="shared" si="33"/>
        <v>-0.69381843832678258</v>
      </c>
      <c r="S449" s="45"/>
      <c r="T449" s="49"/>
      <c r="U449" s="50"/>
      <c r="V449" s="71">
        <f t="shared" si="41"/>
        <v>5.5923339902005445E-3</v>
      </c>
      <c r="W449" s="51">
        <f t="shared" si="39"/>
        <v>1.3548958470813171E-4</v>
      </c>
      <c r="X449" s="52">
        <f>(C449-AVERAGE($C$2:C448))^2</f>
        <v>7.0655846396811166E-5</v>
      </c>
    </row>
    <row r="450" spans="1:24" x14ac:dyDescent="0.3">
      <c r="A450" s="1">
        <v>196305</v>
      </c>
      <c r="B450" s="75">
        <f>Monthly!AA1110</f>
        <v>1.7232333333333332E-2</v>
      </c>
      <c r="C450">
        <f>Monthly!AA1111</f>
        <v>-2.1096666666666666E-2</v>
      </c>
      <c r="D450" s="45">
        <f>INTERCEPT($B$2:B448,$C$2:C448)</f>
        <v>7.621331638678939E-3</v>
      </c>
      <c r="E450" s="45">
        <f t="shared" si="34"/>
        <v>9.9718796862329581E-2</v>
      </c>
      <c r="F450" s="45">
        <f t="shared" si="35"/>
        <v>9.3397191858095568E-3</v>
      </c>
      <c r="G450">
        <f>Monthly!H1110</f>
        <v>0.23284515950462345</v>
      </c>
      <c r="H450" s="45">
        <f t="shared" si="36"/>
        <v>0.70740789533476667</v>
      </c>
      <c r="I450" s="31">
        <f>Monthly!K1110</f>
        <v>3.5985827652604855E-3</v>
      </c>
      <c r="J450" s="49">
        <f t="shared" si="37"/>
        <v>-0.70016878144711336</v>
      </c>
      <c r="K450" s="42"/>
      <c r="L450" s="42"/>
      <c r="M450" s="47"/>
      <c r="N450" s="57">
        <f t="shared" si="40"/>
        <v>5.6595379663866852E-3</v>
      </c>
      <c r="O450">
        <f t="shared" si="38"/>
        <v>7.1589448636582567E-4</v>
      </c>
      <c r="P450">
        <f>(C450-AVERAGE($C$2:C449))^2</f>
        <v>8.9652692852735258E-4</v>
      </c>
      <c r="R450">
        <f t="shared" si="33"/>
        <v>-0.69547796471064227</v>
      </c>
      <c r="S450" s="45"/>
      <c r="T450" s="49"/>
      <c r="U450" s="50"/>
      <c r="V450" s="71">
        <f t="shared" si="41"/>
        <v>5.6996349019212827E-3</v>
      </c>
      <c r="W450" s="51">
        <f t="shared" si="39"/>
        <v>7.1804177775470894E-4</v>
      </c>
      <c r="X450" s="52">
        <f>(C450-AVERAGE($C$2:C449))^2</f>
        <v>8.9652692852735258E-4</v>
      </c>
    </row>
    <row r="451" spans="1:24" x14ac:dyDescent="0.3">
      <c r="A451" s="1">
        <v>196306</v>
      </c>
      <c r="B451" s="75">
        <f>Monthly!AA1111</f>
        <v>-2.1096666666666666E-2</v>
      </c>
      <c r="C451">
        <f>Monthly!AA1112</f>
        <v>-4.4710000000000001E-3</v>
      </c>
      <c r="D451" s="45">
        <f>INTERCEPT($B$2:B449,$C$2:C449)</f>
        <v>7.7023853606048853E-3</v>
      </c>
      <c r="E451" s="45">
        <f t="shared" si="34"/>
        <v>9.7408548197885525E-2</v>
      </c>
      <c r="F451" s="45">
        <f t="shared" si="35"/>
        <v>5.6473896887901604E-3</v>
      </c>
      <c r="G451">
        <f>Monthly!H1111</f>
        <v>0.2325719201350315</v>
      </c>
      <c r="H451" s="45">
        <f t="shared" si="36"/>
        <v>0.7067312350305055</v>
      </c>
      <c r="I451" s="31">
        <f>Monthly!K1111</f>
        <v>3.6434452546315124E-3</v>
      </c>
      <c r="J451" s="49">
        <f t="shared" si="37"/>
        <v>-0.70331220274971773</v>
      </c>
      <c r="K451" s="42"/>
      <c r="L451" s="42"/>
      <c r="M451" s="47"/>
      <c r="N451" s="57">
        <f t="shared" si="40"/>
        <v>5.8712293033410107E-3</v>
      </c>
      <c r="O451">
        <f t="shared" si="38"/>
        <v>1.0696170696288547E-4</v>
      </c>
      <c r="P451">
        <f>(C451-AVERAGE($C$2:C450))^2</f>
        <v>1.7555472911346063E-4</v>
      </c>
      <c r="R451">
        <f t="shared" ref="R451:R514" si="42">J451+I451/(1-G451)</f>
        <v>-0.69856459792494696</v>
      </c>
      <c r="S451" s="45"/>
      <c r="T451" s="49"/>
      <c r="U451" s="50"/>
      <c r="V451" s="71">
        <f t="shared" si="41"/>
        <v>5.8992090462455793E-3</v>
      </c>
      <c r="W451" s="51">
        <f t="shared" si="39"/>
        <v>1.0754123566283363E-4</v>
      </c>
      <c r="X451" s="52">
        <f>(C451-AVERAGE($C$2:C450))^2</f>
        <v>1.7555472911346063E-4</v>
      </c>
    </row>
    <row r="452" spans="1:24" x14ac:dyDescent="0.3">
      <c r="A452" s="1">
        <v>196307</v>
      </c>
      <c r="B452" s="75">
        <f>Monthly!AA1112</f>
        <v>-4.4710000000000001E-3</v>
      </c>
      <c r="C452">
        <f>Monthly!AA1113</f>
        <v>5.0699333333333332E-2</v>
      </c>
      <c r="D452" s="45">
        <f>INTERCEPT($B$2:B450,$C$2:C450)</f>
        <v>7.730956335738789E-3</v>
      </c>
      <c r="E452" s="45">
        <f t="shared" si="34"/>
        <v>9.4179388895634208E-2</v>
      </c>
      <c r="F452" s="45">
        <f t="shared" si="35"/>
        <v>7.3098802879864085E-3</v>
      </c>
      <c r="G452">
        <f>Monthly!H1112</f>
        <v>0.23227735622806675</v>
      </c>
      <c r="H452" s="45">
        <f t="shared" si="36"/>
        <v>0.70600169502720767</v>
      </c>
      <c r="I452" s="31">
        <f>Monthly!K1112</f>
        <v>3.7076059786693098E-3</v>
      </c>
      <c r="J452" s="49">
        <f t="shared" si="37"/>
        <v>-0.7009663432469585</v>
      </c>
      <c r="K452" s="42"/>
      <c r="L452" s="42"/>
      <c r="M452" s="47"/>
      <c r="N452" s="57">
        <f t="shared" si="40"/>
        <v>5.7132491643012082E-3</v>
      </c>
      <c r="O452">
        <f t="shared" si="38"/>
        <v>2.0237477688632428E-3</v>
      </c>
      <c r="P452">
        <f>(C452-AVERAGE($C$2:C451))^2</f>
        <v>1.7598084040790262E-3</v>
      </c>
      <c r="R452">
        <f t="shared" si="42"/>
        <v>-0.69613698721747719</v>
      </c>
      <c r="S452" s="45"/>
      <c r="T452" s="49"/>
      <c r="U452" s="50"/>
      <c r="V452" s="71">
        <f t="shared" si="41"/>
        <v>5.7422456832355306E-3</v>
      </c>
      <c r="W452" s="51">
        <f t="shared" si="39"/>
        <v>2.0211397299785762E-3</v>
      </c>
      <c r="X452" s="52">
        <f>(C452-AVERAGE($C$2:C451))^2</f>
        <v>1.7598084040790262E-3</v>
      </c>
    </row>
    <row r="453" spans="1:24" x14ac:dyDescent="0.3">
      <c r="A453" s="1">
        <v>196308</v>
      </c>
      <c r="B453" s="75">
        <f>Monthly!AA1113</f>
        <v>5.0699333333333332E-2</v>
      </c>
      <c r="C453">
        <f>Monthly!AA1114</f>
        <v>-1.3218666666666667E-2</v>
      </c>
      <c r="D453" s="45">
        <f>INTERCEPT($B$2:B451,$C$2:C451)</f>
        <v>7.6665558447021019E-3</v>
      </c>
      <c r="E453" s="45">
        <f t="shared" si="34"/>
        <v>9.7384219551121753E-2</v>
      </c>
      <c r="F453" s="45">
        <f t="shared" si="35"/>
        <v>1.2603870853130941E-2</v>
      </c>
      <c r="G453">
        <f>Monthly!H1113</f>
        <v>0.23196327918382353</v>
      </c>
      <c r="H453" s="45">
        <f t="shared" si="36"/>
        <v>0.70522374581093517</v>
      </c>
      <c r="I453" s="31">
        <f>Monthly!K1113</f>
        <v>3.7203256119771764E-3</v>
      </c>
      <c r="J453" s="49">
        <f t="shared" si="37"/>
        <v>-0.69480354554642132</v>
      </c>
      <c r="K453" s="42"/>
      <c r="L453" s="42"/>
      <c r="M453" s="47"/>
      <c r="N453" s="57">
        <f t="shared" si="40"/>
        <v>5.2982202009468835E-3</v>
      </c>
      <c r="O453">
        <f t="shared" si="38"/>
        <v>3.4287509926799917E-4</v>
      </c>
      <c r="P453">
        <f>(C453-AVERAGE($C$2:C452))^2</f>
        <v>4.8668530782634676E-4</v>
      </c>
      <c r="R453">
        <f t="shared" si="42"/>
        <v>-0.68995960317863492</v>
      </c>
      <c r="S453" s="45"/>
      <c r="T453" s="49"/>
      <c r="U453" s="50"/>
      <c r="V453" s="71">
        <f t="shared" si="41"/>
        <v>5.3428311599934969E-3</v>
      </c>
      <c r="W453" s="51">
        <f t="shared" si="39"/>
        <v>3.4452920156910998E-4</v>
      </c>
      <c r="X453" s="52">
        <f>(C453-AVERAGE($C$2:C452))^2</f>
        <v>4.8668530782634676E-4</v>
      </c>
    </row>
    <row r="454" spans="1:24" x14ac:dyDescent="0.3">
      <c r="A454" s="1">
        <v>196309</v>
      </c>
      <c r="B454" s="75">
        <f>Monthly!AA1114</f>
        <v>-1.3218666666666667E-2</v>
      </c>
      <c r="C454">
        <f>Monthly!AA1115</f>
        <v>3.1949999999999999E-2</v>
      </c>
      <c r="D454" s="45">
        <f>INTERCEPT($B$2:B452,$C$2:C452)</f>
        <v>7.6289850634810577E-3</v>
      </c>
      <c r="E454" s="45">
        <f t="shared" si="34"/>
        <v>9.102791757263029E-2</v>
      </c>
      <c r="F454" s="45">
        <f t="shared" si="35"/>
        <v>6.4257173637276488E-3</v>
      </c>
      <c r="G454">
        <f>Monthly!H1114</f>
        <v>0.23167815539250294</v>
      </c>
      <c r="H454" s="45">
        <f t="shared" si="36"/>
        <v>0.70451743872335704</v>
      </c>
      <c r="I454" s="31">
        <f>Monthly!K1114</f>
        <v>3.733064160851271E-3</v>
      </c>
      <c r="J454" s="49">
        <f t="shared" si="37"/>
        <v>-0.70046202586642381</v>
      </c>
      <c r="K454" s="42"/>
      <c r="L454" s="42"/>
      <c r="M454" s="47"/>
      <c r="N454" s="57">
        <f t="shared" si="40"/>
        <v>5.6792862906494199E-3</v>
      </c>
      <c r="O454">
        <f t="shared" si="38"/>
        <v>6.9015039879866049E-4</v>
      </c>
      <c r="P454">
        <f>(C454-AVERAGE($C$2:C453))^2</f>
        <v>5.3622482426188907E-4</v>
      </c>
      <c r="R454">
        <f t="shared" si="42"/>
        <v>-0.69560330137869519</v>
      </c>
      <c r="S454" s="45"/>
      <c r="T454" s="49"/>
      <c r="U454" s="50"/>
      <c r="V454" s="71">
        <f t="shared" si="41"/>
        <v>5.7077388639220766E-3</v>
      </c>
      <c r="W454" s="51">
        <f t="shared" si="39"/>
        <v>6.886562695341057E-4</v>
      </c>
      <c r="X454" s="52">
        <f>(C454-AVERAGE($C$2:C453))^2</f>
        <v>5.3622482426188907E-4</v>
      </c>
    </row>
    <row r="455" spans="1:24" x14ac:dyDescent="0.3">
      <c r="A455" s="1">
        <v>196310</v>
      </c>
      <c r="B455" s="75">
        <f>Monthly!AA1115</f>
        <v>3.1949999999999999E-2</v>
      </c>
      <c r="C455">
        <f>Monthly!AA1116</f>
        <v>-7.4203333333333326E-3</v>
      </c>
      <c r="D455" s="45">
        <f>INTERCEPT($B$2:B453,$C$2:C453)</f>
        <v>7.7320286215045676E-3</v>
      </c>
      <c r="E455" s="45">
        <f t="shared" ref="E455:E518" si="43">SLOPE(B323:B453,C323:C453)</f>
        <v>8.3733330915956847E-2</v>
      </c>
      <c r="F455" s="45">
        <f t="shared" ref="F455:F518" si="44">B455*E455+D455</f>
        <v>1.0407308544269389E-2</v>
      </c>
      <c r="G455">
        <f>Monthly!H1115</f>
        <v>0.23138100167581138</v>
      </c>
      <c r="H455" s="45">
        <f t="shared" ref="H455:H518" si="45">(-G455/(1-G455)*LN(G455))-(LN(1-G455))</f>
        <v>0.70378125648396272</v>
      </c>
      <c r="I455" s="31">
        <f>Monthly!K1115</f>
        <v>3.6865667460902083E-3</v>
      </c>
      <c r="J455" s="49">
        <f t="shared" ref="J455:J518" si="46">D455*G455/((1-G455)*(1-E455*G455))+F455/(1-E455*G455)-I455/(1-G455)-H455</f>
        <v>-0.69559108541362014</v>
      </c>
      <c r="K455" s="42"/>
      <c r="L455" s="42"/>
      <c r="M455" s="47"/>
      <c r="N455" s="57">
        <f t="shared" si="40"/>
        <v>5.3512564793655737E-3</v>
      </c>
      <c r="O455">
        <f t="shared" si="38"/>
        <v>1.6311350634383448E-4</v>
      </c>
      <c r="P455">
        <f>(C455-AVERAGE($C$2:C454))^2</f>
        <v>2.6454771165056109E-4</v>
      </c>
      <c r="R455">
        <f t="shared" si="42"/>
        <v>-0.6907947340950501</v>
      </c>
      <c r="S455" s="45"/>
      <c r="T455" s="49"/>
      <c r="U455" s="50"/>
      <c r="V455" s="71">
        <f t="shared" si="41"/>
        <v>5.3968286797732717E-3</v>
      </c>
      <c r="W455" s="51">
        <f t="shared" si="39"/>
        <v>1.6427964207022295E-4</v>
      </c>
      <c r="X455" s="52">
        <f>(C455-AVERAGE($C$2:C454))^2</f>
        <v>2.6454771165056109E-4</v>
      </c>
    </row>
    <row r="456" spans="1:24" x14ac:dyDescent="0.3">
      <c r="A456" s="1">
        <v>196311</v>
      </c>
      <c r="B456" s="75">
        <f>Monthly!AA1116</f>
        <v>-7.4203333333333326E-3</v>
      </c>
      <c r="C456">
        <f>Monthly!AA1117</f>
        <v>2.3131666666666668E-2</v>
      </c>
      <c r="D456" s="45">
        <f>INTERCEPT($B$2:B454,$C$2:C454)</f>
        <v>7.6795379790933838E-3</v>
      </c>
      <c r="E456" s="45">
        <f t="shared" si="43"/>
        <v>8.4961412160780916E-2</v>
      </c>
      <c r="F456" s="45">
        <f t="shared" si="44"/>
        <v>7.0490959803896688E-3</v>
      </c>
      <c r="G456">
        <f>Monthly!H1116</f>
        <v>0.23109185436973148</v>
      </c>
      <c r="H456" s="45">
        <f t="shared" si="45"/>
        <v>0.70306483605633674</v>
      </c>
      <c r="I456" s="31">
        <f>Monthly!K1116</f>
        <v>3.7165125788042059E-3</v>
      </c>
      <c r="J456" s="49">
        <f t="shared" si="46"/>
        <v>-0.69835378684650173</v>
      </c>
      <c r="K456" s="42"/>
      <c r="L456" s="42"/>
      <c r="M456" s="47"/>
      <c r="N456" s="57">
        <f t="shared" si="40"/>
        <v>5.5373085238203806E-3</v>
      </c>
      <c r="O456">
        <f t="shared" si="38"/>
        <v>3.0956143845874145E-4</v>
      </c>
      <c r="P456">
        <f>(C456-AVERAGE($C$2:C455))^2</f>
        <v>2.0514555274507562E-4</v>
      </c>
      <c r="R456">
        <f t="shared" si="42"/>
        <v>-0.69352029327522757</v>
      </c>
      <c r="S456" s="45"/>
      <c r="T456" s="49"/>
      <c r="U456" s="50"/>
      <c r="V456" s="71">
        <f t="shared" si="41"/>
        <v>5.5730566613385116E-3</v>
      </c>
      <c r="W456" s="51">
        <f t="shared" si="39"/>
        <v>3.0830478531921007E-4</v>
      </c>
      <c r="X456" s="52">
        <f>(C456-AVERAGE($C$2:C455))^2</f>
        <v>2.0514555274507562E-4</v>
      </c>
    </row>
    <row r="457" spans="1:24" x14ac:dyDescent="0.3">
      <c r="A457" s="1">
        <v>196312</v>
      </c>
      <c r="B457" s="75">
        <f>Monthly!AA1117</f>
        <v>2.3131666666666668E-2</v>
      </c>
      <c r="C457">
        <f>Monthly!AA1118</f>
        <v>2.4457666666666666E-2</v>
      </c>
      <c r="D457" s="45">
        <f>INTERCEPT($B$2:B455,$C$2:C455)</f>
        <v>7.736726576043274E-3</v>
      </c>
      <c r="E457" s="45">
        <f t="shared" si="43"/>
        <v>7.5714051804418203E-2</v>
      </c>
      <c r="F457" s="45">
        <f t="shared" si="44"/>
        <v>9.4881187843658087E-3</v>
      </c>
      <c r="G457">
        <f>Monthly!H1117</f>
        <v>0.23081652261507762</v>
      </c>
      <c r="H457" s="45">
        <f t="shared" si="45"/>
        <v>0.70238257850088692</v>
      </c>
      <c r="I457" s="31">
        <f>Monthly!K1117</f>
        <v>3.7459774310929822E-3</v>
      </c>
      <c r="J457" s="49">
        <f t="shared" si="46"/>
        <v>-0.69523283450959406</v>
      </c>
      <c r="K457" s="42"/>
      <c r="L457" s="42"/>
      <c r="M457" s="47"/>
      <c r="N457" s="57">
        <f t="shared" si="40"/>
        <v>5.327130342415512E-3</v>
      </c>
      <c r="O457">
        <f t="shared" si="38"/>
        <v>3.6597742005349283E-4</v>
      </c>
      <c r="P457">
        <f>(C457-AVERAGE($C$2:C456))^2</f>
        <v>2.4390393788761738E-4</v>
      </c>
      <c r="R457">
        <f t="shared" si="42"/>
        <v>-0.69036276444018929</v>
      </c>
      <c r="S457" s="45"/>
      <c r="T457" s="49"/>
      <c r="U457" s="50"/>
      <c r="V457" s="71">
        <f t="shared" si="41"/>
        <v>5.3688985798043543E-3</v>
      </c>
      <c r="W457" s="51">
        <f t="shared" si="39"/>
        <v>3.6438106707401306E-4</v>
      </c>
      <c r="X457" s="52">
        <f>(C457-AVERAGE($C$2:C456))^2</f>
        <v>2.4390393788761738E-4</v>
      </c>
    </row>
    <row r="458" spans="1:24" x14ac:dyDescent="0.3">
      <c r="A458" s="1">
        <v>196401</v>
      </c>
      <c r="B458" s="75">
        <f>Monthly!AA1118</f>
        <v>2.4457666666666666E-2</v>
      </c>
      <c r="C458">
        <f>Monthly!AA1119</f>
        <v>1.4073333333333332E-2</v>
      </c>
      <c r="D458" s="45">
        <f>INTERCEPT($B$2:B456,$C$2:C456)</f>
        <v>7.6982723686115249E-3</v>
      </c>
      <c r="E458" s="45">
        <f t="shared" si="43"/>
        <v>7.7101656650518199E-2</v>
      </c>
      <c r="F458" s="45">
        <f t="shared" si="44"/>
        <v>9.5839989864176817E-3</v>
      </c>
      <c r="G458">
        <f>Monthly!H1118</f>
        <v>0.23053372043920084</v>
      </c>
      <c r="H458" s="45">
        <f t="shared" si="45"/>
        <v>0.70168174023243857</v>
      </c>
      <c r="I458" s="31">
        <f>Monthly!K1118</f>
        <v>3.7941979499634083E-3</v>
      </c>
      <c r="J458" s="49">
        <f t="shared" si="46"/>
        <v>-0.69450709909247321</v>
      </c>
      <c r="K458" s="42"/>
      <c r="L458" s="42"/>
      <c r="M458" s="47"/>
      <c r="N458" s="57">
        <f t="shared" si="40"/>
        <v>5.2782562380763523E-3</v>
      </c>
      <c r="O458">
        <f t="shared" si="38"/>
        <v>7.7353381111513946E-5</v>
      </c>
      <c r="P458">
        <f>(C458-AVERAGE($C$2:C457))^2</f>
        <v>2.7027959235457047E-5</v>
      </c>
      <c r="R458">
        <f t="shared" si="42"/>
        <v>-0.68957615143336448</v>
      </c>
      <c r="S458" s="45"/>
      <c r="T458" s="49"/>
      <c r="U458" s="50"/>
      <c r="V458" s="71">
        <f t="shared" si="41"/>
        <v>5.3180381092360063E-3</v>
      </c>
      <c r="W458" s="51">
        <f t="shared" si="39"/>
        <v>7.6655194461101441E-5</v>
      </c>
      <c r="X458" s="52">
        <f>(C458-AVERAGE($C$2:C457))^2</f>
        <v>2.7027959235457047E-5</v>
      </c>
    </row>
    <row r="459" spans="1:24" x14ac:dyDescent="0.3">
      <c r="A459" s="1">
        <v>196402</v>
      </c>
      <c r="B459" s="75">
        <f>Monthly!AA1119</f>
        <v>1.4073333333333332E-2</v>
      </c>
      <c r="C459">
        <f>Monthly!AA1120</f>
        <v>1.4282000000000001E-2</v>
      </c>
      <c r="D459" s="45">
        <f>INTERCEPT($B$2:B457,$C$2:C457)</f>
        <v>7.7247280712471368E-3</v>
      </c>
      <c r="E459" s="45">
        <f t="shared" si="43"/>
        <v>7.6350215491578777E-2</v>
      </c>
      <c r="F459" s="45">
        <f t="shared" si="44"/>
        <v>8.799230103931955E-3</v>
      </c>
      <c r="G459">
        <f>Monthly!H1119</f>
        <v>0.23026171034812604</v>
      </c>
      <c r="H459" s="45">
        <f t="shared" si="45"/>
        <v>0.7010075800789356</v>
      </c>
      <c r="I459" s="31">
        <f>Monthly!K1119</f>
        <v>3.8172175431677481E-3</v>
      </c>
      <c r="J459" s="49">
        <f t="shared" si="46"/>
        <v>-0.69465784819544463</v>
      </c>
      <c r="K459" s="42"/>
      <c r="L459" s="42"/>
      <c r="M459" s="47"/>
      <c r="N459" s="57">
        <f t="shared" si="40"/>
        <v>5.2884083227257225E-3</v>
      </c>
      <c r="O459">
        <f t="shared" si="38"/>
        <v>8.088469125753718E-5</v>
      </c>
      <c r="P459">
        <f>(C459-AVERAGE($C$2:C458))^2</f>
        <v>2.9118248653654614E-5</v>
      </c>
      <c r="R459">
        <f t="shared" si="42"/>
        <v>-0.68969873729439524</v>
      </c>
      <c r="S459" s="45"/>
      <c r="T459" s="49"/>
      <c r="U459" s="50"/>
      <c r="V459" s="71">
        <f t="shared" si="41"/>
        <v>5.3259642107916089E-3</v>
      </c>
      <c r="W459" s="51">
        <f t="shared" si="39"/>
        <v>8.0210577057581589E-5</v>
      </c>
      <c r="X459" s="52">
        <f>(C459-AVERAGE($C$2:C458))^2</f>
        <v>2.9118248653654614E-5</v>
      </c>
    </row>
    <row r="460" spans="1:24" x14ac:dyDescent="0.3">
      <c r="A460" s="1">
        <v>196403</v>
      </c>
      <c r="B460" s="75">
        <f>Monthly!AA1120</f>
        <v>1.4282000000000001E-2</v>
      </c>
      <c r="C460">
        <f>Monthly!AA1121</f>
        <v>3.3003333333333326E-3</v>
      </c>
      <c r="D460" s="45">
        <f>INTERCEPT($B$2:B458,$C$2:C458)</f>
        <v>7.7572388602762795E-3</v>
      </c>
      <c r="E460" s="45">
        <f t="shared" si="43"/>
        <v>7.3455505965761045E-2</v>
      </c>
      <c r="F460" s="45">
        <f t="shared" si="44"/>
        <v>8.8063303964792793E-3</v>
      </c>
      <c r="G460">
        <f>Monthly!H1120</f>
        <v>0.23000610537145288</v>
      </c>
      <c r="H460" s="45">
        <f t="shared" si="45"/>
        <v>0.70037401899233376</v>
      </c>
      <c r="I460" s="31">
        <f>Monthly!K1120</f>
        <v>3.8398720290516121E-3</v>
      </c>
      <c r="J460" s="49">
        <f t="shared" si="46"/>
        <v>-0.69404623392137155</v>
      </c>
      <c r="K460" s="42"/>
      <c r="L460" s="42"/>
      <c r="M460" s="47"/>
      <c r="N460" s="57">
        <f t="shared" si="40"/>
        <v>5.2472196206985386E-3</v>
      </c>
      <c r="O460">
        <f t="shared" si="38"/>
        <v>3.7903662159306754E-6</v>
      </c>
      <c r="P460">
        <f>(C460-AVERAGE($C$2:C459))^2</f>
        <v>3.1329944904720438E-5</v>
      </c>
      <c r="R460">
        <f t="shared" si="42"/>
        <v>-0.68905934758910525</v>
      </c>
      <c r="S460" s="45"/>
      <c r="T460" s="49"/>
      <c r="U460" s="50"/>
      <c r="V460" s="71">
        <f t="shared" si="41"/>
        <v>5.2846228383435848E-3</v>
      </c>
      <c r="W460" s="51">
        <f t="shared" si="39"/>
        <v>3.937404839693831E-6</v>
      </c>
      <c r="X460" s="52">
        <f>(C460-AVERAGE($C$2:C459))^2</f>
        <v>3.1329944904720438E-5</v>
      </c>
    </row>
    <row r="461" spans="1:24" x14ac:dyDescent="0.3">
      <c r="A461" s="1">
        <v>196404</v>
      </c>
      <c r="B461" s="75">
        <f>Monthly!AA1121</f>
        <v>3.3003333333333326E-3</v>
      </c>
      <c r="C461">
        <f>Monthly!AA1122</f>
        <v>1.3915E-2</v>
      </c>
      <c r="D461" s="45">
        <f>INTERCEPT($B$2:B459,$C$2:C459)</f>
        <v>7.7671031875034841E-3</v>
      </c>
      <c r="E461" s="45">
        <f t="shared" si="43"/>
        <v>6.6809934825630482E-2</v>
      </c>
      <c r="F461" s="45">
        <f t="shared" si="44"/>
        <v>7.9875982424063401E-3</v>
      </c>
      <c r="G461">
        <f>Monthly!H1121</f>
        <v>0.2297679455193592</v>
      </c>
      <c r="H461" s="45">
        <f t="shared" si="45"/>
        <v>0.6997836460656599</v>
      </c>
      <c r="I461" s="31">
        <f>Monthly!K1121</f>
        <v>3.9385567115941354E-3</v>
      </c>
      <c r="J461" s="49">
        <f t="shared" si="46"/>
        <v>-0.69443186092051468</v>
      </c>
      <c r="K461" s="42"/>
      <c r="L461" s="42"/>
      <c r="M461" s="47"/>
      <c r="N461" s="57">
        <f t="shared" si="40"/>
        <v>5.2731893801280655E-3</v>
      </c>
      <c r="O461">
        <f t="shared" si="38"/>
        <v>7.4680890789731349E-5</v>
      </c>
      <c r="P461">
        <f>(C461-AVERAGE($C$2:C460))^2</f>
        <v>2.5296326815240946E-5</v>
      </c>
      <c r="R461">
        <f t="shared" si="42"/>
        <v>-0.68931839324712652</v>
      </c>
      <c r="S461" s="45"/>
      <c r="T461" s="49"/>
      <c r="U461" s="50"/>
      <c r="V461" s="71">
        <f t="shared" si="41"/>
        <v>5.3013720961760102E-3</v>
      </c>
      <c r="W461" s="51">
        <f t="shared" si="39"/>
        <v>7.4194585665535262E-5</v>
      </c>
      <c r="X461" s="52">
        <f>(C461-AVERAGE($C$2:C460))^2</f>
        <v>2.5296326815240946E-5</v>
      </c>
    </row>
    <row r="462" spans="1:24" x14ac:dyDescent="0.3">
      <c r="A462" s="1">
        <v>196405</v>
      </c>
      <c r="B462" s="75">
        <f>Monthly!AA1122</f>
        <v>1.3915E-2</v>
      </c>
      <c r="C462">
        <f>Monthly!AA1123</f>
        <v>1.5184E-2</v>
      </c>
      <c r="D462" s="45">
        <f>INTERCEPT($B$2:B460,$C$2:C460)</f>
        <v>7.7805607245835682E-3</v>
      </c>
      <c r="E462" s="45">
        <f t="shared" si="43"/>
        <v>6.5541010260055557E-2</v>
      </c>
      <c r="F462" s="45">
        <f t="shared" si="44"/>
        <v>8.692563882352242E-3</v>
      </c>
      <c r="G462">
        <f>Monthly!H1122</f>
        <v>0.22953071594972874</v>
      </c>
      <c r="H462" s="45">
        <f t="shared" si="45"/>
        <v>0.6991955285110808</v>
      </c>
      <c r="I462" s="31">
        <f>Monthly!K1122</f>
        <v>4.0369245237999417E-3</v>
      </c>
      <c r="J462" s="49">
        <f t="shared" si="46"/>
        <v>-0.69325645362634802</v>
      </c>
      <c r="K462" s="42"/>
      <c r="L462" s="42"/>
      <c r="M462" s="47"/>
      <c r="N462" s="57">
        <f t="shared" si="40"/>
        <v>5.1940324623576603E-3</v>
      </c>
      <c r="O462">
        <f t="shared" si="38"/>
        <v>9.9799451403147742E-5</v>
      </c>
      <c r="P462">
        <f>(C462-AVERAGE($C$2:C461))^2</f>
        <v>3.9534059559554721E-5</v>
      </c>
      <c r="R462">
        <f t="shared" si="42"/>
        <v>-0.68801688780929393</v>
      </c>
      <c r="S462" s="45"/>
      <c r="T462" s="49"/>
      <c r="U462" s="50"/>
      <c r="V462" s="71">
        <f t="shared" si="41"/>
        <v>5.2172199420149334E-3</v>
      </c>
      <c r="W462" s="51">
        <f t="shared" si="39"/>
        <v>9.9336704724248804E-5</v>
      </c>
      <c r="X462" s="52">
        <f>(C462-AVERAGE($C$2:C461))^2</f>
        <v>3.9534059559554721E-5</v>
      </c>
    </row>
    <row r="463" spans="1:24" x14ac:dyDescent="0.3">
      <c r="A463" s="1">
        <v>196406</v>
      </c>
      <c r="B463" s="75">
        <f>Monthly!AA1123</f>
        <v>1.5184E-2</v>
      </c>
      <c r="C463">
        <f>Monthly!AA1124</f>
        <v>1.6026666666666668E-2</v>
      </c>
      <c r="D463" s="45">
        <f>INTERCEPT($B$2:B461,$C$2:C461)</f>
        <v>7.7672462151504133E-3</v>
      </c>
      <c r="E463" s="45">
        <f t="shared" si="43"/>
        <v>6.4888371734697192E-2</v>
      </c>
      <c r="F463" s="45">
        <f t="shared" si="44"/>
        <v>8.7525112515700557E-3</v>
      </c>
      <c r="G463">
        <f>Monthly!H1123</f>
        <v>0.2293164974974394</v>
      </c>
      <c r="H463" s="45">
        <f t="shared" si="45"/>
        <v>0.69866441429919901</v>
      </c>
      <c r="I463" s="31">
        <f>Monthly!K1123</f>
        <v>4.1350619912291888E-3</v>
      </c>
      <c r="J463" s="49">
        <f t="shared" si="46"/>
        <v>-0.69279909691438646</v>
      </c>
      <c r="K463" s="42"/>
      <c r="L463" s="42"/>
      <c r="M463" s="47"/>
      <c r="N463" s="57">
        <f t="shared" si="40"/>
        <v>5.1632321195146658E-3</v>
      </c>
      <c r="O463">
        <f t="shared" si="38"/>
        <v>1.1801421016025564E-4</v>
      </c>
      <c r="P463">
        <f>(C463-AVERAGE($C$2:C462))^2</f>
        <v>5.0646553363010954E-5</v>
      </c>
      <c r="R463">
        <f t="shared" si="42"/>
        <v>-0.68743364925941286</v>
      </c>
      <c r="S463" s="45"/>
      <c r="T463" s="49"/>
      <c r="U463" s="50"/>
      <c r="V463" s="71">
        <f t="shared" si="41"/>
        <v>5.1795091657587805E-3</v>
      </c>
      <c r="W463" s="51">
        <f t="shared" si="39"/>
        <v>1.1766082584950225E-4</v>
      </c>
      <c r="X463" s="52">
        <f>(C463-AVERAGE($C$2:C462))^2</f>
        <v>5.0646553363010954E-5</v>
      </c>
    </row>
    <row r="464" spans="1:24" x14ac:dyDescent="0.3">
      <c r="A464" s="1">
        <v>196407</v>
      </c>
      <c r="B464" s="75">
        <f>Monthly!AA1124</f>
        <v>1.6026666666666668E-2</v>
      </c>
      <c r="C464">
        <f>Monthly!AA1125</f>
        <v>-1.4537666666666666E-2</v>
      </c>
      <c r="D464" s="45">
        <f>INTERCEPT($B$2:B462,$C$2:C462)</f>
        <v>7.7764313487538265E-3</v>
      </c>
      <c r="E464" s="45">
        <f t="shared" si="43"/>
        <v>6.7105725204435945E-2</v>
      </c>
      <c r="F464" s="45">
        <f t="shared" si="44"/>
        <v>8.8519124380302527E-3</v>
      </c>
      <c r="G464">
        <f>Monthly!H1124</f>
        <v>0.22908052539373072</v>
      </c>
      <c r="H464" s="45">
        <f t="shared" si="45"/>
        <v>0.69807931779656229</v>
      </c>
      <c r="I464" s="31">
        <f>Monthly!K1124</f>
        <v>4.1556805337806179E-3</v>
      </c>
      <c r="J464" s="49">
        <f t="shared" si="46"/>
        <v>-0.69213289234958031</v>
      </c>
      <c r="K464" s="42"/>
      <c r="L464" s="42"/>
      <c r="M464" s="47"/>
      <c r="N464" s="57">
        <f t="shared" si="40"/>
        <v>5.1183670755283461E-3</v>
      </c>
      <c r="O464">
        <f t="shared" si="38"/>
        <v>3.8635966247430877E-4</v>
      </c>
      <c r="P464">
        <f>(C464-AVERAGE($C$2:C463))^2</f>
        <v>5.5051697358105684E-4</v>
      </c>
      <c r="R464">
        <f t="shared" si="42"/>
        <v>-0.68674234162325054</v>
      </c>
      <c r="S464" s="45"/>
      <c r="T464" s="49"/>
      <c r="U464" s="50"/>
      <c r="V464" s="71">
        <f t="shared" si="41"/>
        <v>5.1348109070500497E-3</v>
      </c>
      <c r="W464" s="51">
        <f t="shared" si="39"/>
        <v>3.8700637388838706E-4</v>
      </c>
      <c r="X464" s="52">
        <f>(C464-AVERAGE($C$2:C463))^2</f>
        <v>5.5051697358105684E-4</v>
      </c>
    </row>
    <row r="465" spans="1:24" x14ac:dyDescent="0.3">
      <c r="A465" s="1">
        <v>196408</v>
      </c>
      <c r="B465" s="75">
        <f>Monthly!AA1125</f>
        <v>-1.4537666666666666E-2</v>
      </c>
      <c r="C465">
        <f>Monthly!AA1126</f>
        <v>2.7457333333333334E-2</v>
      </c>
      <c r="D465" s="45">
        <f>INTERCEPT($B$2:B463,$C$2:C463)</f>
        <v>7.788048865088229E-3</v>
      </c>
      <c r="E465" s="45">
        <f t="shared" si="43"/>
        <v>7.3746247074963051E-2</v>
      </c>
      <c r="F465" s="45">
        <f t="shared" si="44"/>
        <v>6.7159505071947741E-3</v>
      </c>
      <c r="G465">
        <f>Monthly!H1125</f>
        <v>0.22888906933927652</v>
      </c>
      <c r="H465" s="45">
        <f t="shared" si="45"/>
        <v>0.69760456222044132</v>
      </c>
      <c r="I465" s="31">
        <f>Monthly!K1125</f>
        <v>4.187876243251897E-3</v>
      </c>
      <c r="J465" s="49">
        <f t="shared" si="46"/>
        <v>-0.69385284675137249</v>
      </c>
      <c r="K465" s="42"/>
      <c r="L465" s="42"/>
      <c r="M465" s="47"/>
      <c r="N465" s="57">
        <f t="shared" si="40"/>
        <v>5.234196107581475E-3</v>
      </c>
      <c r="O465">
        <f t="shared" si="38"/>
        <v>4.9386782815459801E-4</v>
      </c>
      <c r="P465">
        <f>(C465-AVERAGE($C$2:C464))^2</f>
        <v>3.4531220935365395E-4</v>
      </c>
      <c r="R465">
        <f t="shared" si="42"/>
        <v>-0.68842188205260535</v>
      </c>
      <c r="S465" s="45"/>
      <c r="T465" s="49"/>
      <c r="U465" s="50"/>
      <c r="V465" s="71">
        <f t="shared" si="41"/>
        <v>5.2434058779371462E-3</v>
      </c>
      <c r="W465" s="51">
        <f t="shared" si="39"/>
        <v>4.934585729936045E-4</v>
      </c>
      <c r="X465" s="52">
        <f>(C465-AVERAGE($C$2:C464))^2</f>
        <v>3.4531220935365395E-4</v>
      </c>
    </row>
    <row r="466" spans="1:24" x14ac:dyDescent="0.3">
      <c r="A466" s="1">
        <v>196409</v>
      </c>
      <c r="B466" s="75">
        <f>Monthly!AA1126</f>
        <v>2.7457333333333334E-2</v>
      </c>
      <c r="C466">
        <f>Monthly!AA1127</f>
        <v>5.7699999999999991E-3</v>
      </c>
      <c r="D466" s="45">
        <f>INTERCEPT($B$2:B464,$C$2:C464)</f>
        <v>7.8106873503977076E-3</v>
      </c>
      <c r="E466" s="45">
        <f t="shared" si="43"/>
        <v>6.8888655900252851E-2</v>
      </c>
      <c r="F466" s="45">
        <f t="shared" si="44"/>
        <v>9.7021861383362502E-3</v>
      </c>
      <c r="G466">
        <f>Monthly!H1126</f>
        <v>0.22867848440665214</v>
      </c>
      <c r="H466" s="45">
        <f t="shared" si="45"/>
        <v>0.69708233379394091</v>
      </c>
      <c r="I466" s="31">
        <f>Monthly!K1126</f>
        <v>4.2196009187986201E-3</v>
      </c>
      <c r="J466" s="49">
        <f t="shared" si="46"/>
        <v>-0.69034272492881743</v>
      </c>
      <c r="K466" s="42"/>
      <c r="L466" s="42"/>
      <c r="M466" s="47"/>
      <c r="N466" s="57">
        <f t="shared" si="40"/>
        <v>4.9978096006650791E-3</v>
      </c>
      <c r="O466">
        <f t="shared" si="38"/>
        <v>5.962780128250233E-7</v>
      </c>
      <c r="P466">
        <f>(C466-AVERAGE($C$2:C465))^2</f>
        <v>9.8897914393253933E-6</v>
      </c>
      <c r="R466">
        <f t="shared" si="42"/>
        <v>-0.68487211269579462</v>
      </c>
      <c r="S466" s="45"/>
      <c r="T466" s="49"/>
      <c r="U466" s="50"/>
      <c r="V466" s="71">
        <f t="shared" si="41"/>
        <v>5.0138864848810055E-3</v>
      </c>
      <c r="W466" s="51">
        <f t="shared" si="39"/>
        <v>5.717076477456005E-7</v>
      </c>
      <c r="X466" s="52">
        <f>(C466-AVERAGE($C$2:C465))^2</f>
        <v>9.8897914393253933E-6</v>
      </c>
    </row>
    <row r="467" spans="1:24" x14ac:dyDescent="0.3">
      <c r="A467" s="1">
        <v>196410</v>
      </c>
      <c r="B467" s="75">
        <f>Monthly!AA1127</f>
        <v>5.7699999999999991E-3</v>
      </c>
      <c r="C467">
        <f>Monthly!AA1128</f>
        <v>-1.4353333333333336E-3</v>
      </c>
      <c r="D467" s="45">
        <f>INTERCEPT($B$2:B465,$C$2:C465)</f>
        <v>7.7573097476574373E-3</v>
      </c>
      <c r="E467" s="45">
        <f t="shared" si="43"/>
        <v>6.934164187455101E-2</v>
      </c>
      <c r="F467" s="45">
        <f t="shared" si="44"/>
        <v>8.1574110212735973E-3</v>
      </c>
      <c r="G467">
        <f>Monthly!H1127</f>
        <v>0.22849555019712117</v>
      </c>
      <c r="H467" s="45">
        <f t="shared" si="45"/>
        <v>0.69662864314462647</v>
      </c>
      <c r="I467" s="31">
        <f>Monthly!K1127</f>
        <v>4.1556825533414577E-3</v>
      </c>
      <c r="J467" s="49">
        <f t="shared" si="46"/>
        <v>-0.69139190833703346</v>
      </c>
      <c r="K467" s="42"/>
      <c r="L467" s="42"/>
      <c r="M467" s="47"/>
      <c r="N467" s="57">
        <f t="shared" si="40"/>
        <v>5.0684660660302305E-3</v>
      </c>
      <c r="O467">
        <f t="shared" si="38"/>
        <v>4.2299406627161856E-5</v>
      </c>
      <c r="P467">
        <f>(C467-AVERAGE($C$2:C466))^2</f>
        <v>1.0698538970776277E-4</v>
      </c>
      <c r="R467">
        <f t="shared" si="42"/>
        <v>-0.68600544225196647</v>
      </c>
      <c r="S467" s="45"/>
      <c r="T467" s="49"/>
      <c r="U467" s="50"/>
      <c r="V467" s="71">
        <f t="shared" si="41"/>
        <v>5.0871647984046947E-3</v>
      </c>
      <c r="W467" s="51">
        <f t="shared" si="39"/>
        <v>4.254298187852607E-5</v>
      </c>
      <c r="X467" s="52">
        <f>(C467-AVERAGE($C$2:C466))^2</f>
        <v>1.0698538970776277E-4</v>
      </c>
    </row>
    <row r="468" spans="1:24" x14ac:dyDescent="0.3">
      <c r="A468" s="1">
        <v>196411</v>
      </c>
      <c r="B468" s="75">
        <f>Monthly!AA1128</f>
        <v>-1.4353333333333336E-3</v>
      </c>
      <c r="C468">
        <f>Monthly!AA1129</f>
        <v>2.0280000000000003E-3</v>
      </c>
      <c r="D468" s="45">
        <f>INTERCEPT($B$2:B466,$C$2:C466)</f>
        <v>7.7984127657042528E-3</v>
      </c>
      <c r="E468" s="45">
        <f t="shared" si="43"/>
        <v>6.6297410316836419E-2</v>
      </c>
      <c r="F468" s="45">
        <f t="shared" si="44"/>
        <v>7.7032538827628205E-3</v>
      </c>
      <c r="G468">
        <f>Monthly!H1128</f>
        <v>0.22833368301072021</v>
      </c>
      <c r="H468" s="45">
        <f t="shared" si="45"/>
        <v>0.69622717454213823</v>
      </c>
      <c r="I468" s="31">
        <f>Monthly!K1128</f>
        <v>4.0932222351774761E-3</v>
      </c>
      <c r="J468" s="49">
        <f t="shared" si="46"/>
        <v>-0.69136691663604155</v>
      </c>
      <c r="K468" s="42"/>
      <c r="L468" s="42"/>
      <c r="M468" s="47"/>
      <c r="N468" s="57">
        <f t="shared" si="40"/>
        <v>5.0667830187748897E-3</v>
      </c>
      <c r="O468">
        <f t="shared" si="38"/>
        <v>9.2342022351946297E-6</v>
      </c>
      <c r="P468">
        <f>(C468-AVERAGE($C$2:C467))^2</f>
        <v>4.7030035002634568E-5</v>
      </c>
      <c r="R468">
        <f t="shared" si="42"/>
        <v>-0.68606252256692168</v>
      </c>
      <c r="S468" s="45"/>
      <c r="T468" s="49"/>
      <c r="U468" s="50"/>
      <c r="V468" s="71">
        <f t="shared" si="41"/>
        <v>5.0908554717772683E-3</v>
      </c>
      <c r="W468" s="51">
        <f t="shared" si="39"/>
        <v>9.3810836409959513E-6</v>
      </c>
      <c r="X468" s="52">
        <f>(C468-AVERAGE($C$2:C467))^2</f>
        <v>4.7030035002634568E-5</v>
      </c>
    </row>
    <row r="469" spans="1:24" x14ac:dyDescent="0.3">
      <c r="A469" s="1">
        <v>196412</v>
      </c>
      <c r="B469" s="75">
        <f>Monthly!AA1129</f>
        <v>2.0280000000000003E-3</v>
      </c>
      <c r="C469">
        <f>Monthly!AA1130</f>
        <v>3.1616000000000005E-2</v>
      </c>
      <c r="D469" s="45">
        <f>INTERCEPT($B$2:B467,$C$2:C467)</f>
        <v>7.7943550321556941E-3</v>
      </c>
      <c r="E469" s="45">
        <f t="shared" si="43"/>
        <v>6.7378875438647706E-2</v>
      </c>
      <c r="F469" s="45">
        <f t="shared" si="44"/>
        <v>7.9309993915452712E-3</v>
      </c>
      <c r="G469">
        <f>Monthly!H1129</f>
        <v>0.2281750352941341</v>
      </c>
      <c r="H469" s="45">
        <f t="shared" si="45"/>
        <v>0.69583366742874553</v>
      </c>
      <c r="I469" s="31">
        <f>Monthly!K1129</f>
        <v>4.0322785169071588E-3</v>
      </c>
      <c r="J469" s="49">
        <f t="shared" si="46"/>
        <v>-0.69066294625926195</v>
      </c>
      <c r="K469" s="42"/>
      <c r="L469" s="42"/>
      <c r="M469" s="47"/>
      <c r="N469" s="57">
        <f t="shared" si="40"/>
        <v>5.0193746646629983E-3</v>
      </c>
      <c r="O469">
        <f t="shared" si="38"/>
        <v>7.0738047922829037E-4</v>
      </c>
      <c r="P469">
        <f>(C469-AVERAGE($C$2:C468))^2</f>
        <v>5.1732775182071001E-4</v>
      </c>
      <c r="R469">
        <f t="shared" si="42"/>
        <v>-0.68543860304506721</v>
      </c>
      <c r="S469" s="45"/>
      <c r="T469" s="49"/>
      <c r="U469" s="50"/>
      <c r="V469" s="71">
        <f t="shared" si="41"/>
        <v>5.0505143635029628E-3</v>
      </c>
      <c r="W469" s="51">
        <f t="shared" si="39"/>
        <v>7.0572502710293061E-4</v>
      </c>
      <c r="X469" s="52">
        <f>(C469-AVERAGE($C$2:C468))^2</f>
        <v>5.1732775182071001E-4</v>
      </c>
    </row>
    <row r="470" spans="1:24" x14ac:dyDescent="0.3">
      <c r="A470" s="1">
        <v>196501</v>
      </c>
      <c r="B470" s="75">
        <f>Monthly!AA1130</f>
        <v>3.1616000000000005E-2</v>
      </c>
      <c r="C470">
        <f>Monthly!AA1131</f>
        <v>4.7100000000000006E-4</v>
      </c>
      <c r="D470" s="45">
        <f>INTERCEPT($B$2:B468,$C$2:C468)</f>
        <v>7.7737853560266605E-3</v>
      </c>
      <c r="E470" s="45">
        <f t="shared" si="43"/>
        <v>7.1290948279200822E-2</v>
      </c>
      <c r="F470" s="45">
        <f t="shared" si="44"/>
        <v>1.0027719976821874E-2</v>
      </c>
      <c r="G470">
        <f>Monthly!H1130</f>
        <v>0.22800552615583172</v>
      </c>
      <c r="H470" s="45">
        <f t="shared" si="45"/>
        <v>0.69541319397806023</v>
      </c>
      <c r="I470" s="31">
        <f>Monthly!K1130</f>
        <v>4.0636511832757589E-3</v>
      </c>
      <c r="J470" s="49">
        <f t="shared" si="46"/>
        <v>-0.68814972371518202</v>
      </c>
      <c r="K470" s="42"/>
      <c r="L470" s="42"/>
      <c r="M470" s="47"/>
      <c r="N470" s="57">
        <f t="shared" si="40"/>
        <v>4.8501235878253973E-3</v>
      </c>
      <c r="O470">
        <f t="shared" si="38"/>
        <v>1.9176723397448779E-5</v>
      </c>
      <c r="P470">
        <f>(C470-AVERAGE($C$2:C469))^2</f>
        <v>7.1381545056189148E-5</v>
      </c>
      <c r="R470">
        <f t="shared" si="42"/>
        <v>-0.68288588916589998</v>
      </c>
      <c r="S470" s="45"/>
      <c r="T470" s="49"/>
      <c r="U470" s="50"/>
      <c r="V470" s="71">
        <f t="shared" si="41"/>
        <v>4.8854621357946187E-3</v>
      </c>
      <c r="W470" s="51">
        <f t="shared" si="39"/>
        <v>1.9487475948364387E-5</v>
      </c>
      <c r="X470" s="52">
        <f>(C470-AVERAGE($C$2:C469))^2</f>
        <v>7.1381545056189148E-5</v>
      </c>
    </row>
    <row r="471" spans="1:24" x14ac:dyDescent="0.3">
      <c r="A471" s="1">
        <v>196502</v>
      </c>
      <c r="B471" s="75">
        <f>Monthly!AA1131</f>
        <v>4.7100000000000006E-4</v>
      </c>
      <c r="C471">
        <f>Monthly!AA1132</f>
        <v>-1.5488E-2</v>
      </c>
      <c r="D471" s="45">
        <f>INTERCEPT($B$2:B469,$C$2:C469)</f>
        <v>7.754180761777355E-3</v>
      </c>
      <c r="E471" s="45">
        <f t="shared" si="43"/>
        <v>6.9687083470247879E-2</v>
      </c>
      <c r="F471" s="45">
        <f t="shared" si="44"/>
        <v>7.7870033780918415E-3</v>
      </c>
      <c r="G471">
        <f>Monthly!H1131</f>
        <v>0.22783580029308803</v>
      </c>
      <c r="H471" s="45">
        <f t="shared" si="45"/>
        <v>0.69499215608599818</v>
      </c>
      <c r="I471" s="31">
        <f>Monthly!K1131</f>
        <v>4.0834997109855733E-3</v>
      </c>
      <c r="J471" s="49">
        <f t="shared" si="46"/>
        <v>-0.69004303331703731</v>
      </c>
      <c r="K471" s="42"/>
      <c r="L471" s="42"/>
      <c r="M471" s="47"/>
      <c r="N471" s="57">
        <f t="shared" si="40"/>
        <v>4.9776270950877416E-3</v>
      </c>
      <c r="O471">
        <f t="shared" si="38"/>
        <v>4.1884189239518957E-4</v>
      </c>
      <c r="P471">
        <f>(C471-AVERAGE($C$2:C470))^2</f>
        <v>5.9485968838030577E-4</v>
      </c>
      <c r="R471">
        <f t="shared" si="42"/>
        <v>-0.68475465072621589</v>
      </c>
      <c r="S471" s="45"/>
      <c r="T471" s="49"/>
      <c r="U471" s="50"/>
      <c r="V471" s="71">
        <f t="shared" si="41"/>
        <v>5.0062916815980379E-3</v>
      </c>
      <c r="W471" s="51">
        <f t="shared" si="39"/>
        <v>4.2001599153041863E-4</v>
      </c>
      <c r="X471" s="52">
        <f>(C471-AVERAGE($C$2:C470))^2</f>
        <v>5.9485968838030577E-4</v>
      </c>
    </row>
    <row r="472" spans="1:24" x14ac:dyDescent="0.3">
      <c r="A472" s="1">
        <v>196503</v>
      </c>
      <c r="B472" s="75">
        <f>Monthly!AA1132</f>
        <v>-1.5488E-2</v>
      </c>
      <c r="C472">
        <f>Monthly!AA1133</f>
        <v>3.2336999999999998E-2</v>
      </c>
      <c r="D472" s="45">
        <f>INTERCEPT($B$2:B470,$C$2:C470)</f>
        <v>7.8057904653757119E-3</v>
      </c>
      <c r="E472" s="45">
        <f t="shared" si="43"/>
        <v>6.8382863092671484E-2</v>
      </c>
      <c r="F472" s="45">
        <f t="shared" si="44"/>
        <v>6.7466766817964163E-3</v>
      </c>
      <c r="G472">
        <f>Monthly!H1132</f>
        <v>0.227689839724937</v>
      </c>
      <c r="H472" s="45">
        <f t="shared" si="45"/>
        <v>0.69463005105463393</v>
      </c>
      <c r="I472" s="31">
        <f>Monthly!K1132</f>
        <v>4.1030447374623908E-3</v>
      </c>
      <c r="J472" s="49">
        <f t="shared" si="46"/>
        <v>-0.69075168273255072</v>
      </c>
      <c r="K472" s="42"/>
      <c r="L472" s="42"/>
      <c r="M472" s="47"/>
      <c r="N472" s="57">
        <f t="shared" si="40"/>
        <v>5.0253505555343733E-3</v>
      </c>
      <c r="O472">
        <f t="shared" si="38"/>
        <v>7.4592619537737948E-4</v>
      </c>
      <c r="P472">
        <f>(C472-AVERAGE($C$2:C471))^2</f>
        <v>5.5164609851963389E-4</v>
      </c>
      <c r="R472">
        <f t="shared" si="42"/>
        <v>-0.68543899238026906</v>
      </c>
      <c r="S472" s="45"/>
      <c r="T472" s="49"/>
      <c r="U472" s="50"/>
      <c r="V472" s="71">
        <f t="shared" si="41"/>
        <v>5.0505395369636191E-3</v>
      </c>
      <c r="W472" s="51">
        <f t="shared" si="39"/>
        <v>7.4455092460084746E-4</v>
      </c>
      <c r="X472" s="52">
        <f>(C472-AVERAGE($C$2:C471))^2</f>
        <v>5.5164609851963389E-4</v>
      </c>
    </row>
    <row r="473" spans="1:24" x14ac:dyDescent="0.3">
      <c r="A473" s="1">
        <v>196504</v>
      </c>
      <c r="B473" s="75">
        <f>Monthly!AA1133</f>
        <v>3.2336999999999998E-2</v>
      </c>
      <c r="C473">
        <f>Monthly!AA1134</f>
        <v>-6.3636666666666668E-3</v>
      </c>
      <c r="D473" s="45">
        <f>INTERCEPT($B$2:B471,$C$2:C471)</f>
        <v>7.7936453421297023E-3</v>
      </c>
      <c r="E473" s="45">
        <f t="shared" si="43"/>
        <v>6.6051595401961191E-2</v>
      </c>
      <c r="F473" s="45">
        <f t="shared" si="44"/>
        <v>9.9295557826429206E-3</v>
      </c>
      <c r="G473">
        <f>Monthly!H1133</f>
        <v>0.22753077154714674</v>
      </c>
      <c r="H473" s="45">
        <f t="shared" si="45"/>
        <v>0.69423540534753458</v>
      </c>
      <c r="I473" s="31">
        <f>Monthly!K1133</f>
        <v>4.1404031948702206E-3</v>
      </c>
      <c r="J473" s="49">
        <f t="shared" si="46"/>
        <v>-0.68718365778792234</v>
      </c>
      <c r="K473" s="42"/>
      <c r="L473" s="42"/>
      <c r="M473" s="47"/>
      <c r="N473" s="57">
        <f t="shared" si="40"/>
        <v>4.7850646065306576E-3</v>
      </c>
      <c r="O473">
        <f t="shared" si="38"/>
        <v>1.2429420900196802E-4</v>
      </c>
      <c r="P473">
        <f>(C473-AVERAGE($C$2:C472))^2</f>
        <v>2.3297094315442941E-4</v>
      </c>
      <c r="R473">
        <f t="shared" si="42"/>
        <v>-0.68182369904475937</v>
      </c>
      <c r="S473" s="45"/>
      <c r="T473" s="49"/>
      <c r="U473" s="50"/>
      <c r="V473" s="71">
        <f t="shared" si="41"/>
        <v>4.8167835239161724E-3</v>
      </c>
      <c r="W473" s="51">
        <f t="shared" si="39"/>
        <v>1.2500246646410384E-4</v>
      </c>
      <c r="X473" s="52">
        <f>(C473-AVERAGE($C$2:C472))^2</f>
        <v>2.3297094315442941E-4</v>
      </c>
    </row>
    <row r="474" spans="1:24" x14ac:dyDescent="0.3">
      <c r="A474" s="1">
        <v>196505</v>
      </c>
      <c r="B474" s="75">
        <f>Monthly!AA1134</f>
        <v>-6.3636666666666668E-3</v>
      </c>
      <c r="C474">
        <f>Monthly!AA1135</f>
        <v>-5.0046666666666663E-2</v>
      </c>
      <c r="D474" s="45">
        <f>INTERCEPT($B$2:B472,$C$2:C472)</f>
        <v>7.738546843965511E-3</v>
      </c>
      <c r="E474" s="45">
        <f t="shared" si="43"/>
        <v>5.5778213640115801E-2</v>
      </c>
      <c r="F474" s="45">
        <f t="shared" si="44"/>
        <v>7.3835928850976944E-3</v>
      </c>
      <c r="G474">
        <f>Monthly!H1134</f>
        <v>0.22741213550346251</v>
      </c>
      <c r="H474" s="45">
        <f t="shared" si="45"/>
        <v>0.69394105563605735</v>
      </c>
      <c r="I474" s="31">
        <f>Monthly!K1134</f>
        <v>4.1883584229808783E-3</v>
      </c>
      <c r="J474" s="49">
        <f t="shared" si="46"/>
        <v>-0.68957669263394028</v>
      </c>
      <c r="K474" s="42"/>
      <c r="L474" s="42"/>
      <c r="M474" s="47"/>
      <c r="N474" s="57">
        <f t="shared" si="40"/>
        <v>4.9462217334840589E-3</v>
      </c>
      <c r="O474">
        <f t="shared" si="38"/>
        <v>3.0242177745914318E-3</v>
      </c>
      <c r="P474">
        <f>(C474-AVERAGE($C$2:C473))^2</f>
        <v>3.4708650544090849E-3</v>
      </c>
      <c r="R474">
        <f t="shared" si="42"/>
        <v>-0.68415548604314014</v>
      </c>
      <c r="S474" s="45"/>
      <c r="T474" s="49"/>
      <c r="U474" s="50"/>
      <c r="V474" s="71">
        <f t="shared" si="41"/>
        <v>4.9675511605733816E-3</v>
      </c>
      <c r="W474" s="51">
        <f t="shared" si="39"/>
        <v>3.0265641631430163E-3</v>
      </c>
      <c r="X474" s="52">
        <f>(C474-AVERAGE($C$2:C473))^2</f>
        <v>3.4708650544090849E-3</v>
      </c>
    </row>
    <row r="475" spans="1:24" x14ac:dyDescent="0.3">
      <c r="A475" s="1">
        <v>196506</v>
      </c>
      <c r="B475" s="75">
        <f>Monthly!AA1135</f>
        <v>-5.0046666666666663E-2</v>
      </c>
      <c r="C475">
        <f>Monthly!AA1136</f>
        <v>1.1286000000000001E-2</v>
      </c>
      <c r="D475" s="45">
        <f>INTERCEPT($B$2:B473,$C$2:C473)</f>
        <v>7.7939419200820674E-3</v>
      </c>
      <c r="E475" s="45">
        <f t="shared" si="43"/>
        <v>5.5083620215591933E-2</v>
      </c>
      <c r="F475" s="45">
        <f t="shared" si="44"/>
        <v>5.0371903403590764E-3</v>
      </c>
      <c r="G475">
        <f>Monthly!H1135</f>
        <v>0.22734329916578458</v>
      </c>
      <c r="H475" s="45">
        <f t="shared" si="45"/>
        <v>0.69377025865163178</v>
      </c>
      <c r="I475" s="31">
        <f>Monthly!K1135</f>
        <v>4.2358926563827283E-3</v>
      </c>
      <c r="J475" s="49">
        <f t="shared" si="46"/>
        <v>-0.69182909276582005</v>
      </c>
      <c r="K475" s="42"/>
      <c r="L475" s="42"/>
      <c r="M475" s="47"/>
      <c r="N475" s="57">
        <f t="shared" si="40"/>
        <v>5.0979079216761092E-3</v>
      </c>
      <c r="O475">
        <f t="shared" si="38"/>
        <v>3.82924835698149E-5</v>
      </c>
      <c r="P475">
        <f>(C475-AVERAGE($C$2:C474))^2</f>
        <v>6.4677271622980539E-6</v>
      </c>
      <c r="R475">
        <f t="shared" si="42"/>
        <v>-0.68634684864393591</v>
      </c>
      <c r="S475" s="45"/>
      <c r="T475" s="49"/>
      <c r="U475" s="50"/>
      <c r="V475" s="71">
        <f t="shared" si="41"/>
        <v>5.1092392995888206E-3</v>
      </c>
      <c r="W475" s="51">
        <f t="shared" si="39"/>
        <v>3.8152372750144014E-5</v>
      </c>
      <c r="X475" s="52">
        <f>(C475-AVERAGE($C$2:C474))^2</f>
        <v>6.4677271622980539E-6</v>
      </c>
    </row>
    <row r="476" spans="1:24" x14ac:dyDescent="0.3">
      <c r="A476" s="1">
        <v>196507</v>
      </c>
      <c r="B476" s="75">
        <f>Monthly!AA1136</f>
        <v>1.1286000000000001E-2</v>
      </c>
      <c r="C476">
        <f>Monthly!AA1137</f>
        <v>2.436E-2</v>
      </c>
      <c r="D476" s="45">
        <f>INTERCEPT($B$2:B474,$C$2:C474)</f>
        <v>7.7748981562339682E-3</v>
      </c>
      <c r="E476" s="45">
        <f t="shared" si="43"/>
        <v>6.2704041411608624E-2</v>
      </c>
      <c r="F476" s="45">
        <f t="shared" si="44"/>
        <v>8.4825759676053838E-3</v>
      </c>
      <c r="G476">
        <f>Monthly!H1136</f>
        <v>0.22726406290841314</v>
      </c>
      <c r="H476" s="45">
        <f t="shared" si="45"/>
        <v>0.69357365180077357</v>
      </c>
      <c r="I476" s="31">
        <f>Monthly!K1136</f>
        <v>4.2115579784592272E-3</v>
      </c>
      <c r="J476" s="49">
        <f t="shared" si="46"/>
        <v>-0.68809896062692444</v>
      </c>
      <c r="K476" s="42"/>
      <c r="L476" s="42"/>
      <c r="M476" s="47"/>
      <c r="N476" s="57">
        <f t="shared" si="40"/>
        <v>4.8467049859306222E-3</v>
      </c>
      <c r="O476">
        <f t="shared" si="38"/>
        <v>3.8076868230610481E-4</v>
      </c>
      <c r="P476">
        <f>(C476-AVERAGE($C$2:C475))^2</f>
        <v>2.4372852759830949E-4</v>
      </c>
      <c r="R476">
        <f t="shared" si="42"/>
        <v>-0.68264877023677561</v>
      </c>
      <c r="S476" s="45"/>
      <c r="T476" s="49"/>
      <c r="U476" s="50"/>
      <c r="V476" s="71">
        <f t="shared" si="41"/>
        <v>4.8701306065530581E-3</v>
      </c>
      <c r="W476" s="51">
        <f t="shared" si="39"/>
        <v>3.7985500897361988E-4</v>
      </c>
      <c r="X476" s="52">
        <f>(C476-AVERAGE($C$2:C475))^2</f>
        <v>2.4372852759830949E-4</v>
      </c>
    </row>
    <row r="477" spans="1:24" x14ac:dyDescent="0.3">
      <c r="A477" s="1">
        <v>196508</v>
      </c>
      <c r="B477" s="75">
        <f>Monthly!AA1137</f>
        <v>2.436E-2</v>
      </c>
      <c r="C477">
        <f>Monthly!AA1138</f>
        <v>3.0099333333333332E-2</v>
      </c>
      <c r="D477" s="45">
        <f>INTERCEPT($B$2:B475,$C$2:C475)</f>
        <v>7.6506378317464322E-3</v>
      </c>
      <c r="E477" s="45">
        <f t="shared" si="43"/>
        <v>7.2788150026967313E-2</v>
      </c>
      <c r="F477" s="45">
        <f t="shared" si="44"/>
        <v>9.423757166403356E-3</v>
      </c>
      <c r="G477">
        <f>Monthly!H1137</f>
        <v>0.22717834726497921</v>
      </c>
      <c r="H477" s="45">
        <f t="shared" si="45"/>
        <v>0.69336096112504397</v>
      </c>
      <c r="I477" s="31">
        <f>Monthly!K1137</f>
        <v>4.1769949132395116E-3</v>
      </c>
      <c r="J477" s="49">
        <f t="shared" si="46"/>
        <v>-0.6868968236739954</v>
      </c>
      <c r="K477" s="42"/>
      <c r="L477" s="42"/>
      <c r="M477" s="47"/>
      <c r="N477" s="57">
        <f t="shared" si="40"/>
        <v>4.7657479794495292E-3</v>
      </c>
      <c r="O477">
        <f t="shared" si="38"/>
        <v>6.4179054688251588E-4</v>
      </c>
      <c r="P477">
        <f>(C477-AVERAGE($C$2:C476))^2</f>
        <v>4.5446879287490308E-4</v>
      </c>
      <c r="R477">
        <f t="shared" si="42"/>
        <v>-0.68149196098872111</v>
      </c>
      <c r="S477" s="45"/>
      <c r="T477" s="49"/>
      <c r="U477" s="50"/>
      <c r="V477" s="71">
        <f t="shared" si="41"/>
        <v>4.7953341536551286E-3</v>
      </c>
      <c r="W477" s="51">
        <f t="shared" si="39"/>
        <v>6.4029237448515522E-4</v>
      </c>
      <c r="X477" s="52">
        <f>(C477-AVERAGE($C$2:C476))^2</f>
        <v>4.5446879287490308E-4</v>
      </c>
    </row>
    <row r="478" spans="1:24" x14ac:dyDescent="0.3">
      <c r="A478" s="1">
        <v>196509</v>
      </c>
      <c r="B478" s="75">
        <f>Monthly!AA1138</f>
        <v>3.0099333333333332E-2</v>
      </c>
      <c r="C478">
        <f>Monthly!AA1139</f>
        <v>2.5453666666666666E-2</v>
      </c>
      <c r="D478" s="45">
        <f>INTERCEPT($B$2:B476,$C$2:C476)</f>
        <v>7.6520030238860373E-3</v>
      </c>
      <c r="E478" s="45">
        <f t="shared" si="43"/>
        <v>9.1076405592159113E-2</v>
      </c>
      <c r="F478" s="45">
        <f t="shared" si="44"/>
        <v>1.0393342114606298E-2</v>
      </c>
      <c r="G478">
        <f>Monthly!H1138</f>
        <v>0.2270639003440989</v>
      </c>
      <c r="H478" s="45">
        <f t="shared" si="45"/>
        <v>0.69307696717314238</v>
      </c>
      <c r="I478" s="31">
        <f>Monthly!K1138</f>
        <v>4.142923657207402E-3</v>
      </c>
      <c r="J478" s="49">
        <f t="shared" si="46"/>
        <v>-0.68552874976990796</v>
      </c>
      <c r="K478" s="42"/>
      <c r="L478" s="42"/>
      <c r="M478" s="47"/>
      <c r="N478" s="57">
        <f t="shared" si="40"/>
        <v>4.6736160741371047E-3</v>
      </c>
      <c r="O478">
        <f t="shared" si="38"/>
        <v>4.3181050262808816E-4</v>
      </c>
      <c r="P478">
        <f>(C478-AVERAGE($C$2:C477))^2</f>
        <v>2.7648442217219441E-4</v>
      </c>
      <c r="R478">
        <f t="shared" si="42"/>
        <v>-0.68016876767170897</v>
      </c>
      <c r="S478" s="45"/>
      <c r="T478" s="49"/>
      <c r="U478" s="50"/>
      <c r="V478" s="71">
        <f t="shared" si="41"/>
        <v>4.7097797143409587E-3</v>
      </c>
      <c r="W478" s="51">
        <f t="shared" si="39"/>
        <v>4.303088458908687E-4</v>
      </c>
      <c r="X478" s="52">
        <f>(C478-AVERAGE($C$2:C477))^2</f>
        <v>2.7648442217219441E-4</v>
      </c>
    </row>
    <row r="479" spans="1:24" x14ac:dyDescent="0.3">
      <c r="A479" s="1">
        <v>196510</v>
      </c>
      <c r="B479" s="75">
        <f>Monthly!AA1139</f>
        <v>2.5453666666666666E-2</v>
      </c>
      <c r="C479">
        <f>Monthly!AA1140</f>
        <v>-7.2293333333333333E-3</v>
      </c>
      <c r="D479" s="45">
        <f>INTERCEPT($B$2:B477,$C$2:C477)</f>
        <v>7.6782360428787125E-3</v>
      </c>
      <c r="E479" s="45">
        <f t="shared" si="43"/>
        <v>0.10553073999517733</v>
      </c>
      <c r="F479" s="45">
        <f t="shared" si="44"/>
        <v>1.0364380321802624E-2</v>
      </c>
      <c r="G479">
        <f>Monthly!H1139</f>
        <v>0.22697008612475761</v>
      </c>
      <c r="H479" s="45">
        <f t="shared" si="45"/>
        <v>0.69284416288778927</v>
      </c>
      <c r="I479" s="31">
        <f>Monthly!K1139</f>
        <v>4.1613199200280903E-3</v>
      </c>
      <c r="J479" s="49">
        <f t="shared" si="46"/>
        <v>-0.6852988305629728</v>
      </c>
      <c r="K479" s="42"/>
      <c r="L479" s="42"/>
      <c r="M479" s="47"/>
      <c r="N479" s="57">
        <f t="shared" si="40"/>
        <v>4.6581323385438966E-3</v>
      </c>
      <c r="O479">
        <f t="shared" si="38"/>
        <v>1.4131184010005959E-4</v>
      </c>
      <c r="P479">
        <f>(C479-AVERAGE($C$2:C478))^2</f>
        <v>2.5888933682887051E-4</v>
      </c>
      <c r="R479">
        <f t="shared" si="42"/>
        <v>-0.67991570133946433</v>
      </c>
      <c r="S479" s="45"/>
      <c r="T479" s="49"/>
      <c r="U479" s="50"/>
      <c r="V479" s="71">
        <f t="shared" si="41"/>
        <v>4.6934170650695939E-3</v>
      </c>
      <c r="W479" s="51">
        <f t="shared" si="39"/>
        <v>1.4215197706261718E-4</v>
      </c>
      <c r="X479" s="52">
        <f>(C479-AVERAGE($C$2:C478))^2</f>
        <v>2.5888933682887051E-4</v>
      </c>
    </row>
    <row r="480" spans="1:24" x14ac:dyDescent="0.3">
      <c r="A480" s="1">
        <v>196511</v>
      </c>
      <c r="B480" s="75">
        <f>Monthly!AA1140</f>
        <v>-7.2293333333333333E-3</v>
      </c>
      <c r="C480">
        <f>Monthly!AA1141</f>
        <v>6.6990000000000001E-3</v>
      </c>
      <c r="D480" s="45">
        <f>INTERCEPT($B$2:B478,$C$2:C478)</f>
        <v>7.7173811588155498E-3</v>
      </c>
      <c r="E480" s="45">
        <f t="shared" si="43"/>
        <v>0.1277954162938387</v>
      </c>
      <c r="F480" s="45">
        <f t="shared" si="44"/>
        <v>6.7935054959552916E-3</v>
      </c>
      <c r="G480">
        <f>Monthly!H1140</f>
        <v>0.22688134468017038</v>
      </c>
      <c r="H480" s="45">
        <f t="shared" si="45"/>
        <v>0.69262393921054244</v>
      </c>
      <c r="I480" s="31">
        <f>Monthly!K1140</f>
        <v>4.1900975930303083E-3</v>
      </c>
      <c r="J480" s="49">
        <f t="shared" si="46"/>
        <v>-0.68871492436042026</v>
      </c>
      <c r="K480" s="42"/>
      <c r="L480" s="42"/>
      <c r="M480" s="47"/>
      <c r="N480" s="57">
        <f t="shared" si="40"/>
        <v>4.8881865990224038E-3</v>
      </c>
      <c r="O480">
        <f t="shared" si="38"/>
        <v>3.2790451731600487E-6</v>
      </c>
      <c r="P480">
        <f>(C480-AVERAGE($C$2:C479))^2</f>
        <v>4.5285709810095984E-6</v>
      </c>
      <c r="R480">
        <f t="shared" si="42"/>
        <v>-0.68329519019128815</v>
      </c>
      <c r="S480" s="45"/>
      <c r="T480" s="49"/>
      <c r="U480" s="50"/>
      <c r="V480" s="71">
        <f t="shared" si="41"/>
        <v>4.9119265376983967E-3</v>
      </c>
      <c r="W480" s="51">
        <f t="shared" si="39"/>
        <v>3.1936315596626403E-6</v>
      </c>
      <c r="X480" s="52">
        <f>(C480-AVERAGE($C$2:C479))^2</f>
        <v>4.5285709810095984E-6</v>
      </c>
    </row>
    <row r="481" spans="1:24" x14ac:dyDescent="0.3">
      <c r="A481" s="1">
        <v>196512</v>
      </c>
      <c r="B481" s="75">
        <f>Monthly!AA1141</f>
        <v>6.6990000000000001E-3</v>
      </c>
      <c r="C481">
        <f>Monthly!AA1142</f>
        <v>1.8800000000000002E-3</v>
      </c>
      <c r="D481" s="45">
        <f>INTERCEPT($B$2:B479,$C$2:C479)</f>
        <v>7.7575905174614972E-3</v>
      </c>
      <c r="E481" s="45">
        <f t="shared" si="43"/>
        <v>0.10272942765077568</v>
      </c>
      <c r="F481" s="45">
        <f t="shared" si="44"/>
        <v>8.445774953294044E-3</v>
      </c>
      <c r="G481">
        <f>Monthly!H1141</f>
        <v>0.22677420340008161</v>
      </c>
      <c r="H481" s="45">
        <f t="shared" si="45"/>
        <v>0.69235804388438971</v>
      </c>
      <c r="I481" s="31">
        <f>Monthly!K1141</f>
        <v>4.2184925910448614E-3</v>
      </c>
      <c r="J481" s="49">
        <f t="shared" si="46"/>
        <v>-0.68683708668703491</v>
      </c>
      <c r="K481" s="42"/>
      <c r="L481" s="42"/>
      <c r="M481" s="47"/>
      <c r="N481" s="57">
        <f t="shared" si="40"/>
        <v>4.761725037114431E-3</v>
      </c>
      <c r="O481">
        <f t="shared" si="38"/>
        <v>8.3043391895321679E-6</v>
      </c>
      <c r="P481">
        <f>(C481-AVERAGE($C$2:C480))^2</f>
        <v>4.8199712152736403E-5</v>
      </c>
      <c r="R481">
        <f t="shared" si="42"/>
        <v>-0.68138138072172094</v>
      </c>
      <c r="S481" s="45"/>
      <c r="T481" s="49"/>
      <c r="U481" s="50"/>
      <c r="V481" s="71">
        <f t="shared" si="41"/>
        <v>4.7881843044072711E-3</v>
      </c>
      <c r="W481" s="51">
        <f t="shared" si="39"/>
        <v>8.4575359484008027E-6</v>
      </c>
      <c r="X481" s="52">
        <f>(C481-AVERAGE($C$2:C480))^2</f>
        <v>4.8199712152736403E-5</v>
      </c>
    </row>
    <row r="482" spans="1:24" x14ac:dyDescent="0.3">
      <c r="A482" s="1">
        <v>196601</v>
      </c>
      <c r="B482" s="75">
        <f>Monthly!AA1142</f>
        <v>1.8800000000000002E-3</v>
      </c>
      <c r="C482">
        <f>Monthly!AA1143</f>
        <v>-1.6625000000000001E-2</v>
      </c>
      <c r="D482" s="45">
        <f>INTERCEPT($B$2:B480,$C$2:C480)</f>
        <v>7.7244564282177991E-3</v>
      </c>
      <c r="E482" s="45">
        <f t="shared" si="43"/>
        <v>0.10041061222246164</v>
      </c>
      <c r="F482" s="45">
        <f t="shared" si="44"/>
        <v>7.9132283791960266E-3</v>
      </c>
      <c r="G482">
        <f>Monthly!H1142</f>
        <v>0.22667514885154291</v>
      </c>
      <c r="H482" s="45">
        <f t="shared" si="45"/>
        <v>0.69211220784706784</v>
      </c>
      <c r="I482" s="31">
        <f>Monthly!K1142</f>
        <v>4.1270196875203072E-3</v>
      </c>
      <c r="J482" s="49">
        <f t="shared" si="46"/>
        <v>-0.68703448817791457</v>
      </c>
      <c r="K482" s="42"/>
      <c r="L482" s="42"/>
      <c r="M482" s="47"/>
      <c r="N482" s="57">
        <f t="shared" si="40"/>
        <v>4.7750188916437231E-3</v>
      </c>
      <c r="O482">
        <f t="shared" si="38"/>
        <v>4.5796080856270826E-4</v>
      </c>
      <c r="P482">
        <f>(C482-AVERAGE($C$2:C481))^2</f>
        <v>6.4684448309390628E-4</v>
      </c>
      <c r="R482">
        <f t="shared" si="42"/>
        <v>-0.68169776625388578</v>
      </c>
      <c r="S482" s="45"/>
      <c r="T482" s="49"/>
      <c r="U482" s="50"/>
      <c r="V482" s="71">
        <f t="shared" si="41"/>
        <v>4.8086410180737255E-3</v>
      </c>
      <c r="W482" s="51">
        <f t="shared" si="39"/>
        <v>4.5940096729165254E-4</v>
      </c>
      <c r="X482" s="52">
        <f>(C482-AVERAGE($C$2:C481))^2</f>
        <v>6.4684448309390628E-4</v>
      </c>
    </row>
    <row r="483" spans="1:24" x14ac:dyDescent="0.3">
      <c r="A483" s="1">
        <v>196602</v>
      </c>
      <c r="B483" s="75">
        <f>Monthly!AA1143</f>
        <v>-1.6625000000000001E-2</v>
      </c>
      <c r="C483">
        <f>Monthly!AA1144</f>
        <v>-2.6865999999999998E-2</v>
      </c>
      <c r="D483" s="45">
        <f>INTERCEPT($B$2:B481,$C$2:C481)</f>
        <v>7.7218060078856638E-3</v>
      </c>
      <c r="E483" s="45">
        <f t="shared" si="43"/>
        <v>0.10021774812746988</v>
      </c>
      <c r="F483" s="45">
        <f t="shared" si="44"/>
        <v>6.055685945266477E-3</v>
      </c>
      <c r="G483">
        <f>Monthly!H1143</f>
        <v>0.22660833221818186</v>
      </c>
      <c r="H483" s="45">
        <f t="shared" si="45"/>
        <v>0.69194637535935111</v>
      </c>
      <c r="I483" s="31">
        <f>Monthly!K1143</f>
        <v>4.0378505221436945E-3</v>
      </c>
      <c r="J483" s="49">
        <f t="shared" si="46"/>
        <v>-0.68865582109533463</v>
      </c>
      <c r="K483" s="42"/>
      <c r="L483" s="42"/>
      <c r="M483" s="47"/>
      <c r="N483" s="57">
        <f t="shared" si="40"/>
        <v>4.8842063342090375E-3</v>
      </c>
      <c r="O483">
        <f t="shared" si="38"/>
        <v>1.0080756022648478E-3</v>
      </c>
      <c r="P483">
        <f>(C483-AVERAGE($C$2:C482))^2</f>
        <v>1.2688743032141497E-3</v>
      </c>
      <c r="R483">
        <f t="shared" si="42"/>
        <v>-0.68343485649181779</v>
      </c>
      <c r="S483" s="45"/>
      <c r="T483" s="49"/>
      <c r="U483" s="50"/>
      <c r="V483" s="71">
        <f t="shared" si="41"/>
        <v>4.9209570186411755E-3</v>
      </c>
      <c r="W483" s="51">
        <f t="shared" si="39"/>
        <v>1.0104106365049416E-3</v>
      </c>
      <c r="X483" s="52">
        <f>(C483-AVERAGE($C$2:C482))^2</f>
        <v>1.2688743032141497E-3</v>
      </c>
    </row>
    <row r="484" spans="1:24" x14ac:dyDescent="0.3">
      <c r="A484" s="1">
        <v>196603</v>
      </c>
      <c r="B484" s="75">
        <f>Monthly!AA1144</f>
        <v>-2.6865999999999998E-2</v>
      </c>
      <c r="C484">
        <f>Monthly!AA1145</f>
        <v>1.8308000000000001E-2</v>
      </c>
      <c r="D484" s="45">
        <f>INTERCEPT($B$2:B482,$C$2:C482)</f>
        <v>7.7134711934291281E-3</v>
      </c>
      <c r="E484" s="45">
        <f t="shared" si="43"/>
        <v>0.10123730446196284</v>
      </c>
      <c r="F484" s="45">
        <f t="shared" si="44"/>
        <v>4.9936297717540351E-3</v>
      </c>
      <c r="G484">
        <f>Monthly!H1144</f>
        <v>0.22654576924918768</v>
      </c>
      <c r="H484" s="45">
        <f t="shared" si="45"/>
        <v>0.69179109617641599</v>
      </c>
      <c r="I484" s="31">
        <f>Monthly!K1144</f>
        <v>3.9508943141559902E-3</v>
      </c>
      <c r="J484" s="49">
        <f t="shared" si="46"/>
        <v>-0.68947604754043346</v>
      </c>
      <c r="K484" s="42"/>
      <c r="L484" s="42"/>
      <c r="M484" s="47"/>
      <c r="N484" s="57">
        <f t="shared" si="40"/>
        <v>4.9394438655652115E-3</v>
      </c>
      <c r="O484">
        <f t="shared" si="38"/>
        <v>1.7871829311953406E-4</v>
      </c>
      <c r="P484">
        <f>(C484-AVERAGE($C$2:C483))^2</f>
        <v>9.2672218460774694E-5</v>
      </c>
      <c r="R484">
        <f t="shared" si="42"/>
        <v>-0.68436793104552363</v>
      </c>
      <c r="S484" s="45"/>
      <c r="T484" s="49"/>
      <c r="U484" s="50"/>
      <c r="V484" s="71">
        <f t="shared" si="41"/>
        <v>4.9812873341395086E-3</v>
      </c>
      <c r="W484" s="51">
        <f t="shared" si="39"/>
        <v>1.7760127047840649E-4</v>
      </c>
      <c r="X484" s="52">
        <f>(C484-AVERAGE($C$2:C483))^2</f>
        <v>9.2672218460774694E-5</v>
      </c>
    </row>
    <row r="485" spans="1:24" x14ac:dyDescent="0.3">
      <c r="A485" s="1">
        <v>196604</v>
      </c>
      <c r="B485" s="75">
        <f>Monthly!AA1145</f>
        <v>1.8308000000000001E-2</v>
      </c>
      <c r="C485">
        <f>Monthly!AA1146</f>
        <v>-5.3006666666666667E-2</v>
      </c>
      <c r="D485" s="45">
        <f>INTERCEPT($B$2:B483,$C$2:C483)</f>
        <v>7.6666791543287399E-3</v>
      </c>
      <c r="E485" s="45">
        <f t="shared" si="43"/>
        <v>0.10884889000455998</v>
      </c>
      <c r="F485" s="45">
        <f t="shared" si="44"/>
        <v>9.6594846325322239E-3</v>
      </c>
      <c r="G485">
        <f>Monthly!H1145</f>
        <v>0.22644252883101795</v>
      </c>
      <c r="H485" s="45">
        <f t="shared" si="45"/>
        <v>0.69153484870963033</v>
      </c>
      <c r="I485" s="31">
        <f>Monthly!K1145</f>
        <v>3.8984642946488161E-3</v>
      </c>
      <c r="J485" s="49">
        <f t="shared" si="46"/>
        <v>-0.68436994523797179</v>
      </c>
      <c r="K485" s="42"/>
      <c r="L485" s="42"/>
      <c r="M485" s="47"/>
      <c r="N485" s="57">
        <f t="shared" si="40"/>
        <v>4.5955772568678221E-3</v>
      </c>
      <c r="O485">
        <f t="shared" si="38"/>
        <v>3.318018505026366E-3</v>
      </c>
      <c r="P485">
        <f>(C485-AVERAGE($C$2:C484))^2</f>
        <v>3.8078718980888472E-3</v>
      </c>
      <c r="R485">
        <f t="shared" si="42"/>
        <v>-0.67933028827653419</v>
      </c>
      <c r="S485" s="45"/>
      <c r="T485" s="49"/>
      <c r="U485" s="50"/>
      <c r="V485" s="71">
        <f t="shared" si="41"/>
        <v>4.6555656901251727E-3</v>
      </c>
      <c r="W485" s="51">
        <f t="shared" si="39"/>
        <v>3.324933040368652E-3</v>
      </c>
      <c r="X485" s="52">
        <f>(C485-AVERAGE($C$2:C484))^2</f>
        <v>3.8078718980888472E-3</v>
      </c>
    </row>
    <row r="486" spans="1:24" x14ac:dyDescent="0.3">
      <c r="A486" s="1">
        <v>196605</v>
      </c>
      <c r="B486" s="75">
        <f>Monthly!AA1146</f>
        <v>-5.3006666666666667E-2</v>
      </c>
      <c r="C486">
        <f>Monthly!AA1147</f>
        <v>-1.813E-2</v>
      </c>
      <c r="D486" s="45">
        <f>INTERCEPT($B$2:B484,$C$2:C484)</f>
        <v>7.5920100747577483E-3</v>
      </c>
      <c r="E486" s="45">
        <f t="shared" si="43"/>
        <v>0.10686782597840075</v>
      </c>
      <c r="F486" s="45">
        <f t="shared" si="44"/>
        <v>1.9273028457293196E-3</v>
      </c>
      <c r="G486">
        <f>Monthly!H1146</f>
        <v>0.22637676783402497</v>
      </c>
      <c r="H486" s="45">
        <f t="shared" si="45"/>
        <v>0.69137162154220666</v>
      </c>
      <c r="I486" s="31">
        <f>Monthly!K1146</f>
        <v>3.8369902652187872E-3</v>
      </c>
      <c r="J486" s="49">
        <f t="shared" si="46"/>
        <v>-0.69207965977976049</v>
      </c>
      <c r="K486" s="42"/>
      <c r="L486" s="42"/>
      <c r="M486" s="47"/>
      <c r="N486" s="57">
        <f t="shared" si="40"/>
        <v>5.114782168260161E-3</v>
      </c>
      <c r="O486">
        <f t="shared" si="38"/>
        <v>5.4031989804986553E-4</v>
      </c>
      <c r="P486">
        <f>(C486-AVERAGE($C$2:C485))^2</f>
        <v>7.1309261811402938E-4</v>
      </c>
      <c r="R486">
        <f t="shared" si="42"/>
        <v>-0.68711989370024906</v>
      </c>
      <c r="S486" s="45"/>
      <c r="T486" s="49"/>
      <c r="U486" s="50"/>
      <c r="V486" s="71">
        <f t="shared" si="41"/>
        <v>5.1592224997056499E-3</v>
      </c>
      <c r="W486" s="51">
        <f t="shared" si="39"/>
        <v>5.4238788464079592E-4</v>
      </c>
      <c r="X486" s="52">
        <f>(C486-AVERAGE($C$2:C485))^2</f>
        <v>7.1309261811402938E-4</v>
      </c>
    </row>
    <row r="487" spans="1:24" x14ac:dyDescent="0.3">
      <c r="A487" s="1">
        <v>196606</v>
      </c>
      <c r="B487" s="75">
        <f>Monthly!AA1147</f>
        <v>-1.813E-2</v>
      </c>
      <c r="C487">
        <f>Monthly!AA1148</f>
        <v>-1.6128999999999998E-2</v>
      </c>
      <c r="D487" s="45">
        <f>INTERCEPT($B$2:B485,$C$2:C485)</f>
        <v>7.6318456664201161E-3</v>
      </c>
      <c r="E487" s="45">
        <f t="shared" si="43"/>
        <v>0.10501564547472465</v>
      </c>
      <c r="F487" s="45">
        <f t="shared" si="44"/>
        <v>5.7279120139633582E-3</v>
      </c>
      <c r="G487">
        <f>Monthly!H1147</f>
        <v>0.22633661428423923</v>
      </c>
      <c r="H487" s="45">
        <f t="shared" si="45"/>
        <v>0.69127195326980573</v>
      </c>
      <c r="I487" s="31">
        <f>Monthly!K1147</f>
        <v>3.776702678914176E-3</v>
      </c>
      <c r="J487" s="49">
        <f t="shared" si="46"/>
        <v>-0.68799909287095162</v>
      </c>
      <c r="K487" s="42"/>
      <c r="L487" s="42"/>
      <c r="M487" s="47"/>
      <c r="N487" s="57">
        <f t="shared" si="40"/>
        <v>4.8399794672217555E-3</v>
      </c>
      <c r="O487">
        <f t="shared" si="38"/>
        <v>4.3969809989676748E-4</v>
      </c>
      <c r="P487">
        <f>(C487-AVERAGE($C$2:C486))^2</f>
        <v>6.0751082623120435E-4</v>
      </c>
      <c r="R487">
        <f t="shared" si="42"/>
        <v>-0.683117509034048</v>
      </c>
      <c r="S487" s="45"/>
      <c r="T487" s="49"/>
      <c r="U487" s="50"/>
      <c r="V487" s="71">
        <f t="shared" si="41"/>
        <v>4.900438109220917E-3</v>
      </c>
      <c r="W487" s="51">
        <f t="shared" si="39"/>
        <v>4.4223726718955293E-4</v>
      </c>
      <c r="X487" s="52">
        <f>(C487-AVERAGE($C$2:C486))^2</f>
        <v>6.0751082623120435E-4</v>
      </c>
    </row>
    <row r="488" spans="1:24" x14ac:dyDescent="0.3">
      <c r="A488" s="1">
        <v>196607</v>
      </c>
      <c r="B488" s="75">
        <f>Monthly!AA1148</f>
        <v>-1.6128999999999998E-2</v>
      </c>
      <c r="C488">
        <f>Monthly!AA1149</f>
        <v>-7.5783333333333341E-2</v>
      </c>
      <c r="D488" s="45">
        <f>INTERCEPT($B$2:B486,$C$2:C486)</f>
        <v>7.5050606193262023E-3</v>
      </c>
      <c r="E488" s="45">
        <f t="shared" si="43"/>
        <v>9.206656873756916E-2</v>
      </c>
      <c r="F488" s="45">
        <f t="shared" si="44"/>
        <v>6.0201189321579494E-3</v>
      </c>
      <c r="G488">
        <f>Monthly!H1148</f>
        <v>0.22628497096528813</v>
      </c>
      <c r="H488" s="45">
        <f t="shared" si="45"/>
        <v>0.69114376305415393</v>
      </c>
      <c r="I488" s="31">
        <f>Monthly!K1148</f>
        <v>3.7642640815633609E-3</v>
      </c>
      <c r="J488" s="49">
        <f t="shared" si="46"/>
        <v>-0.6876190654781128</v>
      </c>
      <c r="K488" s="42"/>
      <c r="L488" s="42"/>
      <c r="M488" s="47"/>
      <c r="N488" s="57">
        <f t="shared" si="40"/>
        <v>4.8143868090557429E-3</v>
      </c>
      <c r="O488">
        <f t="shared" si="38"/>
        <v>6.4959924921508712E-3</v>
      </c>
      <c r="P488">
        <f>(C488-AVERAGE($C$2:C487))^2</f>
        <v>7.0982904044356683E-3</v>
      </c>
      <c r="R488">
        <f t="shared" si="42"/>
        <v>-0.68275388393154302</v>
      </c>
      <c r="S488" s="45"/>
      <c r="T488" s="49"/>
      <c r="U488" s="50"/>
      <c r="V488" s="71">
        <f t="shared" si="41"/>
        <v>4.8769270006282436E-3</v>
      </c>
      <c r="W488" s="51">
        <f t="shared" si="39"/>
        <v>6.5060775971424577E-3</v>
      </c>
      <c r="X488" s="52">
        <f>(C488-AVERAGE($C$2:C487))^2</f>
        <v>7.0982904044356683E-3</v>
      </c>
    </row>
    <row r="489" spans="1:24" x14ac:dyDescent="0.3">
      <c r="A489" s="1">
        <v>196608</v>
      </c>
      <c r="B489" s="75">
        <f>Monthly!AA1149</f>
        <v>-7.5783333333333341E-2</v>
      </c>
      <c r="C489">
        <f>Monthly!AA1150</f>
        <v>-1.0718999999999999E-2</v>
      </c>
      <c r="D489" s="45">
        <f>INTERCEPT($B$2:B487,$C$2:C487)</f>
        <v>7.4540339606945383E-3</v>
      </c>
      <c r="E489" s="45">
        <f t="shared" si="43"/>
        <v>9.8087674204014208E-2</v>
      </c>
      <c r="F489" s="45">
        <f t="shared" si="44"/>
        <v>2.0623050600327743E-5</v>
      </c>
      <c r="G489">
        <f>Monthly!H1149</f>
        <v>0.2262480282615475</v>
      </c>
      <c r="H489" s="45">
        <f t="shared" si="45"/>
        <v>0.69105206145841769</v>
      </c>
      <c r="I489" s="31">
        <f>Monthly!K1149</f>
        <v>3.7618313642432733E-3</v>
      </c>
      <c r="J489" s="49">
        <f t="shared" si="46"/>
        <v>-0.69366372007310195</v>
      </c>
      <c r="K489" s="42"/>
      <c r="L489" s="42"/>
      <c r="M489" s="47"/>
      <c r="N489" s="57">
        <f t="shared" si="40"/>
        <v>5.2214595140667452E-3</v>
      </c>
      <c r="O489">
        <f t="shared" si="38"/>
        <v>2.5409824951960102E-4</v>
      </c>
      <c r="P489">
        <f>(C489-AVERAGE($C$2:C488))^2</f>
        <v>3.6153289877652192E-4</v>
      </c>
      <c r="R489">
        <f t="shared" si="42"/>
        <v>-0.68880191486724085</v>
      </c>
      <c r="S489" s="45"/>
      <c r="T489" s="49"/>
      <c r="U489" s="50"/>
      <c r="V489" s="71">
        <f t="shared" si="41"/>
        <v>5.2679778690129034E-3</v>
      </c>
      <c r="W489" s="51">
        <f t="shared" si="39"/>
        <v>2.5558346138430835E-4</v>
      </c>
      <c r="X489" s="52">
        <f>(C489-AVERAGE($C$2:C488))^2</f>
        <v>3.6153289877652192E-4</v>
      </c>
    </row>
    <row r="490" spans="1:24" x14ac:dyDescent="0.3">
      <c r="A490" s="1">
        <v>196609</v>
      </c>
      <c r="B490" s="75">
        <f>Monthly!AA1150</f>
        <v>-1.0718999999999999E-2</v>
      </c>
      <c r="C490">
        <f>Monthly!AA1151</f>
        <v>4.3874666666666666E-2</v>
      </c>
      <c r="D490" s="45">
        <f>INTERCEPT($B$2:B488,$C$2:C488)</f>
        <v>7.4199806272738124E-3</v>
      </c>
      <c r="E490" s="45">
        <f t="shared" si="43"/>
        <v>0.10556358880685589</v>
      </c>
      <c r="F490" s="45">
        <f t="shared" si="44"/>
        <v>6.2884445188531243E-3</v>
      </c>
      <c r="G490">
        <f>Monthly!H1150</f>
        <v>0.22621617595425442</v>
      </c>
      <c r="H490" s="45">
        <f t="shared" si="45"/>
        <v>0.69097299451891181</v>
      </c>
      <c r="I490" s="31">
        <f>Monthly!K1150</f>
        <v>3.7594793635765192E-3</v>
      </c>
      <c r="J490" s="49">
        <f t="shared" si="46"/>
        <v>-0.68716696744412153</v>
      </c>
      <c r="K490" s="42"/>
      <c r="L490" s="42"/>
      <c r="M490" s="47"/>
      <c r="N490" s="57">
        <f t="shared" si="40"/>
        <v>4.7839406079147259E-3</v>
      </c>
      <c r="O490">
        <f t="shared" si="38"/>
        <v>1.5280848638003881E-3</v>
      </c>
      <c r="P490">
        <f>(C490-AVERAGE($C$2:C489))^2</f>
        <v>1.2686854737043365E-3</v>
      </c>
      <c r="R490">
        <f t="shared" si="42"/>
        <v>-0.68230840198081166</v>
      </c>
      <c r="S490" s="45"/>
      <c r="T490" s="49"/>
      <c r="U490" s="50"/>
      <c r="V490" s="71">
        <f t="shared" si="41"/>
        <v>4.848123228700596E-3</v>
      </c>
      <c r="W490" s="51">
        <f t="shared" si="39"/>
        <v>1.5230710927154525E-3</v>
      </c>
      <c r="X490" s="52">
        <f>(C490-AVERAGE($C$2:C489))^2</f>
        <v>1.2686854737043365E-3</v>
      </c>
    </row>
    <row r="491" spans="1:24" x14ac:dyDescent="0.3">
      <c r="A491" s="1">
        <v>196610</v>
      </c>
      <c r="B491" s="75">
        <f>Monthly!AA1151</f>
        <v>4.3874666666666666E-2</v>
      </c>
      <c r="C491">
        <f>Monthly!AA1152</f>
        <v>6.7896666666666669E-3</v>
      </c>
      <c r="D491" s="45">
        <f>INTERCEPT($B$2:B489,$C$2:C489)</f>
        <v>7.2461152581031934E-3</v>
      </c>
      <c r="E491" s="45">
        <f t="shared" si="43"/>
        <v>0.11560027883036507</v>
      </c>
      <c r="F491" s="45">
        <f t="shared" si="44"/>
        <v>1.2318038958359184E-2</v>
      </c>
      <c r="G491">
        <f>Monthly!H1151</f>
        <v>0.22617046694542062</v>
      </c>
      <c r="H491" s="45">
        <f t="shared" si="45"/>
        <v>0.69085952939348683</v>
      </c>
      <c r="I491" s="31">
        <f>Monthly!K1151</f>
        <v>3.9702589564316881E-3</v>
      </c>
      <c r="J491" s="49">
        <f t="shared" si="46"/>
        <v>-0.68116673611234968</v>
      </c>
      <c r="K491" s="42"/>
      <c r="L491" s="42"/>
      <c r="M491" s="47"/>
      <c r="N491" s="57">
        <f t="shared" si="40"/>
        <v>4.3798595540624624E-3</v>
      </c>
      <c r="O491">
        <f t="shared" si="38"/>
        <v>5.8071703199578135E-6</v>
      </c>
      <c r="P491">
        <f>(C491-AVERAGE($C$2:C490))^2</f>
        <v>2.3692239355825764E-6</v>
      </c>
      <c r="R491">
        <f t="shared" si="42"/>
        <v>-0.67603607259171661</v>
      </c>
      <c r="S491" s="45"/>
      <c r="T491" s="49"/>
      <c r="U491" s="50"/>
      <c r="V491" s="71">
        <f t="shared" si="41"/>
        <v>4.4425697716369283E-3</v>
      </c>
      <c r="W491" s="51">
        <f t="shared" si="39"/>
        <v>5.5088638346582401E-6</v>
      </c>
      <c r="X491" s="52">
        <f>(C491-AVERAGE($C$2:C490))^2</f>
        <v>2.3692239355825764E-6</v>
      </c>
    </row>
    <row r="492" spans="1:24" x14ac:dyDescent="0.3">
      <c r="A492" s="1">
        <v>196611</v>
      </c>
      <c r="B492" s="75">
        <f>Monthly!AA1152</f>
        <v>6.7896666666666669E-3</v>
      </c>
      <c r="C492">
        <f>Monthly!AA1153</f>
        <v>-3.8073333333333336E-3</v>
      </c>
      <c r="D492" s="45">
        <f>INTERCEPT($B$2:B490,$C$2:C490)</f>
        <v>7.2015316205375057E-3</v>
      </c>
      <c r="E492" s="45">
        <f t="shared" si="43"/>
        <v>0.13522855384777058</v>
      </c>
      <c r="F492" s="45">
        <f t="shared" si="44"/>
        <v>8.1196884249792513E-3</v>
      </c>
      <c r="G492">
        <f>Monthly!H1152</f>
        <v>0.22614534559025903</v>
      </c>
      <c r="H492" s="45">
        <f t="shared" si="45"/>
        <v>0.69079716888418907</v>
      </c>
      <c r="I492" s="31">
        <f>Monthly!K1152</f>
        <v>4.1059386372179103E-3</v>
      </c>
      <c r="J492" s="49">
        <f t="shared" si="46"/>
        <v>-0.6855562535951335</v>
      </c>
      <c r="K492" s="42"/>
      <c r="L492" s="42"/>
      <c r="M492" s="47"/>
      <c r="N492" s="57">
        <f t="shared" si="40"/>
        <v>4.6754682985043969E-3</v>
      </c>
      <c r="O492">
        <f t="shared" si="38"/>
        <v>7.1957923525108847E-5</v>
      </c>
      <c r="P492">
        <f>(C492-AVERAGE($C$2:C491))^2</f>
        <v>1.4721180196540506E-4</v>
      </c>
      <c r="R492">
        <f t="shared" si="42"/>
        <v>-0.68025042695983373</v>
      </c>
      <c r="S492" s="45"/>
      <c r="T492" s="49"/>
      <c r="U492" s="50"/>
      <c r="V492" s="71">
        <f t="shared" si="41"/>
        <v>4.7150596039235992E-3</v>
      </c>
      <c r="W492" s="51">
        <f t="shared" si="39"/>
        <v>7.2631181377006841E-5</v>
      </c>
      <c r="X492" s="52">
        <f>(C492-AVERAGE($C$2:C491))^2</f>
        <v>1.4721180196540506E-4</v>
      </c>
    </row>
    <row r="493" spans="1:24" x14ac:dyDescent="0.3">
      <c r="A493" s="1">
        <v>196612</v>
      </c>
      <c r="B493" s="75">
        <f>Monthly!AA1153</f>
        <v>-3.8073333333333336E-3</v>
      </c>
      <c r="C493">
        <f>Monthly!AA1154</f>
        <v>7.5281666666666663E-2</v>
      </c>
      <c r="D493" s="45">
        <f>INTERCEPT($B$2:B491,$C$2:C491)</f>
        <v>7.2748791070522366E-3</v>
      </c>
      <c r="E493" s="45">
        <f t="shared" si="43"/>
        <v>0.13970678735913211</v>
      </c>
      <c r="F493" s="45">
        <f t="shared" si="44"/>
        <v>6.7429687986469006E-3</v>
      </c>
      <c r="G493">
        <f>Monthly!H1153</f>
        <v>0.22610969208705009</v>
      </c>
      <c r="H493" s="45">
        <f t="shared" si="45"/>
        <v>0.69070866263272213</v>
      </c>
      <c r="I493" s="31">
        <f>Monthly!K1153</f>
        <v>4.2444707284049884E-3</v>
      </c>
      <c r="J493" s="49">
        <f t="shared" si="46"/>
        <v>-0.68703547615967409</v>
      </c>
      <c r="K493" s="42"/>
      <c r="L493" s="42"/>
      <c r="M493" s="47"/>
      <c r="N493" s="57">
        <f t="shared" si="40"/>
        <v>4.7750854265302123E-3</v>
      </c>
      <c r="O493">
        <f t="shared" si="38"/>
        <v>4.9711779981719611E-3</v>
      </c>
      <c r="P493">
        <f>(C493-AVERAGE($C$2:C492))^2</f>
        <v>4.4864039776058131E-3</v>
      </c>
      <c r="R493">
        <f t="shared" si="42"/>
        <v>-0.68155088656731755</v>
      </c>
      <c r="S493" s="45"/>
      <c r="T493" s="49"/>
      <c r="U493" s="50"/>
      <c r="V493" s="71">
        <f t="shared" si="41"/>
        <v>4.7991441372556079E-3</v>
      </c>
      <c r="W493" s="51">
        <f t="shared" si="39"/>
        <v>4.9677859821089382E-3</v>
      </c>
      <c r="X493" s="52">
        <f>(C493-AVERAGE($C$2:C492))^2</f>
        <v>4.4864039776058131E-3</v>
      </c>
    </row>
    <row r="494" spans="1:24" x14ac:dyDescent="0.3">
      <c r="A494" s="1">
        <v>196701</v>
      </c>
      <c r="B494" s="75">
        <f>Monthly!AA1154</f>
        <v>7.5281666666666663E-2</v>
      </c>
      <c r="C494">
        <f>Monthly!AA1155</f>
        <v>3.7140000000000003E-3</v>
      </c>
      <c r="D494" s="45">
        <f>INTERCEPT($B$2:B492,$C$2:C492)</f>
        <v>7.274848334538132E-3</v>
      </c>
      <c r="E494" s="45">
        <f t="shared" si="43"/>
        <v>0.13905139507270803</v>
      </c>
      <c r="F494" s="45">
        <f t="shared" si="44"/>
        <v>1.7742869107936713E-2</v>
      </c>
      <c r="G494">
        <f>Monthly!H1154</f>
        <v>0.22602730065380064</v>
      </c>
      <c r="H494" s="45">
        <f t="shared" si="45"/>
        <v>0.69050412943603656</v>
      </c>
      <c r="I494" s="31">
        <f>Monthly!K1154</f>
        <v>4.2410685430142678E-3</v>
      </c>
      <c r="J494" s="49">
        <f t="shared" si="46"/>
        <v>-0.67547167619489701</v>
      </c>
      <c r="K494" s="42"/>
      <c r="L494" s="42"/>
      <c r="M494" s="47"/>
      <c r="N494" s="57">
        <f t="shared" si="40"/>
        <v>3.9963300389568301E-3</v>
      </c>
      <c r="O494">
        <f t="shared" si="38"/>
        <v>7.9710250897365058E-8</v>
      </c>
      <c r="P494">
        <f>(C494-AVERAGE($C$2:C493))^2</f>
        <v>2.230845056031503E-5</v>
      </c>
      <c r="R494">
        <f t="shared" si="42"/>
        <v>-0.66999206619496177</v>
      </c>
      <c r="S494" s="45"/>
      <c r="T494" s="49"/>
      <c r="U494" s="50"/>
      <c r="V494" s="71">
        <f t="shared" si="41"/>
        <v>4.0517791200840314E-3</v>
      </c>
      <c r="W494" s="51">
        <f t="shared" si="39"/>
        <v>1.1409473396474231E-7</v>
      </c>
      <c r="X494" s="52">
        <f>(C494-AVERAGE($C$2:C493))^2</f>
        <v>2.230845056031503E-5</v>
      </c>
    </row>
    <row r="495" spans="1:24" x14ac:dyDescent="0.3">
      <c r="A495" s="1">
        <v>196702</v>
      </c>
      <c r="B495" s="75">
        <f>Monthly!AA1155</f>
        <v>3.7140000000000003E-3</v>
      </c>
      <c r="C495">
        <f>Monthly!AA1156</f>
        <v>3.7587000000000002E-2</v>
      </c>
      <c r="D495" s="45">
        <f>INTERCEPT($B$2:B493,$C$2:C493)</f>
        <v>7.2388453119977582E-3</v>
      </c>
      <c r="E495" s="45">
        <f t="shared" si="43"/>
        <v>0.14086210544660369</v>
      </c>
      <c r="F495" s="45">
        <f t="shared" si="44"/>
        <v>7.7620071716264444E-3</v>
      </c>
      <c r="G495">
        <f>Monthly!H1155</f>
        <v>0.22595479402393448</v>
      </c>
      <c r="H495" s="45">
        <f t="shared" si="45"/>
        <v>0.69032412938887799</v>
      </c>
      <c r="I495" s="31">
        <f>Monthly!K1155</f>
        <v>4.2865100676716342E-3</v>
      </c>
      <c r="J495" s="49">
        <f t="shared" si="46"/>
        <v>-0.68566216055745521</v>
      </c>
      <c r="K495" s="42"/>
      <c r="L495" s="42"/>
      <c r="M495" s="47"/>
      <c r="N495" s="57">
        <f t="shared" si="40"/>
        <v>4.6826005230102483E-3</v>
      </c>
      <c r="O495">
        <f t="shared" si="38"/>
        <v>1.0826995049413237E-3</v>
      </c>
      <c r="P495">
        <f>(C495-AVERAGE($C$2:C494))^2</f>
        <v>8.5027050583878641E-4</v>
      </c>
      <c r="R495">
        <f t="shared" si="42"/>
        <v>-0.68012435729405751</v>
      </c>
      <c r="S495" s="45"/>
      <c r="T495" s="49"/>
      <c r="U495" s="50"/>
      <c r="V495" s="71">
        <f t="shared" si="41"/>
        <v>4.7069082480851593E-3</v>
      </c>
      <c r="W495" s="51">
        <f t="shared" si="39"/>
        <v>1.0811004336143384E-3</v>
      </c>
      <c r="X495" s="52">
        <f>(C495-AVERAGE($C$2:C494))^2</f>
        <v>8.5027050583878641E-4</v>
      </c>
    </row>
    <row r="496" spans="1:24" x14ac:dyDescent="0.3">
      <c r="A496" s="1">
        <v>196703</v>
      </c>
      <c r="B496" s="75">
        <f>Monthly!AA1156</f>
        <v>3.7587000000000002E-2</v>
      </c>
      <c r="C496">
        <f>Monthly!AA1157</f>
        <v>4.0170999999999998E-2</v>
      </c>
      <c r="D496" s="45">
        <f>INTERCEPT($B$2:B494,$C$2:C494)</f>
        <v>7.3772049149293606E-3</v>
      </c>
      <c r="E496" s="45">
        <f t="shared" si="43"/>
        <v>0.12961025997562045</v>
      </c>
      <c r="F496" s="45">
        <f t="shared" si="44"/>
        <v>1.2248865756633007E-2</v>
      </c>
      <c r="G496">
        <f>Monthly!H1156</f>
        <v>0.22588362990242866</v>
      </c>
      <c r="H496" s="45">
        <f t="shared" si="45"/>
        <v>0.69014745719263337</v>
      </c>
      <c r="I496" s="31">
        <f>Monthly!K1156</f>
        <v>4.3318325866876835E-3</v>
      </c>
      <c r="J496" s="49">
        <f t="shared" si="46"/>
        <v>-0.68090745158659549</v>
      </c>
      <c r="K496" s="42"/>
      <c r="L496" s="42"/>
      <c r="M496" s="47"/>
      <c r="N496" s="57">
        <f t="shared" si="40"/>
        <v>4.3623982332197872E-3</v>
      </c>
      <c r="O496">
        <f t="shared" si="38"/>
        <v>1.2822559604918548E-3</v>
      </c>
      <c r="P496">
        <f>(C496-AVERAGE($C$2:C495))^2</f>
        <v>1.0038993732767319E-3</v>
      </c>
      <c r="R496">
        <f t="shared" si="42"/>
        <v>-0.67531160998704154</v>
      </c>
      <c r="S496" s="45"/>
      <c r="T496" s="49"/>
      <c r="U496" s="50"/>
      <c r="V496" s="71">
        <f t="shared" si="41"/>
        <v>4.3957277938622696E-3</v>
      </c>
      <c r="W496" s="51">
        <f t="shared" si="39"/>
        <v>1.2798701014232507E-3</v>
      </c>
      <c r="X496" s="52">
        <f>(C496-AVERAGE($C$2:C495))^2</f>
        <v>1.0038993732767319E-3</v>
      </c>
    </row>
    <row r="497" spans="1:24" x14ac:dyDescent="0.3">
      <c r="A497" s="1">
        <v>196704</v>
      </c>
      <c r="B497" s="75">
        <f>Monthly!AA1157</f>
        <v>4.0170999999999998E-2</v>
      </c>
      <c r="C497">
        <f>Monthly!AA1158</f>
        <v>-4.981E-2</v>
      </c>
      <c r="D497" s="45">
        <f>INTERCEPT($B$2:B495,$C$2:C495)</f>
        <v>7.3614132217996106E-3</v>
      </c>
      <c r="E497" s="45">
        <f t="shared" si="43"/>
        <v>0.13181786035427862</v>
      </c>
      <c r="F497" s="45">
        <f t="shared" si="44"/>
        <v>1.2656668490091337E-2</v>
      </c>
      <c r="G497">
        <f>Monthly!H1157</f>
        <v>0.22581180968062303</v>
      </c>
      <c r="H497" s="45">
        <f t="shared" si="45"/>
        <v>0.68996915116202429</v>
      </c>
      <c r="I497" s="31">
        <f>Monthly!K1157</f>
        <v>4.360909961582277E-3</v>
      </c>
      <c r="J497" s="49">
        <f t="shared" si="46"/>
        <v>-0.68034404946119031</v>
      </c>
      <c r="K497" s="42"/>
      <c r="L497" s="42"/>
      <c r="M497" s="47"/>
      <c r="N497" s="57">
        <f t="shared" si="40"/>
        <v>4.3244563419845561E-3</v>
      </c>
      <c r="O497">
        <f t="shared" si="38"/>
        <v>2.9305393634422318E-3</v>
      </c>
      <c r="P497">
        <f>(C497-AVERAGE($C$2:C496))^2</f>
        <v>3.4059640339689631E-3</v>
      </c>
      <c r="R497">
        <f t="shared" si="42"/>
        <v>-0.67471116844322587</v>
      </c>
      <c r="S497" s="45"/>
      <c r="T497" s="49"/>
      <c r="U497" s="50"/>
      <c r="V497" s="71">
        <f t="shared" si="41"/>
        <v>4.3569047141492623E-3</v>
      </c>
      <c r="W497" s="51">
        <f t="shared" si="39"/>
        <v>2.9340535663117256E-3</v>
      </c>
      <c r="X497" s="52">
        <f>(C497-AVERAGE($C$2:C496))^2</f>
        <v>3.4059640339689631E-3</v>
      </c>
    </row>
    <row r="498" spans="1:24" x14ac:dyDescent="0.3">
      <c r="A498" s="1">
        <v>196705</v>
      </c>
      <c r="B498" s="75">
        <f>Monthly!AA1158</f>
        <v>-4.981E-2</v>
      </c>
      <c r="C498">
        <f>Monthly!AA1159</f>
        <v>1.6368999999999998E-2</v>
      </c>
      <c r="D498" s="45">
        <f>INTERCEPT($B$2:B496,$C$2:C496)</f>
        <v>7.4092941074536435E-3</v>
      </c>
      <c r="E498" s="45">
        <f t="shared" si="43"/>
        <v>0.1384156199777605</v>
      </c>
      <c r="F498" s="45">
        <f t="shared" si="44"/>
        <v>5.1481207636139281E-4</v>
      </c>
      <c r="G498">
        <f>Monthly!H1158</f>
        <v>0.22576256211603823</v>
      </c>
      <c r="H498" s="45">
        <f t="shared" si="45"/>
        <v>0.68984688272242323</v>
      </c>
      <c r="I498" s="31">
        <f>Monthly!K1158</f>
        <v>4.360909961582277E-3</v>
      </c>
      <c r="J498" s="49">
        <f t="shared" si="46"/>
        <v>-0.69271779399577516</v>
      </c>
      <c r="K498" s="42"/>
      <c r="L498" s="42"/>
      <c r="M498" s="47"/>
      <c r="N498" s="57">
        <f t="shared" si="40"/>
        <v>5.1577568357768916E-3</v>
      </c>
      <c r="O498">
        <f t="shared" si="38"/>
        <v>1.2569197328733933E-4</v>
      </c>
      <c r="P498">
        <f>(C498-AVERAGE($C$2:C497))^2</f>
        <v>6.2980490667285011E-5</v>
      </c>
      <c r="R498">
        <f t="shared" si="42"/>
        <v>-0.68708527127315799</v>
      </c>
      <c r="S498" s="45"/>
      <c r="T498" s="49"/>
      <c r="U498" s="50"/>
      <c r="V498" s="71">
        <f t="shared" si="41"/>
        <v>5.1569838983619234E-3</v>
      </c>
      <c r="W498" s="51">
        <f t="shared" si="39"/>
        <v>1.2570930506339146E-4</v>
      </c>
      <c r="X498" s="52">
        <f>(C498-AVERAGE($C$2:C497))^2</f>
        <v>6.2980490667285011E-5</v>
      </c>
    </row>
    <row r="499" spans="1:24" x14ac:dyDescent="0.3">
      <c r="A499" s="1">
        <v>196706</v>
      </c>
      <c r="B499" s="75">
        <f>Monthly!AA1159</f>
        <v>1.6368999999999998E-2</v>
      </c>
      <c r="C499">
        <f>Monthly!AA1160</f>
        <v>4.2945666666666667E-2</v>
      </c>
      <c r="D499" s="45">
        <f>INTERCEPT($B$2:B497,$C$2:C497)</f>
        <v>7.4966983718425823E-3</v>
      </c>
      <c r="E499" s="45">
        <f t="shared" si="43"/>
        <v>0.13735852800859746</v>
      </c>
      <c r="F499" s="45">
        <f t="shared" si="44"/>
        <v>9.7451201168153138E-3</v>
      </c>
      <c r="G499">
        <f>Monthly!H1159</f>
        <v>0.22571075634836738</v>
      </c>
      <c r="H499" s="45">
        <f t="shared" si="45"/>
        <v>0.68971826039920658</v>
      </c>
      <c r="I499" s="31">
        <f>Monthly!K1159</f>
        <v>4.360909961582277E-3</v>
      </c>
      <c r="J499" s="49">
        <f t="shared" si="46"/>
        <v>-0.68303822775345824</v>
      </c>
      <c r="K499" s="42"/>
      <c r="L499" s="42"/>
      <c r="M499" s="47"/>
      <c r="N499" s="57">
        <f t="shared" si="40"/>
        <v>4.5058937472127331E-3</v>
      </c>
      <c r="O499">
        <f t="shared" si="38"/>
        <v>1.4776161420991839E-3</v>
      </c>
      <c r="P499">
        <f>(C499-AVERAGE($C$2:C498))^2</f>
        <v>1.1900239443359128E-3</v>
      </c>
      <c r="R499">
        <f t="shared" si="42"/>
        <v>-0.6774060818889287</v>
      </c>
      <c r="S499" s="45"/>
      <c r="T499" s="49"/>
      <c r="U499" s="50"/>
      <c r="V499" s="71">
        <f t="shared" si="41"/>
        <v>4.5311512175762458E-3</v>
      </c>
      <c r="W499" s="51">
        <f t="shared" si="39"/>
        <v>1.4756749971884067E-3</v>
      </c>
      <c r="X499" s="52">
        <f>(C499-AVERAGE($C$2:C498))^2</f>
        <v>1.1900239443359128E-3</v>
      </c>
    </row>
    <row r="500" spans="1:24" x14ac:dyDescent="0.3">
      <c r="A500" s="1">
        <v>196707</v>
      </c>
      <c r="B500" s="75">
        <f>Monthly!AA1160</f>
        <v>4.2945666666666667E-2</v>
      </c>
      <c r="C500">
        <f>Monthly!AA1161</f>
        <v>-1.0382333333333334E-2</v>
      </c>
      <c r="D500" s="45">
        <f>INTERCEPT($B$2:B498,$C$2:C498)</f>
        <v>7.3792451864923801E-3</v>
      </c>
      <c r="E500" s="45">
        <f t="shared" si="43"/>
        <v>0.12589919036915853</v>
      </c>
      <c r="F500" s="45">
        <f t="shared" si="44"/>
        <v>1.2786069849689472E-2</v>
      </c>
      <c r="G500">
        <f>Monthly!H1160</f>
        <v>0.22561281394849891</v>
      </c>
      <c r="H500" s="45">
        <f t="shared" si="45"/>
        <v>0.68947508380328282</v>
      </c>
      <c r="I500" s="31">
        <f>Monthly!K1160</f>
        <v>4.3123356185502662E-3</v>
      </c>
      <c r="J500" s="49">
        <f t="shared" si="46"/>
        <v>-0.67967117378844499</v>
      </c>
      <c r="K500" s="42"/>
      <c r="L500" s="42"/>
      <c r="M500" s="47"/>
      <c r="N500" s="57">
        <f t="shared" si="40"/>
        <v>4.2791420372652045E-3</v>
      </c>
      <c r="O500">
        <f t="shared" si="38"/>
        <v>2.1495886004266755E-4</v>
      </c>
      <c r="P500">
        <f>(C500-AVERAGE($C$2:C499))^2</f>
        <v>3.5723067138338665E-4</v>
      </c>
      <c r="R500">
        <f t="shared" si="42"/>
        <v>-0.67410246643348692</v>
      </c>
      <c r="S500" s="45"/>
      <c r="T500" s="49"/>
      <c r="U500" s="50"/>
      <c r="V500" s="71">
        <f t="shared" si="41"/>
        <v>4.3175475329399332E-3</v>
      </c>
      <c r="W500" s="51">
        <f t="shared" si="39"/>
        <v>2.1608649748262689E-4</v>
      </c>
      <c r="X500" s="52">
        <f>(C500-AVERAGE($C$2:C499))^2</f>
        <v>3.5723067138338665E-4</v>
      </c>
    </row>
    <row r="501" spans="1:24" x14ac:dyDescent="0.3">
      <c r="A501" s="1">
        <v>196708</v>
      </c>
      <c r="B501" s="75">
        <f>Monthly!AA1161</f>
        <v>-1.0382333333333334E-2</v>
      </c>
      <c r="C501">
        <f>Monthly!AA1162</f>
        <v>3.0131666666666664E-2</v>
      </c>
      <c r="D501" s="45">
        <f>INTERCEPT($B$2:B499,$C$2:C499)</f>
        <v>7.3862787807102001E-3</v>
      </c>
      <c r="E501" s="45">
        <f t="shared" si="43"/>
        <v>0.14085876867091637</v>
      </c>
      <c r="F501" s="45">
        <f t="shared" si="44"/>
        <v>5.9238360914458561E-3</v>
      </c>
      <c r="G501">
        <f>Monthly!H1161</f>
        <v>0.22549121066221603</v>
      </c>
      <c r="H501" s="45">
        <f t="shared" si="45"/>
        <v>0.68917314763419635</v>
      </c>
      <c r="I501" s="31">
        <f>Monthly!K1161</f>
        <v>4.2833681695016801E-3</v>
      </c>
      <c r="J501" s="49">
        <f t="shared" si="46"/>
        <v>-0.68636442370088147</v>
      </c>
      <c r="K501" s="42"/>
      <c r="L501" s="42"/>
      <c r="M501" s="47"/>
      <c r="N501" s="57">
        <f t="shared" si="40"/>
        <v>4.7298939047794933E-3</v>
      </c>
      <c r="O501">
        <f t="shared" si="38"/>
        <v>6.4525005944655303E-4</v>
      </c>
      <c r="P501">
        <f>(C501-AVERAGE($C$2:C500))^2</f>
        <v>4.6878009047963715E-4</v>
      </c>
      <c r="R501">
        <f t="shared" si="42"/>
        <v>-0.680833991731008</v>
      </c>
      <c r="S501" s="45"/>
      <c r="T501" s="49"/>
      <c r="U501" s="50"/>
      <c r="V501" s="71">
        <f t="shared" si="41"/>
        <v>4.7527914728496407E-3</v>
      </c>
      <c r="W501" s="51">
        <f t="shared" si="39"/>
        <v>6.4408730610334103E-4</v>
      </c>
      <c r="X501" s="52">
        <f>(C501-AVERAGE($C$2:C500))^2</f>
        <v>4.6878009047963715E-4</v>
      </c>
    </row>
    <row r="502" spans="1:24" x14ac:dyDescent="0.3">
      <c r="A502" s="1">
        <v>196709</v>
      </c>
      <c r="B502" s="75">
        <f>Monthly!AA1162</f>
        <v>3.0131666666666664E-2</v>
      </c>
      <c r="C502">
        <f>Monthly!AA1163</f>
        <v>-3.1247999999999998E-2</v>
      </c>
      <c r="D502" s="45">
        <f>INTERCEPT($B$2:B500,$C$2:C500)</f>
        <v>7.4628468034871323E-3</v>
      </c>
      <c r="E502" s="45">
        <f t="shared" si="43"/>
        <v>0.12440088060920433</v>
      </c>
      <c r="F502" s="45">
        <f t="shared" si="44"/>
        <v>1.1211252671043474E-2</v>
      </c>
      <c r="G502">
        <f>Monthly!H1162</f>
        <v>0.22534060999171648</v>
      </c>
      <c r="H502" s="45">
        <f t="shared" si="45"/>
        <v>0.68879919198918305</v>
      </c>
      <c r="I502" s="31">
        <f>Monthly!K1162</f>
        <v>4.2546034305249343E-3</v>
      </c>
      <c r="J502" s="49">
        <f t="shared" si="46"/>
        <v>-0.68052334257672542</v>
      </c>
      <c r="K502" s="42"/>
      <c r="L502" s="42"/>
      <c r="M502" s="47"/>
      <c r="N502" s="57">
        <f t="shared" si="40"/>
        <v>4.3365307016330346E-3</v>
      </c>
      <c r="O502">
        <f t="shared" si="38"/>
        <v>1.2662588252554639E-3</v>
      </c>
      <c r="P502">
        <f>(C502-AVERAGE($C$2:C501))^2</f>
        <v>1.5817832952607464E-3</v>
      </c>
      <c r="R502">
        <f t="shared" si="42"/>
        <v>-0.67503111788365167</v>
      </c>
      <c r="S502" s="45"/>
      <c r="T502" s="49"/>
      <c r="U502" s="50"/>
      <c r="V502" s="71">
        <f t="shared" si="41"/>
        <v>4.3775918613956841E-3</v>
      </c>
      <c r="W502" s="51">
        <f t="shared" si="39"/>
        <v>1.2691827954747423E-3</v>
      </c>
      <c r="X502" s="52">
        <f>(C502-AVERAGE($C$2:C501))^2</f>
        <v>1.5817832952607464E-3</v>
      </c>
    </row>
    <row r="503" spans="1:24" x14ac:dyDescent="0.3">
      <c r="A503" s="1">
        <v>196710</v>
      </c>
      <c r="B503" s="75">
        <f>Monthly!AA1163</f>
        <v>-3.1247999999999998E-2</v>
      </c>
      <c r="C503">
        <f>Monthly!AA1164</f>
        <v>2.4933333333333326E-3</v>
      </c>
      <c r="D503" s="45">
        <f>INTERCEPT($B$2:B501,$C$2:C501)</f>
        <v>7.4216994914128205E-3</v>
      </c>
      <c r="E503" s="45">
        <f t="shared" si="43"/>
        <v>0.12045633148754334</v>
      </c>
      <c r="F503" s="45">
        <f t="shared" si="44"/>
        <v>3.6576800450900666E-3</v>
      </c>
      <c r="G503">
        <f>Monthly!H1163</f>
        <v>0.22520813255970287</v>
      </c>
      <c r="H503" s="45">
        <f t="shared" si="45"/>
        <v>0.6884702196028798</v>
      </c>
      <c r="I503" s="31">
        <f>Monthly!K1163</f>
        <v>4.2260963559193083E-3</v>
      </c>
      <c r="J503" s="49">
        <f t="shared" si="46"/>
        <v>-0.68794762768344009</v>
      </c>
      <c r="K503" s="42"/>
      <c r="L503" s="42"/>
      <c r="M503" s="47"/>
      <c r="N503" s="57">
        <f t="shared" si="40"/>
        <v>4.8365135829822187E-3</v>
      </c>
      <c r="O503">
        <f t="shared" si="38"/>
        <v>5.4904936823446161E-6</v>
      </c>
      <c r="P503">
        <f>(C503-AVERAGE($C$2:C502))^2</f>
        <v>3.5413466584340691E-5</v>
      </c>
      <c r="R503">
        <f t="shared" si="42"/>
        <v>-0.68249313527907196</v>
      </c>
      <c r="S503" s="45"/>
      <c r="T503" s="49"/>
      <c r="U503" s="50"/>
      <c r="V503" s="71">
        <f t="shared" si="41"/>
        <v>4.8600676313454091E-3</v>
      </c>
      <c r="W503" s="51">
        <f t="shared" si="39"/>
        <v>5.6014312373867163E-6</v>
      </c>
      <c r="X503" s="52">
        <f>(C503-AVERAGE($C$2:C502))^2</f>
        <v>3.5413466584340691E-5</v>
      </c>
    </row>
    <row r="504" spans="1:24" x14ac:dyDescent="0.3">
      <c r="A504" s="1">
        <v>196711</v>
      </c>
      <c r="B504" s="75">
        <f>Monthly!AA1164</f>
        <v>2.4933333333333326E-3</v>
      </c>
      <c r="C504">
        <f>Monthly!AA1165</f>
        <v>2.2937333333333334E-2</v>
      </c>
      <c r="D504" s="45">
        <f>INTERCEPT($B$2:B502,$C$2:C502)</f>
        <v>7.4787682114581255E-3</v>
      </c>
      <c r="E504" s="45">
        <f t="shared" si="43"/>
        <v>0.1132011808174032</v>
      </c>
      <c r="F504" s="45">
        <f t="shared" si="44"/>
        <v>7.761016488962851E-3</v>
      </c>
      <c r="G504">
        <f>Monthly!H1164</f>
        <v>0.22505493206294375</v>
      </c>
      <c r="H504" s="45">
        <f t="shared" si="45"/>
        <v>0.68808976541698574</v>
      </c>
      <c r="I504" s="31">
        <f>Monthly!K1164</f>
        <v>4.178619738153558E-3</v>
      </c>
      <c r="J504" s="49">
        <f t="shared" si="46"/>
        <v>-0.6832892868694469</v>
      </c>
      <c r="K504" s="42"/>
      <c r="L504" s="42"/>
      <c r="M504" s="47"/>
      <c r="N504" s="57">
        <f t="shared" si="40"/>
        <v>4.522801134038093E-3</v>
      </c>
      <c r="O504">
        <f t="shared" si="38"/>
        <v>3.3909499611888124E-4</v>
      </c>
      <c r="P504">
        <f>(C504-AVERAGE($C$2:C503))^2</f>
        <v>2.1039307944672894E-4</v>
      </c>
      <c r="R504">
        <f t="shared" si="42"/>
        <v>-0.67789713726937617</v>
      </c>
      <c r="S504" s="45"/>
      <c r="T504" s="49"/>
      <c r="U504" s="50"/>
      <c r="V504" s="71">
        <f t="shared" si="41"/>
        <v>4.5629016558578275E-3</v>
      </c>
      <c r="W504" s="51">
        <f t="shared" si="39"/>
        <v>3.3761973947021536E-4</v>
      </c>
      <c r="X504" s="52">
        <f>(C504-AVERAGE($C$2:C503))^2</f>
        <v>2.1039307944672894E-4</v>
      </c>
    </row>
    <row r="505" spans="1:24" x14ac:dyDescent="0.3">
      <c r="A505" s="1">
        <v>196712</v>
      </c>
      <c r="B505" s="75">
        <f>Monthly!AA1165</f>
        <v>2.2937333333333334E-2</v>
      </c>
      <c r="C505">
        <f>Monthly!AA1166</f>
        <v>-4.6041666666666668E-2</v>
      </c>
      <c r="D505" s="45">
        <f>INTERCEPT($B$2:B503,$C$2:C503)</f>
        <v>7.4001044123891647E-3</v>
      </c>
      <c r="E505" s="45">
        <f t="shared" si="43"/>
        <v>0.11673069787165666</v>
      </c>
      <c r="F505" s="45">
        <f t="shared" si="44"/>
        <v>1.0077595339703978E-2</v>
      </c>
      <c r="G505">
        <f>Monthly!H1165</f>
        <v>0.22490633161913395</v>
      </c>
      <c r="H505" s="45">
        <f t="shared" si="45"/>
        <v>0.68772071269499735</v>
      </c>
      <c r="I505" s="31">
        <f>Monthly!K1165</f>
        <v>4.1314098429595259E-3</v>
      </c>
      <c r="J505" s="49">
        <f t="shared" si="46"/>
        <v>-0.68049646295522503</v>
      </c>
      <c r="K505" s="42"/>
      <c r="L505" s="42"/>
      <c r="M505" s="47"/>
      <c r="N505" s="57">
        <f t="shared" si="40"/>
        <v>4.3347205137948541E-3</v>
      </c>
      <c r="O505">
        <f t="shared" si="38"/>
        <v>2.537780385355768E-3</v>
      </c>
      <c r="P505">
        <f>(C505-AVERAGE($C$2:C504))^2</f>
        <v>2.9705665346089678E-3</v>
      </c>
      <c r="R505">
        <f t="shared" si="42"/>
        <v>-0.6751662557667315</v>
      </c>
      <c r="S505" s="45"/>
      <c r="T505" s="49"/>
      <c r="U505" s="50"/>
      <c r="V505" s="71">
        <f t="shared" si="41"/>
        <v>4.3863295459564758E-3</v>
      </c>
      <c r="W505" s="51">
        <f t="shared" si="39"/>
        <v>2.5429828020203343E-3</v>
      </c>
      <c r="X505" s="52">
        <f>(C505-AVERAGE($C$2:C504))^2</f>
        <v>2.9705665346089678E-3</v>
      </c>
    </row>
    <row r="506" spans="1:24" x14ac:dyDescent="0.3">
      <c r="A506" s="1">
        <v>196801</v>
      </c>
      <c r="B506" s="75">
        <f>Monthly!AA1166</f>
        <v>-4.6041666666666668E-2</v>
      </c>
      <c r="C506">
        <f>Monthly!AA1167</f>
        <v>-3.1050000000000001E-2</v>
      </c>
      <c r="D506" s="45">
        <f>INTERCEPT($B$2:B504,$C$2:C504)</f>
        <v>7.38527958758484E-3</v>
      </c>
      <c r="E506" s="45">
        <f t="shared" si="43"/>
        <v>0.12731370155398725</v>
      </c>
      <c r="F506" s="45">
        <f t="shared" si="44"/>
        <v>1.5235445785366768E-3</v>
      </c>
      <c r="G506">
        <f>Monthly!H1166</f>
        <v>0.22476970040046942</v>
      </c>
      <c r="H506" s="45">
        <f t="shared" si="45"/>
        <v>0.68738136648937331</v>
      </c>
      <c r="I506" s="31">
        <f>Monthly!K1166</f>
        <v>4.1627229268523013E-3</v>
      </c>
      <c r="J506" s="49">
        <f t="shared" si="46"/>
        <v>-0.68897823598383734</v>
      </c>
      <c r="K506" s="42"/>
      <c r="L506" s="42"/>
      <c r="M506" s="47"/>
      <c r="N506" s="57">
        <f t="shared" si="40"/>
        <v>4.9059191217200801E-3</v>
      </c>
      <c r="O506">
        <f t="shared" si="38"/>
        <v>1.2928281198876757E-3</v>
      </c>
      <c r="P506">
        <f>(C506-AVERAGE($C$2:C505))^2</f>
        <v>1.5526040185833982E-3</v>
      </c>
      <c r="R506">
        <f t="shared" si="42"/>
        <v>-0.68360857624659188</v>
      </c>
      <c r="S506" s="45"/>
      <c r="T506" s="49"/>
      <c r="U506" s="50"/>
      <c r="V506" s="71">
        <f t="shared" si="41"/>
        <v>4.9321893125368679E-3</v>
      </c>
      <c r="W506" s="51">
        <f t="shared" si="39"/>
        <v>1.2947179477232425E-3</v>
      </c>
      <c r="X506" s="52">
        <f>(C506-AVERAGE($C$2:C505))^2</f>
        <v>1.5526040185833982E-3</v>
      </c>
    </row>
    <row r="507" spans="1:24" x14ac:dyDescent="0.3">
      <c r="A507" s="1">
        <v>196802</v>
      </c>
      <c r="B507" s="75">
        <f>Monthly!AA1167</f>
        <v>-3.1050000000000001E-2</v>
      </c>
      <c r="C507">
        <f>Monthly!AA1168</f>
        <v>5.3876666666666665E-3</v>
      </c>
      <c r="D507" s="45">
        <f>INTERCEPT($B$2:B505,$C$2:C505)</f>
        <v>7.4316786261421752E-3</v>
      </c>
      <c r="E507" s="45">
        <f t="shared" si="43"/>
        <v>0.10857999794990755</v>
      </c>
      <c r="F507" s="45">
        <f t="shared" si="44"/>
        <v>4.0602696897975455E-3</v>
      </c>
      <c r="G507">
        <f>Monthly!H1167</f>
        <v>0.22466261045605149</v>
      </c>
      <c r="H507" s="45">
        <f t="shared" si="45"/>
        <v>0.68711537793486466</v>
      </c>
      <c r="I507" s="31">
        <f>Monthly!K1167</f>
        <v>4.2228846407517499E-3</v>
      </c>
      <c r="J507" s="49">
        <f t="shared" si="46"/>
        <v>-0.68619284355903698</v>
      </c>
      <c r="K507" s="42"/>
      <c r="L507" s="42"/>
      <c r="M507" s="47"/>
      <c r="N507" s="57">
        <f t="shared" si="40"/>
        <v>4.718338969527329E-3</v>
      </c>
      <c r="O507">
        <f t="shared" si="38"/>
        <v>4.4799956615784872E-7</v>
      </c>
      <c r="P507">
        <f>(C507-AVERAGE($C$2:C506))^2</f>
        <v>8.3371016305107155E-6</v>
      </c>
      <c r="R507">
        <f t="shared" si="42"/>
        <v>-0.68074633124362338</v>
      </c>
      <c r="S507" s="45"/>
      <c r="T507" s="49"/>
      <c r="U507" s="50"/>
      <c r="V507" s="71">
        <f t="shared" si="41"/>
        <v>4.7471235604200843E-3</v>
      </c>
      <c r="W507" s="51">
        <f t="shared" si="39"/>
        <v>4.1029547096002031E-7</v>
      </c>
      <c r="X507" s="52">
        <f>(C507-AVERAGE($C$2:C506))^2</f>
        <v>8.3371016305107155E-6</v>
      </c>
    </row>
    <row r="508" spans="1:24" x14ac:dyDescent="0.3">
      <c r="A508" s="1">
        <v>196803</v>
      </c>
      <c r="B508" s="75">
        <f>Monthly!AA1168</f>
        <v>5.3876666666666665E-3</v>
      </c>
      <c r="C508">
        <f>Monthly!AA1169</f>
        <v>7.9608666666666661E-2</v>
      </c>
      <c r="D508" s="45">
        <f>INTERCEPT($B$2:B506,$C$2:C506)</f>
        <v>7.3255928155632703E-3</v>
      </c>
      <c r="E508" s="45">
        <f t="shared" si="43"/>
        <v>0.12441998031516951</v>
      </c>
      <c r="F508" s="45">
        <f t="shared" si="44"/>
        <v>7.9959261961746325E-3</v>
      </c>
      <c r="G508">
        <f>Monthly!H1168</f>
        <v>0.22456797317253802</v>
      </c>
      <c r="H508" s="45">
        <f t="shared" si="45"/>
        <v>0.6868803096125915</v>
      </c>
      <c r="I508" s="31">
        <f>Monthly!K1168</f>
        <v>4.2831130746012452E-3</v>
      </c>
      <c r="J508" s="49">
        <f t="shared" si="46"/>
        <v>-0.68199556864538469</v>
      </c>
      <c r="K508" s="42"/>
      <c r="L508" s="42"/>
      <c r="M508" s="47"/>
      <c r="N508" s="57">
        <f t="shared" si="40"/>
        <v>4.4356766559202551E-3</v>
      </c>
      <c r="O508">
        <f t="shared" si="38"/>
        <v>5.6509784271557778E-3</v>
      </c>
      <c r="P508">
        <f>(C508-AVERAGE($C$2:C507))^2</f>
        <v>5.0892960628582265E-3</v>
      </c>
      <c r="R508">
        <f t="shared" si="42"/>
        <v>-0.67647205023704038</v>
      </c>
      <c r="S508" s="45"/>
      <c r="T508" s="49"/>
      <c r="U508" s="50"/>
      <c r="V508" s="71">
        <f t="shared" si="41"/>
        <v>4.470759018453424E-3</v>
      </c>
      <c r="W508" s="51">
        <f t="shared" si="39"/>
        <v>5.6457051657514213E-3</v>
      </c>
      <c r="X508" s="52">
        <f>(C508-AVERAGE($C$2:C507))^2</f>
        <v>5.0892960628582265E-3</v>
      </c>
    </row>
    <row r="509" spans="1:24" x14ac:dyDescent="0.3">
      <c r="A509" s="1">
        <v>196804</v>
      </c>
      <c r="B509" s="75">
        <f>Monthly!AA1169</f>
        <v>7.9608666666666661E-2</v>
      </c>
      <c r="C509">
        <f>Monthly!AA1170</f>
        <v>1.1657333333333332E-2</v>
      </c>
      <c r="D509" s="45">
        <f>INTERCEPT($B$2:B507,$C$2:C507)</f>
        <v>7.248024889424217E-3</v>
      </c>
      <c r="E509" s="45">
        <f t="shared" si="43"/>
        <v>0.1218859145416314</v>
      </c>
      <c r="F509" s="45">
        <f t="shared" si="44"/>
        <v>1.6951200031530771E-2</v>
      </c>
      <c r="G509">
        <f>Monthly!H1169</f>
        <v>0.22445100217411165</v>
      </c>
      <c r="H509" s="45">
        <f t="shared" si="45"/>
        <v>0.68658975449861837</v>
      </c>
      <c r="I509" s="31">
        <f>Monthly!K1169</f>
        <v>4.374982267799107E-3</v>
      </c>
      <c r="J509" s="49">
        <f t="shared" si="46"/>
        <v>-0.67264626695608076</v>
      </c>
      <c r="K509" s="42"/>
      <c r="L509" s="42"/>
      <c r="M509" s="47"/>
      <c r="N509" s="57">
        <f t="shared" si="40"/>
        <v>3.8060549846036101E-3</v>
      </c>
      <c r="O509">
        <f t="shared" si="38"/>
        <v>6.164257170923211E-5</v>
      </c>
      <c r="P509">
        <f>(C509-AVERAGE($C$2:C508))^2</f>
        <v>1.0544699813346894E-5</v>
      </c>
      <c r="R509">
        <f t="shared" si="42"/>
        <v>-0.66700512464261819</v>
      </c>
      <c r="S509" s="45"/>
      <c r="T509" s="49"/>
      <c r="U509" s="50"/>
      <c r="V509" s="71">
        <f t="shared" si="41"/>
        <v>3.858650794472486E-3</v>
      </c>
      <c r="W509" s="51">
        <f t="shared" si="39"/>
        <v>6.0819449341933048E-5</v>
      </c>
      <c r="X509" s="52">
        <f>(C509-AVERAGE($C$2:C508))^2</f>
        <v>1.0544699813346894E-5</v>
      </c>
    </row>
    <row r="510" spans="1:24" x14ac:dyDescent="0.3">
      <c r="A510" s="1">
        <v>196805</v>
      </c>
      <c r="B510" s="75">
        <f>Monthly!AA1170</f>
        <v>1.1657333333333332E-2</v>
      </c>
      <c r="C510">
        <f>Monthly!AA1171</f>
        <v>5.3159999999999995E-3</v>
      </c>
      <c r="D510" s="45">
        <f>INTERCEPT($B$2:B508,$C$2:C508)</f>
        <v>7.2285429639965138E-3</v>
      </c>
      <c r="E510" s="45">
        <f t="shared" si="43"/>
        <v>0.1104055691108306</v>
      </c>
      <c r="F510" s="45">
        <f t="shared" si="44"/>
        <v>8.5155774849778355E-3</v>
      </c>
      <c r="G510">
        <f>Monthly!H1170</f>
        <v>0.22434547589319589</v>
      </c>
      <c r="H510" s="45">
        <f t="shared" si="45"/>
        <v>0.68632761622513361</v>
      </c>
      <c r="I510" s="31">
        <f>Monthly!K1170</f>
        <v>4.4767684657136568E-3</v>
      </c>
      <c r="J510" s="49">
        <f t="shared" si="46"/>
        <v>-0.68122352110698969</v>
      </c>
      <c r="K510" s="42"/>
      <c r="L510" s="42"/>
      <c r="M510" s="47"/>
      <c r="N510" s="57">
        <f t="shared" si="40"/>
        <v>4.3836836967010365E-3</v>
      </c>
      <c r="O510">
        <f t="shared" ref="O510:O573" si="47">(C510-N510)^2</f>
        <v>8.6921368939704413E-7</v>
      </c>
      <c r="P510">
        <f>(C510-AVERAGE($C$2:C509))^2</f>
        <v>9.6128845996346035E-6</v>
      </c>
      <c r="R510">
        <f t="shared" si="42"/>
        <v>-0.675451920057065</v>
      </c>
      <c r="S510" s="45"/>
      <c r="T510" s="49"/>
      <c r="U510" s="50"/>
      <c r="V510" s="71">
        <f t="shared" si="41"/>
        <v>4.4047998993639037E-3</v>
      </c>
      <c r="W510" s="51">
        <f t="shared" ref="W510:W573" si="48">(C510-V510)^2</f>
        <v>8.3028562339923115E-7</v>
      </c>
      <c r="X510" s="52">
        <f>(C510-AVERAGE($C$2:C509))^2</f>
        <v>9.6128845996346035E-6</v>
      </c>
    </row>
    <row r="511" spans="1:24" x14ac:dyDescent="0.3">
      <c r="A511" s="1">
        <v>196806</v>
      </c>
      <c r="B511" s="75">
        <f>Monthly!AA1171</f>
        <v>5.3159999999999995E-3</v>
      </c>
      <c r="C511">
        <f>Monthly!AA1172</f>
        <v>-2.1869E-2</v>
      </c>
      <c r="D511" s="45">
        <f>INTERCEPT($B$2:B509,$C$2:C509)</f>
        <v>7.367343794865369E-3</v>
      </c>
      <c r="E511" s="45">
        <f t="shared" si="43"/>
        <v>0.1150786026820122</v>
      </c>
      <c r="F511" s="45">
        <f t="shared" si="44"/>
        <v>7.9791016467229449E-3</v>
      </c>
      <c r="G511">
        <f>Monthly!H1171</f>
        <v>0.22425918716542928</v>
      </c>
      <c r="H511" s="45">
        <f t="shared" si="45"/>
        <v>0.68611325773421772</v>
      </c>
      <c r="I511" s="31">
        <f>Monthly!K1171</f>
        <v>4.5788523185155564E-3</v>
      </c>
      <c r="J511" s="49">
        <f t="shared" si="46"/>
        <v>-0.68163908573485432</v>
      </c>
      <c r="K511" s="42"/>
      <c r="L511" s="42"/>
      <c r="M511" s="47"/>
      <c r="N511" s="57">
        <f t="shared" ref="N511:N574" si="49">$K$254+$L$254*J511</f>
        <v>4.411669583158799E-3</v>
      </c>
      <c r="O511">
        <f t="shared" si="47"/>
        <v>6.9067359373916801E-4</v>
      </c>
      <c r="P511">
        <f>(C511-AVERAGE($C$2:C510))^2</f>
        <v>9.1684048594532861E-4</v>
      </c>
      <c r="R511">
        <f t="shared" si="42"/>
        <v>-0.67573653137293499</v>
      </c>
      <c r="S511" s="45"/>
      <c r="T511" s="49"/>
      <c r="U511" s="50"/>
      <c r="V511" s="71">
        <f t="shared" ref="V511:V574" si="50">$S$254+$T$254*R511</f>
        <v>4.4232021700213106E-3</v>
      </c>
      <c r="W511" s="51">
        <f t="shared" si="48"/>
        <v>6.9127989494927326E-4</v>
      </c>
      <c r="X511" s="52">
        <f>(C511-AVERAGE($C$2:C510))^2</f>
        <v>9.1684048594532861E-4</v>
      </c>
    </row>
    <row r="512" spans="1:24" x14ac:dyDescent="0.3">
      <c r="A512" s="1">
        <v>196807</v>
      </c>
      <c r="B512" s="75">
        <f>Monthly!AA1172</f>
        <v>-2.1869E-2</v>
      </c>
      <c r="C512">
        <f>Monthly!AA1173</f>
        <v>1.2173333333333331E-2</v>
      </c>
      <c r="D512" s="45">
        <f>INTERCEPT($B$2:B510,$C$2:C510)</f>
        <v>7.3745529887150173E-3</v>
      </c>
      <c r="E512" s="45">
        <f t="shared" si="43"/>
        <v>0.11510158457901684</v>
      </c>
      <c r="F512" s="45">
        <f t="shared" si="44"/>
        <v>4.8573964355564979E-3</v>
      </c>
      <c r="G512">
        <f>Monthly!H1172</f>
        <v>0.22418771059442016</v>
      </c>
      <c r="H512" s="45">
        <f t="shared" si="45"/>
        <v>0.6859356899421486</v>
      </c>
      <c r="I512" s="31">
        <f>Monthly!K1172</f>
        <v>4.616483902373591E-3</v>
      </c>
      <c r="J512" s="49">
        <f t="shared" si="46"/>
        <v>-0.68471266515087592</v>
      </c>
      <c r="K512" s="42"/>
      <c r="L512" s="42"/>
      <c r="M512" s="47"/>
      <c r="N512" s="57">
        <f t="shared" si="49"/>
        <v>4.6186574709337624E-3</v>
      </c>
      <c r="O512">
        <f t="shared" si="47"/>
        <v>5.7073127385922666E-5</v>
      </c>
      <c r="P512">
        <f>(C512-AVERAGE($C$2:C511))^2</f>
        <v>1.461021212506132E-5</v>
      </c>
      <c r="R512">
        <f t="shared" si="42"/>
        <v>-0.67876214855631323</v>
      </c>
      <c r="S512" s="45"/>
      <c r="T512" s="49"/>
      <c r="U512" s="50"/>
      <c r="V512" s="71">
        <f t="shared" si="50"/>
        <v>4.6188311672170843E-3</v>
      </c>
      <c r="W512" s="51">
        <f t="shared" si="48"/>
        <v>5.7070502977855066E-5</v>
      </c>
      <c r="X512" s="52">
        <f>(C512-AVERAGE($C$2:C511))^2</f>
        <v>1.461021212506132E-5</v>
      </c>
    </row>
    <row r="513" spans="1:24" x14ac:dyDescent="0.3">
      <c r="A513" s="1">
        <v>196808</v>
      </c>
      <c r="B513" s="75">
        <f>Monthly!AA1173</f>
        <v>1.2173333333333331E-2</v>
      </c>
      <c r="C513">
        <f>Monthly!AA1174</f>
        <v>3.5025999999999995E-2</v>
      </c>
      <c r="D513" s="45">
        <f>INTERCEPT($B$2:B511,$C$2:C511)</f>
        <v>7.3757732810573514E-3</v>
      </c>
      <c r="E513" s="45">
        <f t="shared" si="43"/>
        <v>0.11759907251298049</v>
      </c>
      <c r="F513" s="45">
        <f t="shared" si="44"/>
        <v>8.8073459904486999E-3</v>
      </c>
      <c r="G513">
        <f>Monthly!H1173</f>
        <v>0.22413328990948686</v>
      </c>
      <c r="H513" s="45">
        <f t="shared" si="45"/>
        <v>0.68580049029333212</v>
      </c>
      <c r="I513" s="31">
        <f>Monthly!K1173</f>
        <v>4.6539477173310117E-3</v>
      </c>
      <c r="J513" s="49">
        <f t="shared" si="46"/>
        <v>-0.68056469889873861</v>
      </c>
      <c r="K513" s="42"/>
      <c r="L513" s="42"/>
      <c r="M513" s="47"/>
      <c r="N513" s="57">
        <f t="shared" si="49"/>
        <v>4.3393158119493722E-3</v>
      </c>
      <c r="O513">
        <f t="shared" si="47"/>
        <v>9.4167258645715612E-4</v>
      </c>
      <c r="P513">
        <f>(C513-AVERAGE($C$2:C512))^2</f>
        <v>7.111564782186614E-4</v>
      </c>
      <c r="R513">
        <f t="shared" si="42"/>
        <v>-0.67456631327811045</v>
      </c>
      <c r="S513" s="45"/>
      <c r="T513" s="49"/>
      <c r="U513" s="50"/>
      <c r="V513" s="71">
        <f t="shared" si="50"/>
        <v>4.3475387339301438E-3</v>
      </c>
      <c r="W513" s="51">
        <f t="shared" si="48"/>
        <v>9.4116798565374821E-4</v>
      </c>
      <c r="X513" s="52">
        <f>(C513-AVERAGE($C$2:C512))^2</f>
        <v>7.111564782186614E-4</v>
      </c>
    </row>
    <row r="514" spans="1:24" x14ac:dyDescent="0.3">
      <c r="A514" s="1">
        <v>196809</v>
      </c>
      <c r="B514" s="75">
        <f>Monthly!AA1174</f>
        <v>3.5025999999999995E-2</v>
      </c>
      <c r="C514">
        <f>Monthly!AA1175</f>
        <v>4.1286666666666659E-3</v>
      </c>
      <c r="D514" s="45">
        <f>INTERCEPT($B$2:B512,$C$2:C512)</f>
        <v>7.3161193403411835E-3</v>
      </c>
      <c r="E514" s="45">
        <f t="shared" si="43"/>
        <v>9.2978431415237373E-2</v>
      </c>
      <c r="F514" s="45">
        <f t="shared" si="44"/>
        <v>1.0572781879091287E-2</v>
      </c>
      <c r="G514">
        <f>Monthly!H1174</f>
        <v>0.2240753807889708</v>
      </c>
      <c r="H514" s="45">
        <f t="shared" si="45"/>
        <v>0.68565662089663504</v>
      </c>
      <c r="I514" s="31">
        <f>Monthly!K1174</f>
        <v>4.6912732327875654E-3</v>
      </c>
      <c r="J514" s="49">
        <f t="shared" si="46"/>
        <v>-0.67874717924661787</v>
      </c>
      <c r="K514" s="42"/>
      <c r="L514" s="42"/>
      <c r="M514" s="47"/>
      <c r="N514" s="57">
        <f t="shared" si="49"/>
        <v>4.2169163216935063E-3</v>
      </c>
      <c r="O514">
        <f t="shared" si="47"/>
        <v>7.7880016123563318E-9</v>
      </c>
      <c r="P514">
        <f>(C514-AVERAGE($C$2:C513))^2</f>
        <v>1.833467653062605E-5</v>
      </c>
      <c r="R514">
        <f t="shared" si="42"/>
        <v>-0.67270113673599652</v>
      </c>
      <c r="S514" s="45"/>
      <c r="T514" s="49"/>
      <c r="U514" s="50"/>
      <c r="V514" s="71">
        <f t="shared" si="50"/>
        <v>4.2269409866237742E-3</v>
      </c>
      <c r="W514" s="51">
        <f t="shared" si="48"/>
        <v>9.6578419630320962E-9</v>
      </c>
      <c r="X514" s="52">
        <f>(C514-AVERAGE($C$2:C513))^2</f>
        <v>1.833467653062605E-5</v>
      </c>
    </row>
    <row r="515" spans="1:24" x14ac:dyDescent="0.3">
      <c r="A515" s="1">
        <v>196810</v>
      </c>
      <c r="B515" s="75">
        <f>Monthly!AA1175</f>
        <v>4.1286666666666659E-3</v>
      </c>
      <c r="C515">
        <f>Monthly!AA1176</f>
        <v>4.9038333333333337E-2</v>
      </c>
      <c r="D515" s="45">
        <f>INTERCEPT($B$2:B513,$C$2:C513)</f>
        <v>7.3172694884043373E-3</v>
      </c>
      <c r="E515" s="45">
        <f t="shared" si="43"/>
        <v>7.1890491904417403E-2</v>
      </c>
      <c r="F515" s="45">
        <f t="shared" si="44"/>
        <v>7.6140813659803753E-3</v>
      </c>
      <c r="G515">
        <f>Monthly!H1175</f>
        <v>0.22402405352027707</v>
      </c>
      <c r="H515" s="45">
        <f t="shared" si="45"/>
        <v>0.68552910062226724</v>
      </c>
      <c r="I515" s="31">
        <f>Monthly!K1175</f>
        <v>4.6960067480672088E-3</v>
      </c>
      <c r="J515" s="49">
        <f t="shared" si="46"/>
        <v>-0.68169505555146082</v>
      </c>
      <c r="K515" s="42"/>
      <c r="L515" s="42"/>
      <c r="M515" s="47"/>
      <c r="N515" s="57">
        <f t="shared" si="49"/>
        <v>4.4154388282474852E-3</v>
      </c>
      <c r="O515">
        <f t="shared" si="47"/>
        <v>1.991202714012021E-3</v>
      </c>
      <c r="P515">
        <f>(C515-AVERAGE($C$2:C514))^2</f>
        <v>1.6512936318514929E-3</v>
      </c>
      <c r="R515">
        <f t="shared" ref="R515:R578" si="51">J515+I515/(1-G515)</f>
        <v>-0.67564331287906099</v>
      </c>
      <c r="S515" s="45"/>
      <c r="T515" s="49"/>
      <c r="U515" s="50"/>
      <c r="V515" s="71">
        <f t="shared" si="50"/>
        <v>4.4171748905039721E-3</v>
      </c>
      <c r="W515" s="51">
        <f t="shared" si="48"/>
        <v>1.9910477807800822E-3</v>
      </c>
      <c r="X515" s="52">
        <f>(C515-AVERAGE($C$2:C514))^2</f>
        <v>1.6512936318514929E-3</v>
      </c>
    </row>
    <row r="516" spans="1:24" x14ac:dyDescent="0.3">
      <c r="A516" s="1">
        <v>196811</v>
      </c>
      <c r="B516" s="75">
        <f>Monthly!AA1176</f>
        <v>4.9038333333333337E-2</v>
      </c>
      <c r="C516">
        <f>Monthly!AA1177</f>
        <v>-4.5792666666666669E-2</v>
      </c>
      <c r="D516" s="45">
        <f>INTERCEPT($B$2:B514,$C$2:C514)</f>
        <v>7.3707663788684791E-3</v>
      </c>
      <c r="E516" s="45">
        <f t="shared" si="43"/>
        <v>7.5897516455362399E-2</v>
      </c>
      <c r="F516" s="45">
        <f t="shared" si="44"/>
        <v>1.1092654089978692E-2</v>
      </c>
      <c r="G516">
        <f>Monthly!H1176</f>
        <v>0.22397461486718145</v>
      </c>
      <c r="H516" s="45">
        <f t="shared" si="45"/>
        <v>0.68540627001268284</v>
      </c>
      <c r="I516" s="31">
        <f>Monthly!K1176</f>
        <v>4.7007497268335766E-3</v>
      </c>
      <c r="J516" s="49">
        <f t="shared" si="46"/>
        <v>-0.67801513739299657</v>
      </c>
      <c r="K516" s="42"/>
      <c r="L516" s="42"/>
      <c r="M516" s="47"/>
      <c r="N516" s="57">
        <f t="shared" si="49"/>
        <v>4.1676175151443423E-3</v>
      </c>
      <c r="O516">
        <f t="shared" si="47"/>
        <v>2.4960299955273154E-3</v>
      </c>
      <c r="P516">
        <f>(C516-AVERAGE($C$2:C515))^2</f>
        <v>2.9456612332765674E-3</v>
      </c>
      <c r="R516">
        <f t="shared" si="51"/>
        <v>-0.67195766837601456</v>
      </c>
      <c r="S516" s="45"/>
      <c r="T516" s="49"/>
      <c r="U516" s="50"/>
      <c r="V516" s="71">
        <f t="shared" si="50"/>
        <v>4.1788701432569839E-3</v>
      </c>
      <c r="W516" s="51">
        <f t="shared" si="48"/>
        <v>2.4971544911455545E-3</v>
      </c>
      <c r="X516" s="52">
        <f>(C516-AVERAGE($C$2:C515))^2</f>
        <v>2.9456612332765674E-3</v>
      </c>
    </row>
    <row r="517" spans="1:24" x14ac:dyDescent="0.3">
      <c r="A517" s="1">
        <v>196812</v>
      </c>
      <c r="B517" s="75">
        <f>Monthly!AA1177</f>
        <v>-4.5792666666666669E-2</v>
      </c>
      <c r="C517">
        <f>Monthly!AA1178</f>
        <v>-1.2663666666666667E-2</v>
      </c>
      <c r="D517" s="45">
        <f>INTERCEPT($B$2:B515,$C$2:C515)</f>
        <v>7.3544016685334317E-3</v>
      </c>
      <c r="E517" s="45">
        <f t="shared" si="43"/>
        <v>7.9728881292527198E-2</v>
      </c>
      <c r="F517" s="45">
        <f t="shared" si="44"/>
        <v>3.7034035837984979E-3</v>
      </c>
      <c r="G517">
        <f>Monthly!H1177</f>
        <v>0.22394494452418709</v>
      </c>
      <c r="H517" s="45">
        <f t="shared" si="45"/>
        <v>0.68533255269386206</v>
      </c>
      <c r="I517" s="31">
        <f>Monthly!K1177</f>
        <v>4.7054333003597754E-3</v>
      </c>
      <c r="J517" s="49">
        <f t="shared" si="46"/>
        <v>-0.68546426665304261</v>
      </c>
      <c r="K517" s="42"/>
      <c r="L517" s="42"/>
      <c r="M517" s="47"/>
      <c r="N517" s="57">
        <f t="shared" si="49"/>
        <v>4.6692735072629485E-3</v>
      </c>
      <c r="O517">
        <f t="shared" si="47"/>
        <v>3.004308150730232E-4</v>
      </c>
      <c r="P517">
        <f>(C517-AVERAGE($C$2:C516))^2</f>
        <v>4.4266307954646462E-4</v>
      </c>
      <c r="R517">
        <f t="shared" si="51"/>
        <v>-0.67940099412210753</v>
      </c>
      <c r="S517" s="45"/>
      <c r="T517" s="49"/>
      <c r="U517" s="50"/>
      <c r="V517" s="71">
        <f t="shared" si="50"/>
        <v>4.6601373569379462E-3</v>
      </c>
      <c r="W517" s="51">
        <f t="shared" si="48"/>
        <v>3.001141858482594E-4</v>
      </c>
      <c r="X517" s="52">
        <f>(C517-AVERAGE($C$2:C516))^2</f>
        <v>4.4266307954646462E-4</v>
      </c>
    </row>
    <row r="518" spans="1:24" x14ac:dyDescent="0.3">
      <c r="A518" s="1">
        <v>196901</v>
      </c>
      <c r="B518" s="75">
        <f>Monthly!AA1178</f>
        <v>-1.2663666666666667E-2</v>
      </c>
      <c r="C518">
        <f>Monthly!AA1179</f>
        <v>-4.7420999999999998E-2</v>
      </c>
      <c r="D518" s="45">
        <f>INTERCEPT($B$2:B516,$C$2:C516)</f>
        <v>7.4560688188809177E-3</v>
      </c>
      <c r="E518" s="45">
        <f t="shared" si="43"/>
        <v>7.5466365910984226E-2</v>
      </c>
      <c r="F518" s="45">
        <f t="shared" si="44"/>
        <v>6.500387916439517E-3</v>
      </c>
      <c r="G518">
        <f>Monthly!H1178</f>
        <v>0.22391889903386186</v>
      </c>
      <c r="H518" s="45">
        <f t="shared" si="45"/>
        <v>0.68526784075286973</v>
      </c>
      <c r="I518" s="31">
        <f>Monthly!K1178</f>
        <v>4.710051168628107E-3</v>
      </c>
      <c r="J518" s="49">
        <f t="shared" si="46"/>
        <v>-0.68253649734090227</v>
      </c>
      <c r="K518" s="42"/>
      <c r="L518" s="42"/>
      <c r="M518" s="47"/>
      <c r="N518" s="57">
        <f t="shared" si="49"/>
        <v>4.4721050909684659E-3</v>
      </c>
      <c r="O518">
        <f t="shared" si="47"/>
        <v>2.692894355982297E-3</v>
      </c>
      <c r="P518">
        <f>(C518-AVERAGE($C$2:C517))^2</f>
        <v>3.1087447906704585E-3</v>
      </c>
      <c r="R518">
        <f t="shared" si="51"/>
        <v>-0.67646747805572116</v>
      </c>
      <c r="S518" s="45"/>
      <c r="T518" s="49"/>
      <c r="U518" s="50"/>
      <c r="V518" s="71">
        <f t="shared" si="50"/>
        <v>4.4704633924068093E-3</v>
      </c>
      <c r="W518" s="51">
        <f t="shared" si="48"/>
        <v>2.6927239730054958E-3</v>
      </c>
      <c r="X518" s="52">
        <f>(C518-AVERAGE($C$2:C517))^2</f>
        <v>3.1087447906704585E-3</v>
      </c>
    </row>
    <row r="519" spans="1:24" x14ac:dyDescent="0.3">
      <c r="A519" s="1">
        <v>196902</v>
      </c>
      <c r="B519" s="75">
        <f>Monthly!AA1179</f>
        <v>-4.7420999999999998E-2</v>
      </c>
      <c r="C519">
        <f>Monthly!AA1180</f>
        <v>2.9830333333333337E-2</v>
      </c>
      <c r="D519" s="45">
        <f>INTERCEPT($B$2:B517,$C$2:C517)</f>
        <v>7.3515813775709479E-3</v>
      </c>
      <c r="E519" s="45">
        <f t="shared" ref="E519:E582" si="52">SLOPE(B387:B517,C387:C517)</f>
        <v>8.8777700857793823E-2</v>
      </c>
      <c r="F519" s="45">
        <f t="shared" ref="F519:F582" si="53">B519*E519+D519</f>
        <v>3.1416540251935068E-3</v>
      </c>
      <c r="G519">
        <f>Monthly!H1179</f>
        <v>0.2239133095498573</v>
      </c>
      <c r="H519" s="45">
        <f t="shared" ref="H519:H582" si="54">(-G519/(1-G519)*LN(G519))-(LN(1-G519))</f>
        <v>0.68525395317831483</v>
      </c>
      <c r="I519" s="31">
        <f>Monthly!K1179</f>
        <v>4.7055643185191075E-3</v>
      </c>
      <c r="J519" s="49">
        <f t="shared" ref="J519:J582" si="55">D519*G519/((1-G519)*(1-E519*G519))+F519/(1-E519*G519)-I519/(1-G519)-H519</f>
        <v>-0.68594770919198822</v>
      </c>
      <c r="K519" s="42"/>
      <c r="L519" s="42"/>
      <c r="M519" s="47"/>
      <c r="N519" s="57">
        <f t="shared" si="49"/>
        <v>4.7018305804510663E-3</v>
      </c>
      <c r="O519">
        <f t="shared" si="47"/>
        <v>6.3144165060161192E-4</v>
      </c>
      <c r="P519">
        <f>(C519-AVERAGE($C$2:C518))^2</f>
        <v>4.6669219969218374E-4</v>
      </c>
      <c r="R519">
        <f t="shared" si="51"/>
        <v>-0.67988451499419855</v>
      </c>
      <c r="S519" s="45"/>
      <c r="T519" s="49"/>
      <c r="U519" s="50"/>
      <c r="V519" s="71">
        <f t="shared" si="50"/>
        <v>4.6914006323615642E-3</v>
      </c>
      <c r="W519" s="51">
        <f t="shared" si="48"/>
        <v>6.3196593734398798E-4</v>
      </c>
      <c r="X519" s="52">
        <f>(C519-AVERAGE($C$2:C518))^2</f>
        <v>4.6669219969218374E-4</v>
      </c>
    </row>
    <row r="520" spans="1:24" x14ac:dyDescent="0.3">
      <c r="A520" s="1">
        <v>196903</v>
      </c>
      <c r="B520" s="75">
        <f>Monthly!AA1180</f>
        <v>2.9830333333333337E-2</v>
      </c>
      <c r="C520">
        <f>Monthly!AA1181</f>
        <v>1.7679333333333332E-2</v>
      </c>
      <c r="D520" s="45">
        <f>INTERCEPT($B$2:B518,$C$2:C518)</f>
        <v>7.3208187321595142E-3</v>
      </c>
      <c r="E520" s="45">
        <f t="shared" si="52"/>
        <v>9.8769130197785465E-2</v>
      </c>
      <c r="F520" s="45">
        <f t="shared" si="53"/>
        <v>1.0267134809002855E-2</v>
      </c>
      <c r="G520">
        <f>Monthly!H1180</f>
        <v>0.22390925785308882</v>
      </c>
      <c r="H520" s="45">
        <f t="shared" si="54"/>
        <v>0.68524388635436939</v>
      </c>
      <c r="I520" s="31">
        <f>Monthly!K1180</f>
        <v>4.7010612714653141E-3</v>
      </c>
      <c r="J520" s="49">
        <f t="shared" si="55"/>
        <v>-0.67864202614806857</v>
      </c>
      <c r="K520" s="42"/>
      <c r="L520" s="42"/>
      <c r="M520" s="47"/>
      <c r="N520" s="57">
        <f t="shared" si="49"/>
        <v>4.2098348655748644E-3</v>
      </c>
      <c r="O520">
        <f t="shared" si="47"/>
        <v>1.8142738897294769E-4</v>
      </c>
      <c r="P520">
        <f>(C520-AVERAGE($C$2:C519))^2</f>
        <v>8.8554785222700968E-5</v>
      </c>
      <c r="R520">
        <f t="shared" si="51"/>
        <v>-0.67258466582128418</v>
      </c>
      <c r="S520" s="45"/>
      <c r="T520" s="49"/>
      <c r="U520" s="50"/>
      <c r="V520" s="71">
        <f t="shared" si="50"/>
        <v>4.2194102625213309E-3</v>
      </c>
      <c r="W520" s="51">
        <f t="shared" si="48"/>
        <v>1.8116952907217717E-4</v>
      </c>
      <c r="X520" s="52">
        <f>(C520-AVERAGE($C$2:C519))^2</f>
        <v>8.8554785222700968E-5</v>
      </c>
    </row>
    <row r="521" spans="1:24" x14ac:dyDescent="0.3">
      <c r="A521" s="1">
        <v>196904</v>
      </c>
      <c r="B521" s="75">
        <f>Monthly!AA1181</f>
        <v>1.7679333333333332E-2</v>
      </c>
      <c r="C521">
        <f>Monthly!AA1182</f>
        <v>-1.1793333333333334E-3</v>
      </c>
      <c r="D521" s="45">
        <f>INTERCEPT($B$2:B519,$C$2:C519)</f>
        <v>7.2130518651566129E-3</v>
      </c>
      <c r="E521" s="45">
        <f t="shared" si="52"/>
        <v>8.5801481178126679E-2</v>
      </c>
      <c r="F521" s="45">
        <f t="shared" si="53"/>
        <v>8.7299648513984411E-3</v>
      </c>
      <c r="G521">
        <f>Monthly!H1181</f>
        <v>0.22390393038651013</v>
      </c>
      <c r="H521" s="45">
        <f t="shared" si="54"/>
        <v>0.68523064973434855</v>
      </c>
      <c r="I521" s="31">
        <f>Monthly!K1181</f>
        <v>4.6965897115726404E-3</v>
      </c>
      <c r="J521" s="49">
        <f t="shared" si="55"/>
        <v>-0.68025951443986965</v>
      </c>
      <c r="K521" s="42"/>
      <c r="L521" s="42"/>
      <c r="M521" s="47"/>
      <c r="N521" s="57">
        <f t="shared" si="49"/>
        <v>4.3187633947273721E-3</v>
      </c>
      <c r="O521">
        <f t="shared" si="47"/>
        <v>3.0229067631111836E-5</v>
      </c>
      <c r="P521">
        <f>(C521-AVERAGE($C$2:C520))^2</f>
        <v>8.9613546100051502E-5</v>
      </c>
      <c r="R521">
        <f t="shared" si="51"/>
        <v>-0.67420795729964134</v>
      </c>
      <c r="S521" s="45"/>
      <c r="T521" s="49"/>
      <c r="U521" s="50"/>
      <c r="V521" s="71">
        <f t="shared" si="50"/>
        <v>4.3243683139932917E-3</v>
      </c>
      <c r="W521" s="51">
        <f t="shared" si="48"/>
        <v>3.0290731822785809E-5</v>
      </c>
      <c r="X521" s="52">
        <f>(C521-AVERAGE($C$2:C520))^2</f>
        <v>8.9613546100051502E-5</v>
      </c>
    </row>
    <row r="522" spans="1:24" x14ac:dyDescent="0.3">
      <c r="A522" s="1">
        <v>196905</v>
      </c>
      <c r="B522" s="75">
        <f>Monthly!AA1182</f>
        <v>-1.1793333333333334E-3</v>
      </c>
      <c r="C522">
        <f>Monthly!AA1183</f>
        <v>-5.9723666666666668E-2</v>
      </c>
      <c r="D522" s="45">
        <f>INTERCEPT($B$2:B520,$C$2:C520)</f>
        <v>7.2518067628992685E-3</v>
      </c>
      <c r="E522" s="45">
        <f t="shared" si="52"/>
        <v>8.5134367586645013E-2</v>
      </c>
      <c r="F522" s="45">
        <f t="shared" si="53"/>
        <v>7.1514049653920849E-3</v>
      </c>
      <c r="G522">
        <f>Monthly!H1182</f>
        <v>0.22389780888040201</v>
      </c>
      <c r="H522" s="45">
        <f t="shared" si="54"/>
        <v>0.68521544020875824</v>
      </c>
      <c r="I522" s="31">
        <f>Monthly!K1182</f>
        <v>4.6921966074891337E-3</v>
      </c>
      <c r="J522" s="49">
        <f t="shared" si="55"/>
        <v>-0.68183819222341335</v>
      </c>
      <c r="K522" s="42"/>
      <c r="L522" s="42"/>
      <c r="M522" s="47"/>
      <c r="N522" s="57">
        <f t="shared" si="49"/>
        <v>4.4250782594709437E-3</v>
      </c>
      <c r="O522">
        <f t="shared" si="47"/>
        <v>4.1150614755986669E-3</v>
      </c>
      <c r="P522">
        <f>(C522-AVERAGE($C$2:C521))^2</f>
        <v>4.6229898192807952E-3</v>
      </c>
      <c r="R522">
        <f t="shared" si="51"/>
        <v>-0.67579234328601989</v>
      </c>
      <c r="S522" s="45"/>
      <c r="T522" s="49"/>
      <c r="U522" s="50"/>
      <c r="V522" s="71">
        <f t="shared" si="50"/>
        <v>4.4268108316353263E-3</v>
      </c>
      <c r="W522" s="51">
        <f t="shared" si="48"/>
        <v>4.1152837632601504E-3</v>
      </c>
      <c r="X522" s="52">
        <f>(C522-AVERAGE($C$2:C521))^2</f>
        <v>4.6229898192807952E-3</v>
      </c>
    </row>
    <row r="523" spans="1:24" x14ac:dyDescent="0.3">
      <c r="A523" s="1">
        <v>196906</v>
      </c>
      <c r="B523" s="75">
        <f>Monthly!AA1183</f>
        <v>-5.9723666666666668E-2</v>
      </c>
      <c r="C523">
        <f>Monthly!AA1184</f>
        <v>-6.4465333333333333E-2</v>
      </c>
      <c r="D523" s="45">
        <f>INTERCEPT($B$2:B521,$C$2:C521)</f>
        <v>7.2725161594815353E-3</v>
      </c>
      <c r="E523" s="45">
        <f t="shared" si="52"/>
        <v>8.2795727372021927E-2</v>
      </c>
      <c r="F523" s="45">
        <f t="shared" si="53"/>
        <v>2.3276517364906879E-3</v>
      </c>
      <c r="G523">
        <f>Monthly!H1183</f>
        <v>0.22393000727563522</v>
      </c>
      <c r="H523" s="45">
        <f t="shared" si="54"/>
        <v>0.68529544008246657</v>
      </c>
      <c r="I523" s="31">
        <f>Monthly!K1183</f>
        <v>4.6877868610748219E-3</v>
      </c>
      <c r="J523" s="49">
        <f t="shared" si="55"/>
        <v>-0.68682615630081478</v>
      </c>
      <c r="K523" s="42"/>
      <c r="L523" s="42"/>
      <c r="M523" s="47"/>
      <c r="N523" s="57">
        <f t="shared" si="49"/>
        <v>4.7609889384977871E-3</v>
      </c>
      <c r="O523">
        <f t="shared" si="47"/>
        <v>4.7922836952834216E-3</v>
      </c>
      <c r="P523">
        <f>(C523-AVERAGE($C$2:C522))^2</f>
        <v>5.2713022611632684E-3</v>
      </c>
      <c r="R523">
        <f t="shared" si="51"/>
        <v>-0.68078573867737524</v>
      </c>
      <c r="S523" s="45"/>
      <c r="T523" s="49"/>
      <c r="U523" s="50"/>
      <c r="V523" s="71">
        <f t="shared" si="50"/>
        <v>4.7496715485757859E-3</v>
      </c>
      <c r="W523" s="51">
        <f t="shared" si="48"/>
        <v>4.7907169008027037E-3</v>
      </c>
      <c r="X523" s="52">
        <f>(C523-AVERAGE($C$2:C522))^2</f>
        <v>5.2713022611632684E-3</v>
      </c>
    </row>
    <row r="524" spans="1:24" x14ac:dyDescent="0.3">
      <c r="A524" s="1">
        <v>196907</v>
      </c>
      <c r="B524" s="75">
        <f>Monthly!AA1184</f>
        <v>-6.4465333333333333E-2</v>
      </c>
      <c r="C524">
        <f>Monthly!AA1185</f>
        <v>3.9911333333333333E-2</v>
      </c>
      <c r="D524" s="45">
        <f>INTERCEPT($B$2:B522,$C$2:C522)</f>
        <v>7.2696979957917315E-3</v>
      </c>
      <c r="E524" s="45">
        <f t="shared" si="52"/>
        <v>7.9451431213592189E-2</v>
      </c>
      <c r="F524" s="45">
        <f t="shared" si="53"/>
        <v>2.1478349987971062E-3</v>
      </c>
      <c r="G524">
        <f>Monthly!H1184</f>
        <v>0.22398177129062555</v>
      </c>
      <c r="H524" s="45">
        <f t="shared" si="54"/>
        <v>0.68542405033953835</v>
      </c>
      <c r="I524" s="31">
        <f>Monthly!K1184</f>
        <v>4.6834076276453095E-3</v>
      </c>
      <c r="J524" s="49">
        <f t="shared" si="55"/>
        <v>-0.68713621224683219</v>
      </c>
      <c r="K524" s="42"/>
      <c r="L524" s="42"/>
      <c r="M524" s="47"/>
      <c r="N524" s="57">
        <f t="shared" si="49"/>
        <v>4.78186942234788E-3</v>
      </c>
      <c r="O524">
        <f t="shared" si="47"/>
        <v>1.2340792346732293E-3</v>
      </c>
      <c r="P524">
        <f>(C524-AVERAGE($C$2:C523))^2</f>
        <v>1.0183770074384511E-3</v>
      </c>
      <c r="R524">
        <f t="shared" si="51"/>
        <v>-0.68110103490900797</v>
      </c>
      <c r="S524" s="45"/>
      <c r="T524" s="49"/>
      <c r="U524" s="50"/>
      <c r="V524" s="71">
        <f t="shared" si="50"/>
        <v>4.7700578307375771E-3</v>
      </c>
      <c r="W524" s="51">
        <f t="shared" si="48"/>
        <v>1.2349092439493366E-3</v>
      </c>
      <c r="X524" s="52">
        <f>(C524-AVERAGE($C$2:C523))^2</f>
        <v>1.0183770074384511E-3</v>
      </c>
    </row>
    <row r="525" spans="1:24" x14ac:dyDescent="0.3">
      <c r="A525" s="1">
        <v>196908</v>
      </c>
      <c r="B525" s="75">
        <f>Monthly!AA1185</f>
        <v>3.9911333333333333E-2</v>
      </c>
      <c r="C525">
        <f>Monthly!AA1186</f>
        <v>-2.9849333333333335E-2</v>
      </c>
      <c r="D525" s="45">
        <f>INTERCEPT($B$2:B523,$C$2:C523)</f>
        <v>7.1402344190811323E-3</v>
      </c>
      <c r="E525" s="45">
        <f t="shared" si="52"/>
        <v>0.10452451104961895</v>
      </c>
      <c r="F525" s="45">
        <f t="shared" si="53"/>
        <v>1.1311947021086156E-2</v>
      </c>
      <c r="G525">
        <f>Monthly!H1185</f>
        <v>0.22399662853292371</v>
      </c>
      <c r="H525" s="45">
        <f t="shared" si="54"/>
        <v>0.68546096339305895</v>
      </c>
      <c r="I525" s="31">
        <f>Monthly!K1185</f>
        <v>4.6701650455328305E-3</v>
      </c>
      <c r="J525" s="49">
        <f t="shared" si="55"/>
        <v>-0.67778557500478909</v>
      </c>
      <c r="K525" s="42"/>
      <c r="L525" s="42"/>
      <c r="M525" s="47"/>
      <c r="N525" s="57">
        <f t="shared" si="49"/>
        <v>4.1521578092392486E-3</v>
      </c>
      <c r="O525">
        <f t="shared" si="47"/>
        <v>1.1561013999184422E-3</v>
      </c>
      <c r="P525">
        <f>(C525-AVERAGE($C$2:C524))^2</f>
        <v>1.4371426334843912E-3</v>
      </c>
      <c r="R525">
        <f t="shared" si="51"/>
        <v>-0.67176734722737153</v>
      </c>
      <c r="S525" s="45"/>
      <c r="T525" s="49"/>
      <c r="U525" s="50"/>
      <c r="V525" s="71">
        <f t="shared" si="50"/>
        <v>4.166564443891338E-3</v>
      </c>
      <c r="W525" s="51">
        <f t="shared" si="48"/>
        <v>1.1570813015905988E-3</v>
      </c>
      <c r="X525" s="52">
        <f>(C525-AVERAGE($C$2:C524))^2</f>
        <v>1.4371426334843912E-3</v>
      </c>
    </row>
    <row r="526" spans="1:24" x14ac:dyDescent="0.3">
      <c r="A526" s="1">
        <v>196909</v>
      </c>
      <c r="B526" s="75">
        <f>Monthly!AA1186</f>
        <v>-2.9849333333333335E-2</v>
      </c>
      <c r="C526">
        <f>Monthly!AA1187</f>
        <v>4.1066666666666661E-2</v>
      </c>
      <c r="D526" s="45">
        <f>INTERCEPT($B$2:B524,$C$2:C524)</f>
        <v>7.0031192189383184E-3</v>
      </c>
      <c r="E526" s="45">
        <f t="shared" si="52"/>
        <v>8.5809055799415945E-2</v>
      </c>
      <c r="F526" s="45">
        <f t="shared" si="53"/>
        <v>4.4417761093629524E-3</v>
      </c>
      <c r="G526">
        <f>Monthly!H1186</f>
        <v>0.22402623102177388</v>
      </c>
      <c r="H526" s="45">
        <f t="shared" si="54"/>
        <v>0.68553451058012815</v>
      </c>
      <c r="I526" s="31">
        <f>Monthly!K1186</f>
        <v>4.6569260364629781E-3</v>
      </c>
      <c r="J526" s="49">
        <f t="shared" si="55"/>
        <v>-0.68494561838933565</v>
      </c>
      <c r="K526" s="42"/>
      <c r="L526" s="42"/>
      <c r="M526" s="47"/>
      <c r="N526" s="57">
        <f t="shared" si="49"/>
        <v>4.6343455310918213E-3</v>
      </c>
      <c r="O526">
        <f t="shared" si="47"/>
        <v>1.3273140233256533E-3</v>
      </c>
      <c r="P526">
        <f>(C526-AVERAGE($C$2:C525))^2</f>
        <v>1.0941992405651382E-3</v>
      </c>
      <c r="R526">
        <f t="shared" si="51"/>
        <v>-0.67894422217900363</v>
      </c>
      <c r="S526" s="45"/>
      <c r="T526" s="49"/>
      <c r="U526" s="50"/>
      <c r="V526" s="71">
        <f t="shared" si="50"/>
        <v>4.6306036017532207E-3</v>
      </c>
      <c r="W526" s="51">
        <f t="shared" si="48"/>
        <v>1.3275866916703494E-3</v>
      </c>
      <c r="X526" s="52">
        <f>(C526-AVERAGE($C$2:C525))^2</f>
        <v>1.0941992405651382E-3</v>
      </c>
    </row>
    <row r="527" spans="1:24" x14ac:dyDescent="0.3">
      <c r="A527" s="1">
        <v>196910</v>
      </c>
      <c r="B527" s="75">
        <f>Monthly!AA1187</f>
        <v>4.1066666666666661E-2</v>
      </c>
      <c r="C527">
        <f>Monthly!AA1188</f>
        <v>-3.5185333333333332E-2</v>
      </c>
      <c r="D527" s="45">
        <f>INTERCEPT($B$2:B525,$C$2:C525)</f>
        <v>7.0779093131670481E-3</v>
      </c>
      <c r="E527" s="45">
        <f t="shared" si="52"/>
        <v>7.1547484631291083E-2</v>
      </c>
      <c r="F527" s="45">
        <f t="shared" si="53"/>
        <v>1.0016126015358735E-2</v>
      </c>
      <c r="G527">
        <f>Monthly!H1187</f>
        <v>0.22404245850045065</v>
      </c>
      <c r="H527" s="45">
        <f t="shared" si="54"/>
        <v>0.68557482726769869</v>
      </c>
      <c r="I527" s="31">
        <f>Monthly!K1187</f>
        <v>4.6437904952596138E-3</v>
      </c>
      <c r="J527" s="49">
        <f t="shared" si="55"/>
        <v>-0.67930322504918894</v>
      </c>
      <c r="K527" s="42"/>
      <c r="L527" s="42"/>
      <c r="M527" s="47"/>
      <c r="N527" s="57">
        <f t="shared" si="49"/>
        <v>4.2543628069153863E-3</v>
      </c>
      <c r="O527">
        <f t="shared" si="47"/>
        <v>1.5554896316351497E-3</v>
      </c>
      <c r="P527">
        <f>(C527-AVERAGE($C$2:C526))^2</f>
        <v>1.8693797514652637E-3</v>
      </c>
      <c r="R527">
        <f t="shared" si="51"/>
        <v>-0.67331863150263305</v>
      </c>
      <c r="S527" s="45"/>
      <c r="T527" s="49"/>
      <c r="U527" s="50"/>
      <c r="V527" s="71">
        <f t="shared" si="50"/>
        <v>4.2668666859602272E-3</v>
      </c>
      <c r="W527" s="51">
        <f t="shared" si="48"/>
        <v>1.5564760863623467E-3</v>
      </c>
      <c r="X527" s="52">
        <f>(C527-AVERAGE($C$2:C526))^2</f>
        <v>1.8693797514652637E-3</v>
      </c>
    </row>
    <row r="528" spans="1:24" x14ac:dyDescent="0.3">
      <c r="A528" s="1">
        <v>196911</v>
      </c>
      <c r="B528" s="75">
        <f>Monthly!AA1188</f>
        <v>-3.5185333333333332E-2</v>
      </c>
      <c r="C528">
        <f>Monthly!AA1189</f>
        <v>-2.3438666666666667E-2</v>
      </c>
      <c r="D528" s="45">
        <f>INTERCEPT($B$2:B526,$C$2:C526)</f>
        <v>7.0033277144736202E-3</v>
      </c>
      <c r="E528" s="45">
        <f t="shared" si="52"/>
        <v>6.0016401552061671E-2</v>
      </c>
      <c r="F528" s="45">
        <f t="shared" si="53"/>
        <v>4.8916306203971461E-3</v>
      </c>
      <c r="G528">
        <f>Monthly!H1188</f>
        <v>0.22408423893621757</v>
      </c>
      <c r="H528" s="45">
        <f t="shared" si="54"/>
        <v>0.6856786282932974</v>
      </c>
      <c r="I528" s="31">
        <f>Monthly!K1188</f>
        <v>4.6218669199484001E-3</v>
      </c>
      <c r="J528" s="49">
        <f t="shared" si="55"/>
        <v>-0.68462684475820179</v>
      </c>
      <c r="K528" s="42"/>
      <c r="L528" s="42"/>
      <c r="M528" s="47"/>
      <c r="N528" s="57">
        <f t="shared" si="49"/>
        <v>4.6128779613121701E-3</v>
      </c>
      <c r="O528">
        <f t="shared" si="47"/>
        <v>7.8688915601548832E-4</v>
      </c>
      <c r="P528">
        <f>(C528-AVERAGE($C$2:C527))^2</f>
        <v>9.8642850862173319E-4</v>
      </c>
      <c r="R528">
        <f t="shared" si="51"/>
        <v>-0.67867018405883439</v>
      </c>
      <c r="S528" s="45"/>
      <c r="T528" s="49"/>
      <c r="U528" s="50"/>
      <c r="V528" s="71">
        <f t="shared" si="50"/>
        <v>4.612884968035566E-3</v>
      </c>
      <c r="W528" s="51">
        <f t="shared" si="48"/>
        <v>7.8688954911436556E-4</v>
      </c>
      <c r="X528" s="52">
        <f>(C528-AVERAGE($C$2:C527))^2</f>
        <v>9.8642850862173319E-4</v>
      </c>
    </row>
    <row r="529" spans="1:24" x14ac:dyDescent="0.3">
      <c r="A529" s="1">
        <v>196912</v>
      </c>
      <c r="B529" s="75">
        <f>Monthly!AA1189</f>
        <v>-2.3438666666666667E-2</v>
      </c>
      <c r="C529">
        <f>Monthly!AA1190</f>
        <v>-8.1956333333333339E-2</v>
      </c>
      <c r="D529" s="45">
        <f>INTERCEPT($B$2:B527,$C$2:C527)</f>
        <v>7.0821633013246925E-3</v>
      </c>
      <c r="E529" s="45">
        <f t="shared" si="52"/>
        <v>4.418727219327194E-2</v>
      </c>
      <c r="F529" s="45">
        <f t="shared" si="53"/>
        <v>6.0464725574773228E-3</v>
      </c>
      <c r="G529">
        <f>Monthly!H1189</f>
        <v>0.22410159322687834</v>
      </c>
      <c r="H529" s="45">
        <f t="shared" si="54"/>
        <v>0.68572174348610138</v>
      </c>
      <c r="I529" s="31">
        <f>Monthly!K1189</f>
        <v>4.6000270524356821E-3</v>
      </c>
      <c r="J529" s="49">
        <f t="shared" si="55"/>
        <v>-0.68347745424052209</v>
      </c>
      <c r="K529" s="42"/>
      <c r="L529" s="42"/>
      <c r="M529" s="47"/>
      <c r="N529" s="57">
        <f t="shared" si="49"/>
        <v>4.5354731237332371E-3</v>
      </c>
      <c r="O529">
        <f t="shared" si="47"/>
        <v>7.4808325842066646E-3</v>
      </c>
      <c r="P529">
        <f>(C529-AVERAGE($C$2:C528))^2</f>
        <v>8.0758133764567471E-3</v>
      </c>
      <c r="R529">
        <f t="shared" si="51"/>
        <v>-0.67754880815453933</v>
      </c>
      <c r="S529" s="45"/>
      <c r="T529" s="49"/>
      <c r="U529" s="50"/>
      <c r="V529" s="71">
        <f t="shared" si="50"/>
        <v>4.5403795483671683E-3</v>
      </c>
      <c r="W529" s="51">
        <f t="shared" si="48"/>
        <v>7.4816813393393349E-3</v>
      </c>
      <c r="X529" s="52">
        <f>(C529-AVERAGE($C$2:C528))^2</f>
        <v>8.0758133764567471E-3</v>
      </c>
    </row>
    <row r="530" spans="1:24" x14ac:dyDescent="0.3">
      <c r="A530" s="1">
        <v>197001</v>
      </c>
      <c r="B530" s="75">
        <f>Monthly!AA1190</f>
        <v>-8.1956333333333339E-2</v>
      </c>
      <c r="C530">
        <f>Monthly!AA1191</f>
        <v>5.3579333333333333E-2</v>
      </c>
      <c r="D530" s="45">
        <f>INTERCEPT($B$2:B528,$C$2:C528)</f>
        <v>7.0027127597683788E-3</v>
      </c>
      <c r="E530" s="45">
        <f t="shared" si="52"/>
        <v>5.1048102805512668E-2</v>
      </c>
      <c r="F530" s="45">
        <f t="shared" si="53"/>
        <v>2.8189974302055137E-3</v>
      </c>
      <c r="G530">
        <f>Monthly!H1190</f>
        <v>0.22414845745559281</v>
      </c>
      <c r="H530" s="45">
        <f t="shared" si="54"/>
        <v>0.68583817198046415</v>
      </c>
      <c r="I530" s="31">
        <f>Monthly!K1190</f>
        <v>4.4405031680894939E-3</v>
      </c>
      <c r="J530" s="49">
        <f t="shared" si="55"/>
        <v>-0.68666339241042629</v>
      </c>
      <c r="K530" s="42"/>
      <c r="L530" s="42"/>
      <c r="M530" s="47"/>
      <c r="N530" s="57">
        <f t="shared" si="49"/>
        <v>4.7500277270509858E-3</v>
      </c>
      <c r="O530">
        <f t="shared" si="47"/>
        <v>2.3843010859917165E-3</v>
      </c>
      <c r="P530">
        <f>(C530-AVERAGE($C$2:C529))^2</f>
        <v>2.1013365073863782E-3</v>
      </c>
      <c r="R530">
        <f t="shared" si="51"/>
        <v>-0.6809399995645129</v>
      </c>
      <c r="S530" s="45"/>
      <c r="T530" s="49"/>
      <c r="U530" s="50"/>
      <c r="V530" s="71">
        <f t="shared" si="50"/>
        <v>4.7596456797458012E-3</v>
      </c>
      <c r="W530" s="51">
        <f t="shared" si="48"/>
        <v>2.383361902593847E-3</v>
      </c>
      <c r="X530" s="52">
        <f>(C530-AVERAGE($C$2:C529))^2</f>
        <v>2.1013365073863782E-3</v>
      </c>
    </row>
    <row r="531" spans="1:24" x14ac:dyDescent="0.3">
      <c r="A531" s="1">
        <v>197002</v>
      </c>
      <c r="B531" s="75">
        <f>Monthly!AA1191</f>
        <v>5.3579333333333333E-2</v>
      </c>
      <c r="C531">
        <f>Monthly!AA1192</f>
        <v>-2.7189999999999996E-3</v>
      </c>
      <c r="D531" s="45">
        <f>INTERCEPT($B$2:B529,$C$2:C529)</f>
        <v>6.9569638750756491E-3</v>
      </c>
      <c r="E531" s="45">
        <f t="shared" si="52"/>
        <v>6.3333981796414932E-2</v>
      </c>
      <c r="F531" s="45">
        <f t="shared" si="53"/>
        <v>1.035035639707303E-2</v>
      </c>
      <c r="G531">
        <f>Monthly!H1191</f>
        <v>0.2241599748326682</v>
      </c>
      <c r="H531" s="45">
        <f t="shared" si="54"/>
        <v>0.68586678516868904</v>
      </c>
      <c r="I531" s="31">
        <f>Monthly!K1191</f>
        <v>4.2843228893009169E-3</v>
      </c>
      <c r="J531" s="49">
        <f t="shared" si="55"/>
        <v>-0.6788505504309823</v>
      </c>
      <c r="K531" s="42"/>
      <c r="L531" s="42"/>
      <c r="M531" s="47"/>
      <c r="N531" s="57">
        <f t="shared" si="49"/>
        <v>4.2238777761452323E-3</v>
      </c>
      <c r="O531">
        <f t="shared" si="47"/>
        <v>4.8203551814491357E-5</v>
      </c>
      <c r="P531">
        <f>(C531-AVERAGE($C$2:C530))^2</f>
        <v>1.1118966289123737E-4</v>
      </c>
      <c r="R531">
        <f t="shared" si="51"/>
        <v>-0.67332837736653273</v>
      </c>
      <c r="S531" s="45"/>
      <c r="T531" s="49"/>
      <c r="U531" s="50"/>
      <c r="V531" s="71">
        <f t="shared" si="50"/>
        <v>4.2674968296518914E-3</v>
      </c>
      <c r="W531" s="51">
        <f t="shared" si="48"/>
        <v>4.8811137950735922E-5</v>
      </c>
      <c r="X531" s="52">
        <f>(C531-AVERAGE($C$2:C530))^2</f>
        <v>1.1118966289123737E-4</v>
      </c>
    </row>
    <row r="532" spans="1:24" x14ac:dyDescent="0.3">
      <c r="A532" s="1">
        <v>197003</v>
      </c>
      <c r="B532" s="75">
        <f>Monthly!AA1192</f>
        <v>-2.7189999999999996E-3</v>
      </c>
      <c r="C532">
        <f>Monthly!AA1193</f>
        <v>-9.4255999999999993E-2</v>
      </c>
      <c r="D532" s="45">
        <f>INTERCEPT($B$2:B530,$C$2:C530)</f>
        <v>6.7924274942785887E-3</v>
      </c>
      <c r="E532" s="45">
        <f t="shared" si="52"/>
        <v>3.612332167619025E-2</v>
      </c>
      <c r="F532" s="45">
        <f t="shared" si="53"/>
        <v>6.6942081826410274E-3</v>
      </c>
      <c r="G532">
        <f>Monthly!H1192</f>
        <v>0.22415580098865992</v>
      </c>
      <c r="H532" s="45">
        <f t="shared" si="54"/>
        <v>0.68585641589748536</v>
      </c>
      <c r="I532" s="31">
        <f>Monthly!K1192</f>
        <v>4.1312944521829974E-3</v>
      </c>
      <c r="J532" s="49">
        <f t="shared" si="55"/>
        <v>-0.68245398397431767</v>
      </c>
      <c r="K532" s="42"/>
      <c r="L532" s="42"/>
      <c r="M532" s="47"/>
      <c r="N532" s="57">
        <f t="shared" si="49"/>
        <v>4.4665482905248133E-3</v>
      </c>
      <c r="O532">
        <f t="shared" si="47"/>
        <v>9.7461415409750025E-3</v>
      </c>
      <c r="P532">
        <f>(C532-AVERAGE($C$2:C531))^2</f>
        <v>1.0416601904288786E-2</v>
      </c>
      <c r="R532">
        <f t="shared" si="51"/>
        <v>-0.67712908181297193</v>
      </c>
      <c r="S532" s="45"/>
      <c r="T532" s="49"/>
      <c r="U532" s="50"/>
      <c r="V532" s="71">
        <f t="shared" si="50"/>
        <v>4.5132410710513465E-3</v>
      </c>
      <c r="W532" s="51">
        <f t="shared" si="48"/>
        <v>9.7553629817514545E-3</v>
      </c>
      <c r="X532" s="52">
        <f>(C532-AVERAGE($C$2:C531))^2</f>
        <v>1.0416601904288786E-2</v>
      </c>
    </row>
    <row r="533" spans="1:24" x14ac:dyDescent="0.3">
      <c r="A533" s="1">
        <v>197004</v>
      </c>
      <c r="B533" s="75">
        <f>Monthly!AA1193</f>
        <v>-9.4255999999999993E-2</v>
      </c>
      <c r="C533">
        <f>Monthly!AA1194</f>
        <v>-6.0388999999999998E-2</v>
      </c>
      <c r="D533" s="45">
        <f>INTERCEPT($B$2:B531,$C$2:C531)</f>
        <v>6.8830911324773876E-3</v>
      </c>
      <c r="E533" s="45">
        <f t="shared" si="52"/>
        <v>3.4999548266987583E-2</v>
      </c>
      <c r="F533" s="45">
        <f t="shared" si="53"/>
        <v>3.5841737110242061E-3</v>
      </c>
      <c r="G533">
        <f>Monthly!H1193</f>
        <v>0.22420259069641535</v>
      </c>
      <c r="H533" s="45">
        <f t="shared" si="54"/>
        <v>0.68597265670058538</v>
      </c>
      <c r="I533" s="31">
        <f>Monthly!K1193</f>
        <v>4.1257069143265544E-3</v>
      </c>
      <c r="J533" s="49">
        <f t="shared" si="55"/>
        <v>-0.6856732360268879</v>
      </c>
      <c r="K533" s="42"/>
      <c r="L533" s="42"/>
      <c r="M533" s="47"/>
      <c r="N533" s="57">
        <f t="shared" si="49"/>
        <v>4.6833463921464244E-3</v>
      </c>
      <c r="O533">
        <f t="shared" si="47"/>
        <v>4.2344102649794924E-3</v>
      </c>
      <c r="P533">
        <f>(C533-AVERAGE($C$2:C532))^2</f>
        <v>4.6243466229425739E-3</v>
      </c>
      <c r="R533">
        <f t="shared" si="51"/>
        <v>-0.68035521502701102</v>
      </c>
      <c r="S533" s="45"/>
      <c r="T533" s="49"/>
      <c r="U533" s="50"/>
      <c r="V533" s="71">
        <f t="shared" si="50"/>
        <v>4.7218349437162868E-3</v>
      </c>
      <c r="W533" s="51">
        <f t="shared" si="48"/>
        <v>4.2394208270678645E-3</v>
      </c>
      <c r="X533" s="52">
        <f>(C533-AVERAGE($C$2:C532))^2</f>
        <v>4.6243466229425739E-3</v>
      </c>
    </row>
    <row r="534" spans="1:24" x14ac:dyDescent="0.3">
      <c r="A534" s="1">
        <v>197005</v>
      </c>
      <c r="B534" s="75">
        <f>Monthly!AA1194</f>
        <v>-6.0388999999999998E-2</v>
      </c>
      <c r="C534">
        <f>Monthly!AA1195</f>
        <v>-5.4598666666666663E-2</v>
      </c>
      <c r="D534" s="45">
        <f>INTERCEPT($B$2:B532,$C$2:C532)</f>
        <v>6.8864688655851432E-3</v>
      </c>
      <c r="E534" s="45">
        <f t="shared" si="52"/>
        <v>3.3035609496809039E-2</v>
      </c>
      <c r="F534" s="45">
        <f t="shared" si="53"/>
        <v>4.8914814436823422E-3</v>
      </c>
      <c r="G534">
        <f>Monthly!H1194</f>
        <v>0.22428387662732213</v>
      </c>
      <c r="H534" s="45">
        <f t="shared" si="54"/>
        <v>0.68617459206879239</v>
      </c>
      <c r="I534" s="31">
        <f>Monthly!K1194</f>
        <v>4.1200915684454784E-3</v>
      </c>
      <c r="J534" s="49">
        <f t="shared" si="55"/>
        <v>-0.68455197958832248</v>
      </c>
      <c r="K534" s="42"/>
      <c r="L534" s="42"/>
      <c r="M534" s="47"/>
      <c r="N534" s="57">
        <f t="shared" si="49"/>
        <v>4.6078362229076061E-3</v>
      </c>
      <c r="O534">
        <f t="shared" si="47"/>
        <v>3.5054099844131661E-3</v>
      </c>
      <c r="P534">
        <f>(C534-AVERAGE($C$2:C533))^2</f>
        <v>3.8544716030400805E-3</v>
      </c>
      <c r="R534">
        <f t="shared" si="51"/>
        <v>-0.67924064024096942</v>
      </c>
      <c r="S534" s="45"/>
      <c r="T534" s="49"/>
      <c r="U534" s="50"/>
      <c r="V534" s="71">
        <f t="shared" si="50"/>
        <v>4.6497692676978897E-3</v>
      </c>
      <c r="W534" s="51">
        <f t="shared" si="48"/>
        <v>3.5103771606685009E-3</v>
      </c>
      <c r="X534" s="52">
        <f>(C534-AVERAGE($C$2:C533))^2</f>
        <v>3.8544716030400805E-3</v>
      </c>
    </row>
    <row r="535" spans="1:24" x14ac:dyDescent="0.3">
      <c r="A535" s="1">
        <v>197006</v>
      </c>
      <c r="B535" s="75">
        <f>Monthly!AA1195</f>
        <v>-5.4598666666666663E-2</v>
      </c>
      <c r="C535">
        <f>Monthly!AA1196</f>
        <v>7.0148000000000002E-2</v>
      </c>
      <c r="D535" s="45">
        <f>INTERCEPT($B$2:B533,$C$2:C533)</f>
        <v>6.6878955040225469E-3</v>
      </c>
      <c r="E535" s="45">
        <f t="shared" si="52"/>
        <v>6.7650679756935908E-2</v>
      </c>
      <c r="F535" s="45">
        <f t="shared" si="53"/>
        <v>2.9942585902001891E-3</v>
      </c>
      <c r="G535">
        <f>Monthly!H1195</f>
        <v>0.22437604589381488</v>
      </c>
      <c r="H535" s="45">
        <f t="shared" si="54"/>
        <v>0.68640355643950512</v>
      </c>
      <c r="I535" s="31">
        <f>Monthly!K1195</f>
        <v>4.1145613886536328E-3</v>
      </c>
      <c r="J535" s="49">
        <f t="shared" si="55"/>
        <v>-0.68670346251091841</v>
      </c>
      <c r="K535" s="42"/>
      <c r="L535" s="42"/>
      <c r="M535" s="47"/>
      <c r="N535" s="57">
        <f t="shared" si="49"/>
        <v>4.752726217749019E-3</v>
      </c>
      <c r="O535">
        <f t="shared" si="47"/>
        <v>4.2765418330555638E-3</v>
      </c>
      <c r="P535">
        <f>(C535-AVERAGE($C$2:C534))^2</f>
        <v>3.9411722956795708E-3</v>
      </c>
      <c r="R535">
        <f t="shared" si="51"/>
        <v>-0.68139862197979384</v>
      </c>
      <c r="S535" s="45"/>
      <c r="T535" s="49"/>
      <c r="U535" s="50"/>
      <c r="V535" s="71">
        <f t="shared" si="50"/>
        <v>4.7892990819295989E-3</v>
      </c>
      <c r="W535" s="51">
        <f t="shared" si="48"/>
        <v>4.2717597856977768E-3</v>
      </c>
      <c r="X535" s="52">
        <f>(C535-AVERAGE($C$2:C534))^2</f>
        <v>3.9411722956795708E-3</v>
      </c>
    </row>
    <row r="536" spans="1:24" x14ac:dyDescent="0.3">
      <c r="A536" s="1">
        <v>197007</v>
      </c>
      <c r="B536" s="75">
        <f>Monthly!AA1196</f>
        <v>7.0148000000000002E-2</v>
      </c>
      <c r="C536">
        <f>Monthly!AA1197</f>
        <v>4.4436333333333335E-2</v>
      </c>
      <c r="D536" s="45">
        <f>INTERCEPT($B$2:B534,$C$2:C534)</f>
        <v>6.5618162435543059E-3</v>
      </c>
      <c r="E536" s="45">
        <f t="shared" si="52"/>
        <v>8.7637857830381055E-2</v>
      </c>
      <c r="F536" s="45">
        <f t="shared" si="53"/>
        <v>1.2709436694639876E-2</v>
      </c>
      <c r="G536">
        <f>Monthly!H1196</f>
        <v>0.22444970495840916</v>
      </c>
      <c r="H536" s="45">
        <f t="shared" si="54"/>
        <v>0.68658653214743892</v>
      </c>
      <c r="I536" s="31">
        <f>Monthly!K1196</f>
        <v>4.1233703594555447E-3</v>
      </c>
      <c r="J536" s="49">
        <f t="shared" si="55"/>
        <v>-0.67700164380162486</v>
      </c>
      <c r="K536" s="42"/>
      <c r="L536" s="42"/>
      <c r="M536" s="47"/>
      <c r="N536" s="57">
        <f t="shared" si="49"/>
        <v>4.0993645535784273E-3</v>
      </c>
      <c r="O536">
        <f t="shared" si="47"/>
        <v>1.6270710503389222E-3</v>
      </c>
      <c r="P536">
        <f>(C536-AVERAGE($C$2:C535))^2</f>
        <v>1.3652675338069005E-3</v>
      </c>
      <c r="R536">
        <f t="shared" si="51"/>
        <v>-0.67168494108638133</v>
      </c>
      <c r="S536" s="45"/>
      <c r="T536" s="49"/>
      <c r="U536" s="50"/>
      <c r="V536" s="71">
        <f t="shared" si="50"/>
        <v>4.161236264631496E-3</v>
      </c>
      <c r="W536" s="51">
        <f t="shared" si="48"/>
        <v>1.6220834438933555E-3</v>
      </c>
      <c r="X536" s="52">
        <f>(C536-AVERAGE($C$2:C535))^2</f>
        <v>1.3652675338069005E-3</v>
      </c>
    </row>
    <row r="537" spans="1:24" x14ac:dyDescent="0.3">
      <c r="A537" s="1">
        <v>197008</v>
      </c>
      <c r="B537" s="75">
        <f>Monthly!AA1197</f>
        <v>4.4436333333333335E-2</v>
      </c>
      <c r="C537">
        <f>Monthly!AA1198</f>
        <v>2.9601999999999996E-2</v>
      </c>
      <c r="D537" s="45">
        <f>INTERCEPT($B$2:B535,$C$2:C535)</f>
        <v>6.4460978136502388E-3</v>
      </c>
      <c r="E537" s="45">
        <f t="shared" si="52"/>
        <v>6.6872605333467144E-2</v>
      </c>
      <c r="F537" s="45">
        <f t="shared" si="53"/>
        <v>9.4176711951166302E-3</v>
      </c>
      <c r="G537">
        <f>Monthly!H1197</f>
        <v>0.22447904869549129</v>
      </c>
      <c r="H537" s="45">
        <f t="shared" si="54"/>
        <v>0.68665942310240546</v>
      </c>
      <c r="I537" s="31">
        <f>Monthly!K1197</f>
        <v>4.1321701057691644E-3</v>
      </c>
      <c r="J537" s="49">
        <f t="shared" si="55"/>
        <v>-0.68053217802090116</v>
      </c>
      <c r="K537" s="42"/>
      <c r="L537" s="42"/>
      <c r="M537" s="47"/>
      <c r="N537" s="57">
        <f t="shared" si="49"/>
        <v>4.337125717957635E-3</v>
      </c>
      <c r="O537">
        <f t="shared" si="47"/>
        <v>6.3831387248740551E-4</v>
      </c>
      <c r="P537">
        <f>(C537-AVERAGE($C$2:C536))^2</f>
        <v>4.8603180264840927E-4</v>
      </c>
      <c r="R537">
        <f t="shared" si="51"/>
        <v>-0.67520392725112066</v>
      </c>
      <c r="S537" s="45"/>
      <c r="T537" s="49"/>
      <c r="U537" s="50"/>
      <c r="V537" s="71">
        <f t="shared" si="50"/>
        <v>4.3887652918778094E-3</v>
      </c>
      <c r="W537" s="51">
        <f t="shared" si="48"/>
        <v>6.3570720444685734E-4</v>
      </c>
      <c r="X537" s="52">
        <f>(C537-AVERAGE($C$2:C536))^2</f>
        <v>4.8603180264840927E-4</v>
      </c>
    </row>
    <row r="538" spans="1:24" x14ac:dyDescent="0.3">
      <c r="A538" s="1">
        <v>197009</v>
      </c>
      <c r="B538" s="75">
        <f>Monthly!AA1198</f>
        <v>2.9601999999999996E-2</v>
      </c>
      <c r="C538">
        <f>Monthly!AA1199</f>
        <v>-1.3957000000000001E-2</v>
      </c>
      <c r="D538" s="45">
        <f>INTERCEPT($B$2:B536,$C$2:C536)</f>
        <v>6.5477640407562345E-3</v>
      </c>
      <c r="E538" s="45">
        <f t="shared" si="52"/>
        <v>7.8791379563544428E-2</v>
      </c>
      <c r="F538" s="45">
        <f t="shared" si="53"/>
        <v>8.8801464585962758E-3</v>
      </c>
      <c r="G538">
        <f>Monthly!H1198</f>
        <v>0.22449406400950506</v>
      </c>
      <c r="H538" s="45">
        <f t="shared" si="54"/>
        <v>0.68669672137811688</v>
      </c>
      <c r="I538" s="31">
        <f>Monthly!K1198</f>
        <v>4.1409870449148874E-3</v>
      </c>
      <c r="J538" s="49">
        <f t="shared" si="55"/>
        <v>-0.68106681328037666</v>
      </c>
      <c r="K538" s="42"/>
      <c r="L538" s="42"/>
      <c r="M538" s="47"/>
      <c r="N538" s="57">
        <f t="shared" si="49"/>
        <v>4.3731303263018981E-3</v>
      </c>
      <c r="O538">
        <f t="shared" si="47"/>
        <v>3.3599367777921256E-4</v>
      </c>
      <c r="P538">
        <f>(C538-AVERAGE($C$2:C537))^2</f>
        <v>4.645749964253766E-4</v>
      </c>
      <c r="R538">
        <f t="shared" si="51"/>
        <v>-0.67572709007164855</v>
      </c>
      <c r="S538" s="45"/>
      <c r="T538" s="49"/>
      <c r="U538" s="50"/>
      <c r="V538" s="71">
        <f t="shared" si="50"/>
        <v>4.422591718602327E-3</v>
      </c>
      <c r="W538" s="51">
        <f t="shared" si="48"/>
        <v>3.3780939174251528E-4</v>
      </c>
      <c r="X538" s="52">
        <f>(C538-AVERAGE($C$2:C537))^2</f>
        <v>4.645749964253766E-4</v>
      </c>
    </row>
    <row r="539" spans="1:24" x14ac:dyDescent="0.3">
      <c r="A539" s="1">
        <v>197010</v>
      </c>
      <c r="B539" s="75">
        <f>Monthly!AA1199</f>
        <v>-1.3957000000000001E-2</v>
      </c>
      <c r="C539">
        <f>Monthly!AA1200</f>
        <v>4.9986999999999997E-2</v>
      </c>
      <c r="D539" s="45">
        <f>INTERCEPT($B$2:B537,$C$2:C537)</f>
        <v>6.6091375193860248E-3</v>
      </c>
      <c r="E539" s="45">
        <f t="shared" si="52"/>
        <v>8.6395016283117326E-2</v>
      </c>
      <c r="F539" s="45">
        <f t="shared" si="53"/>
        <v>5.4033222771225561E-3</v>
      </c>
      <c r="G539">
        <f>Monthly!H1199</f>
        <v>0.22453110467819237</v>
      </c>
      <c r="H539" s="45">
        <f t="shared" si="54"/>
        <v>0.68678873001610152</v>
      </c>
      <c r="I539" s="31">
        <f>Monthly!K1199</f>
        <v>4.1497683725319028E-3</v>
      </c>
      <c r="J539" s="49">
        <f t="shared" si="55"/>
        <v>-0.684678339874501</v>
      </c>
      <c r="K539" s="42"/>
      <c r="L539" s="42"/>
      <c r="M539" s="47"/>
      <c r="N539" s="57">
        <f t="shared" si="49"/>
        <v>4.6163458610833374E-3</v>
      </c>
      <c r="O539">
        <f t="shared" si="47"/>
        <v>2.0584962569931953E-3</v>
      </c>
      <c r="P539">
        <f>(C539-AVERAGE($C$2:C538))^2</f>
        <v>1.8003164359216453E-3</v>
      </c>
      <c r="R539">
        <f t="shared" si="51"/>
        <v>-0.67932703771710135</v>
      </c>
      <c r="S539" s="45"/>
      <c r="T539" s="49"/>
      <c r="U539" s="50"/>
      <c r="V539" s="71">
        <f t="shared" si="50"/>
        <v>4.6553555169130262E-3</v>
      </c>
      <c r="W539" s="51">
        <f t="shared" si="48"/>
        <v>2.0549579915409896E-3</v>
      </c>
      <c r="X539" s="52">
        <f>(C539-AVERAGE($C$2:C538))^2</f>
        <v>1.8003164359216453E-3</v>
      </c>
    </row>
    <row r="540" spans="1:24" x14ac:dyDescent="0.3">
      <c r="A540" s="1">
        <v>197011</v>
      </c>
      <c r="B540" s="75">
        <f>Monthly!AA1200</f>
        <v>4.9986999999999997E-2</v>
      </c>
      <c r="C540">
        <f>Monthly!AA1201</f>
        <v>5.462566666666667E-2</v>
      </c>
      <c r="D540" s="45">
        <f>INTERCEPT($B$2:B538,$C$2:C538)</f>
        <v>6.6569454978304531E-3</v>
      </c>
      <c r="E540" s="45">
        <f t="shared" si="52"/>
        <v>8.3448296222154911E-2</v>
      </c>
      <c r="F540" s="45">
        <f t="shared" si="53"/>
        <v>1.0828275481087311E-2</v>
      </c>
      <c r="G540">
        <f>Monthly!H1200</f>
        <v>0.22456546174666511</v>
      </c>
      <c r="H540" s="45">
        <f t="shared" si="54"/>
        <v>0.68687407139260004</v>
      </c>
      <c r="I540" s="31">
        <f>Monthly!K1200</f>
        <v>4.1058548823709479E-3</v>
      </c>
      <c r="J540" s="49">
        <f t="shared" si="55"/>
        <v>-0.67916924633033693</v>
      </c>
      <c r="K540" s="42"/>
      <c r="L540" s="42"/>
      <c r="M540" s="47"/>
      <c r="N540" s="57">
        <f t="shared" si="49"/>
        <v>4.2453401111368361E-3</v>
      </c>
      <c r="O540">
        <f t="shared" si="47"/>
        <v>2.5381773038418245E-3</v>
      </c>
      <c r="P540">
        <f>(C540-AVERAGE($C$2:C539))^2</f>
        <v>2.2080541025195624E-3</v>
      </c>
      <c r="R540">
        <f t="shared" si="51"/>
        <v>-0.67387433788891082</v>
      </c>
      <c r="S540" s="45"/>
      <c r="T540" s="49"/>
      <c r="U540" s="50"/>
      <c r="V540" s="71">
        <f t="shared" si="50"/>
        <v>4.3027972999453781E-3</v>
      </c>
      <c r="W540" s="51">
        <f t="shared" si="48"/>
        <v>2.5323911813000962E-3</v>
      </c>
      <c r="X540" s="52">
        <f>(C540-AVERAGE($C$2:C539))^2</f>
        <v>2.2080541025195624E-3</v>
      </c>
    </row>
    <row r="541" spans="1:24" x14ac:dyDescent="0.3">
      <c r="A541" s="1">
        <v>197012</v>
      </c>
      <c r="B541" s="75">
        <f>Monthly!AA1201</f>
        <v>5.462566666666667E-2</v>
      </c>
      <c r="C541">
        <f>Monthly!AA1202</f>
        <v>3.9127999999999996E-2</v>
      </c>
      <c r="D541" s="45">
        <f>INTERCEPT($B$2:B539,$C$2:C539)</f>
        <v>6.6112602908127401E-3</v>
      </c>
      <c r="E541" s="45">
        <f t="shared" si="52"/>
        <v>7.6852049154072372E-2</v>
      </c>
      <c r="F541" s="45">
        <f t="shared" si="53"/>
        <v>1.080935471055338E-2</v>
      </c>
      <c r="G541">
        <f>Monthly!H1201</f>
        <v>0.22460015350827461</v>
      </c>
      <c r="H541" s="45">
        <f t="shared" si="54"/>
        <v>0.68696024293475855</v>
      </c>
      <c r="I541" s="31">
        <f>Monthly!K1201</f>
        <v>4.0617371889700099E-3</v>
      </c>
      <c r="J541" s="49">
        <f t="shared" si="55"/>
        <v>-0.67925064512853517</v>
      </c>
      <c r="K541" s="42"/>
      <c r="L541" s="42"/>
      <c r="M541" s="47"/>
      <c r="N541" s="57">
        <f t="shared" si="49"/>
        <v>4.2508218518130803E-3</v>
      </c>
      <c r="O541">
        <f t="shared" si="47"/>
        <v>1.2164175555803669E-3</v>
      </c>
      <c r="P541">
        <f>(C541-AVERAGE($C$2:C540))^2</f>
        <v>9.8627965732096638E-4</v>
      </c>
      <c r="R541">
        <f t="shared" si="51"/>
        <v>-0.67401239649159361</v>
      </c>
      <c r="S541" s="45"/>
      <c r="T541" s="49"/>
      <c r="U541" s="50"/>
      <c r="V541" s="71">
        <f t="shared" si="50"/>
        <v>4.311723831082713E-3</v>
      </c>
      <c r="W541" s="51">
        <f t="shared" si="48"/>
        <v>1.2121730862703175E-3</v>
      </c>
      <c r="X541" s="52">
        <f>(C541-AVERAGE($C$2:C540))^2</f>
        <v>9.8627965732096638E-4</v>
      </c>
    </row>
    <row r="542" spans="1:24" x14ac:dyDescent="0.3">
      <c r="A542" s="1">
        <v>197101</v>
      </c>
      <c r="B542" s="75">
        <f>Monthly!AA1202</f>
        <v>3.9127999999999996E-2</v>
      </c>
      <c r="C542">
        <f>Monthly!AA1203</f>
        <v>1.0233666666666667E-2</v>
      </c>
      <c r="D542" s="45">
        <f>INTERCEPT($B$2:B540,$C$2:C540)</f>
        <v>6.6734243773744319E-3</v>
      </c>
      <c r="E542" s="45">
        <f t="shared" si="52"/>
        <v>0.10153349615741331</v>
      </c>
      <c r="F542" s="45">
        <f t="shared" si="53"/>
        <v>1.06462270150217E-2</v>
      </c>
      <c r="G542">
        <f>Monthly!H1202</f>
        <v>0.22462775329986698</v>
      </c>
      <c r="H542" s="45">
        <f t="shared" si="54"/>
        <v>0.68702879773616365</v>
      </c>
      <c r="I542" s="31">
        <f>Monthly!K1202</f>
        <v>4.0317103895793297E-3</v>
      </c>
      <c r="J542" s="49">
        <f t="shared" si="55"/>
        <v>-0.67935536754627168</v>
      </c>
      <c r="K542" s="42"/>
      <c r="L542" s="42"/>
      <c r="M542" s="47"/>
      <c r="N542" s="57">
        <f t="shared" si="49"/>
        <v>4.2578743040571909E-3</v>
      </c>
      <c r="O542">
        <f t="shared" si="47"/>
        <v>3.5710094361021745E-5</v>
      </c>
      <c r="P542">
        <f>(C542-AVERAGE($C$2:C541))^2</f>
        <v>6.0152407041990738E-6</v>
      </c>
      <c r="R542">
        <f t="shared" si="51"/>
        <v>-0.67415565810769207</v>
      </c>
      <c r="S542" s="45"/>
      <c r="T542" s="49"/>
      <c r="U542" s="50"/>
      <c r="V542" s="71">
        <f t="shared" si="50"/>
        <v>4.3209867763250795E-3</v>
      </c>
      <c r="W542" s="51">
        <f t="shared" si="48"/>
        <v>3.4959783485649807E-5</v>
      </c>
      <c r="X542" s="52">
        <f>(C542-AVERAGE($C$2:C541))^2</f>
        <v>6.0152407041990738E-6</v>
      </c>
    </row>
    <row r="543" spans="1:24" x14ac:dyDescent="0.3">
      <c r="A543" s="1">
        <v>197102</v>
      </c>
      <c r="B543" s="75">
        <f>Monthly!AA1203</f>
        <v>1.0233666666666667E-2</v>
      </c>
      <c r="C543">
        <f>Monthly!AA1204</f>
        <v>3.625133333333333E-2</v>
      </c>
      <c r="D543" s="45">
        <f>INTERCEPT($B$2:B541,$C$2:C541)</f>
        <v>6.7486193386975431E-3</v>
      </c>
      <c r="E543" s="45">
        <f t="shared" si="52"/>
        <v>0.11353545578077125</v>
      </c>
      <c r="F543" s="45">
        <f t="shared" si="53"/>
        <v>7.9105033480060295E-3</v>
      </c>
      <c r="G543">
        <f>Monthly!H1203</f>
        <v>0.22466159875950134</v>
      </c>
      <c r="H543" s="45">
        <f t="shared" si="54"/>
        <v>0.68711286504217195</v>
      </c>
      <c r="I543" s="31">
        <f>Monthly!K1203</f>
        <v>4.0193661636207774E-3</v>
      </c>
      <c r="J543" s="49">
        <f t="shared" si="55"/>
        <v>-0.68217266205016114</v>
      </c>
      <c r="K543" s="42"/>
      <c r="L543" s="42"/>
      <c r="M543" s="47"/>
      <c r="N543" s="57">
        <f t="shared" si="49"/>
        <v>4.4476028777066454E-3</v>
      </c>
      <c r="O543">
        <f t="shared" si="47"/>
        <v>1.0114772708941563E-3</v>
      </c>
      <c r="P543">
        <f>(C543-AVERAGE($C$2:C542))^2</f>
        <v>8.1029789703301891E-4</v>
      </c>
      <c r="R543">
        <f t="shared" si="51"/>
        <v>-0.67698864671287096</v>
      </c>
      <c r="S543" s="45"/>
      <c r="T543" s="49"/>
      <c r="U543" s="50"/>
      <c r="V543" s="71">
        <f t="shared" si="50"/>
        <v>4.5041608814111039E-3</v>
      </c>
      <c r="W543" s="51">
        <f t="shared" si="48"/>
        <v>1.0078829586920896E-3</v>
      </c>
      <c r="X543" s="52">
        <f>(C543-AVERAGE($C$2:C542))^2</f>
        <v>8.1029789703301891E-4</v>
      </c>
    </row>
    <row r="544" spans="1:24" x14ac:dyDescent="0.3">
      <c r="A544" s="1">
        <v>197103</v>
      </c>
      <c r="B544" s="75">
        <f>Monthly!AA1204</f>
        <v>3.625133333333333E-2</v>
      </c>
      <c r="C544">
        <f>Monthly!AA1205</f>
        <v>3.3748333333333332E-2</v>
      </c>
      <c r="D544" s="45">
        <f>INTERCEPT($B$2:B542,$C$2:C542)</f>
        <v>6.8058855321829126E-3</v>
      </c>
      <c r="E544" s="45">
        <f t="shared" si="52"/>
        <v>0.11562674852553594</v>
      </c>
      <c r="F544" s="45">
        <f t="shared" si="53"/>
        <v>1.0997509335231623E-2</v>
      </c>
      <c r="G544">
        <f>Monthly!H1204</f>
        <v>0.22468112148254735</v>
      </c>
      <c r="H544" s="45">
        <f t="shared" si="54"/>
        <v>0.68716135618884566</v>
      </c>
      <c r="I544" s="31">
        <f>Monthly!K1204</f>
        <v>4.0069179733739644E-3</v>
      </c>
      <c r="J544" s="49">
        <f t="shared" si="55"/>
        <v>-0.67901371539151656</v>
      </c>
      <c r="K544" s="42"/>
      <c r="L544" s="42"/>
      <c r="M544" s="47"/>
      <c r="N544" s="57">
        <f t="shared" si="49"/>
        <v>4.2348659973585265E-3</v>
      </c>
      <c r="O544">
        <f t="shared" si="47"/>
        <v>8.710447541916518E-4</v>
      </c>
      <c r="P544">
        <f>(C544-AVERAGE($C$2:C543))^2</f>
        <v>6.7133909506346943E-4</v>
      </c>
      <c r="R544">
        <f t="shared" si="51"/>
        <v>-0.67384562509422374</v>
      </c>
      <c r="S544" s="45"/>
      <c r="T544" s="49"/>
      <c r="U544" s="50"/>
      <c r="V544" s="71">
        <f t="shared" si="50"/>
        <v>4.3009408009599195E-3</v>
      </c>
      <c r="W544" s="51">
        <f t="shared" si="48"/>
        <v>8.6714892695568136E-4</v>
      </c>
      <c r="X544" s="52">
        <f>(C544-AVERAGE($C$2:C543))^2</f>
        <v>6.7133909506346943E-4</v>
      </c>
    </row>
    <row r="545" spans="1:24" x14ac:dyDescent="0.3">
      <c r="A545" s="1">
        <v>197104</v>
      </c>
      <c r="B545" s="75">
        <f>Monthly!AA1205</f>
        <v>3.3748333333333332E-2</v>
      </c>
      <c r="C545">
        <f>Monthly!AA1206</f>
        <v>-4.0600000000000004E-2</v>
      </c>
      <c r="D545" s="45">
        <f>INTERCEPT($B$2:B543,$C$2:C543)</f>
        <v>6.8041222313099644E-3</v>
      </c>
      <c r="E545" s="45">
        <f t="shared" si="52"/>
        <v>0.11389988025773654</v>
      </c>
      <c r="F545" s="45">
        <f t="shared" si="53"/>
        <v>1.0648053356874809E-2</v>
      </c>
      <c r="G545">
        <f>Monthly!H1205</f>
        <v>0.22469220615068444</v>
      </c>
      <c r="H545" s="45">
        <f t="shared" si="54"/>
        <v>0.6871888884631896</v>
      </c>
      <c r="I545" s="31">
        <f>Monthly!K1205</f>
        <v>3.9799841229107014E-3</v>
      </c>
      <c r="J545" s="49">
        <f t="shared" si="55"/>
        <v>-0.67937089681219531</v>
      </c>
      <c r="K545" s="42"/>
      <c r="L545" s="42"/>
      <c r="M545" s="47"/>
      <c r="N545" s="57">
        <f t="shared" si="49"/>
        <v>4.2589201107591304E-3</v>
      </c>
      <c r="O545">
        <f t="shared" si="47"/>
        <v>2.0123227135034703E-3</v>
      </c>
      <c r="P545">
        <f>(C545-AVERAGE($C$2:C544))^2</f>
        <v>2.3508764804903524E-3</v>
      </c>
      <c r="R545">
        <f t="shared" si="51"/>
        <v>-0.6742374721846025</v>
      </c>
      <c r="S545" s="45"/>
      <c r="T545" s="49"/>
      <c r="U545" s="50"/>
      <c r="V545" s="71">
        <f t="shared" si="50"/>
        <v>4.3262766741715142E-3</v>
      </c>
      <c r="W545" s="51">
        <f t="shared" si="48"/>
        <v>2.018370335804208E-3</v>
      </c>
      <c r="X545" s="52">
        <f>(C545-AVERAGE($C$2:C544))^2</f>
        <v>2.3508764804903524E-3</v>
      </c>
    </row>
    <row r="546" spans="1:24" x14ac:dyDescent="0.3">
      <c r="A546" s="1">
        <v>197105</v>
      </c>
      <c r="B546" s="75">
        <f>Monthly!AA1206</f>
        <v>-4.0600000000000004E-2</v>
      </c>
      <c r="C546">
        <f>Monthly!AA1207</f>
        <v>-1.5193333333333335E-3</v>
      </c>
      <c r="D546" s="45">
        <f>INTERCEPT($B$2:B544,$C$2:C544)</f>
        <v>6.8484020386356884E-3</v>
      </c>
      <c r="E546" s="45">
        <f t="shared" si="52"/>
        <v>0.12220505436992672</v>
      </c>
      <c r="F546" s="45">
        <f t="shared" si="53"/>
        <v>1.8868768312166632E-3</v>
      </c>
      <c r="G546">
        <f>Monthly!H1206</f>
        <v>0.22470842816598913</v>
      </c>
      <c r="H546" s="45">
        <f t="shared" si="54"/>
        <v>0.68722918074108563</v>
      </c>
      <c r="I546" s="31">
        <f>Monthly!K1206</f>
        <v>3.9709863115675141E-3</v>
      </c>
      <c r="J546" s="49">
        <f t="shared" si="55"/>
        <v>-0.68836998412132455</v>
      </c>
      <c r="K546" s="42"/>
      <c r="L546" s="42"/>
      <c r="M546" s="47"/>
      <c r="N546" s="57">
        <f t="shared" si="49"/>
        <v>4.8649568587635916E-3</v>
      </c>
      <c r="O546">
        <f t="shared" si="47"/>
        <v>4.0759161256904992E-5</v>
      </c>
      <c r="P546">
        <f>(C546-AVERAGE($C$2:C545))^2</f>
        <v>8.6788655168506331E-5</v>
      </c>
      <c r="R546">
        <f t="shared" si="51"/>
        <v>-0.68324805779601461</v>
      </c>
      <c r="S546" s="45"/>
      <c r="T546" s="49"/>
      <c r="U546" s="50"/>
      <c r="V546" s="71">
        <f t="shared" si="50"/>
        <v>4.9088790724495027E-3</v>
      </c>
      <c r="W546" s="51">
        <f t="shared" si="48"/>
        <v>4.132191473386036E-5</v>
      </c>
      <c r="X546" s="52">
        <f>(C546-AVERAGE($C$2:C545))^2</f>
        <v>8.6788655168506331E-5</v>
      </c>
    </row>
    <row r="547" spans="1:24" x14ac:dyDescent="0.3">
      <c r="A547" s="1">
        <v>197106</v>
      </c>
      <c r="B547" s="75">
        <f>Monthly!AA1207</f>
        <v>-1.5193333333333335E-3</v>
      </c>
      <c r="C547">
        <f>Monthly!AA1208</f>
        <v>-4.5327000000000006E-2</v>
      </c>
      <c r="D547" s="45">
        <f>INTERCEPT($B$2:B545,$C$2:C545)</f>
        <v>6.9124599595162461E-3</v>
      </c>
      <c r="E547" s="45">
        <f t="shared" si="52"/>
        <v>0.11168830919240864</v>
      </c>
      <c r="F547" s="45">
        <f t="shared" si="53"/>
        <v>6.7427681884165798E-3</v>
      </c>
      <c r="G547">
        <f>Monthly!H1207</f>
        <v>0.22473759372567334</v>
      </c>
      <c r="H547" s="45">
        <f t="shared" si="54"/>
        <v>0.68730162156405705</v>
      </c>
      <c r="I547" s="31">
        <f>Monthly!K1207</f>
        <v>3.9619518061675997E-3</v>
      </c>
      <c r="J547" s="49">
        <f t="shared" si="55"/>
        <v>-0.68344029769298686</v>
      </c>
      <c r="K547" s="42"/>
      <c r="L547" s="42"/>
      <c r="M547" s="47"/>
      <c r="N547" s="57">
        <f t="shared" si="49"/>
        <v>4.5329708440617761E-3</v>
      </c>
      <c r="O547">
        <f t="shared" si="47"/>
        <v>2.4860166925706911E-3</v>
      </c>
      <c r="P547">
        <f>(C547-AVERAGE($C$2:C546))^2</f>
        <v>2.8203126525775009E-3</v>
      </c>
      <c r="R547">
        <f t="shared" si="51"/>
        <v>-0.67832983216015197</v>
      </c>
      <c r="S547" s="45"/>
      <c r="T547" s="49"/>
      <c r="U547" s="50"/>
      <c r="V547" s="71">
        <f t="shared" si="50"/>
        <v>4.5908786478048719E-3</v>
      </c>
      <c r="W547" s="51">
        <f t="shared" si="48"/>
        <v>2.4917946086969742E-3</v>
      </c>
      <c r="X547" s="52">
        <f>(C547-AVERAGE($C$2:C546))^2</f>
        <v>2.8203126525775009E-3</v>
      </c>
    </row>
    <row r="548" spans="1:24" x14ac:dyDescent="0.3">
      <c r="A548" s="1">
        <v>197107</v>
      </c>
      <c r="B548" s="75">
        <f>Monthly!AA1208</f>
        <v>-4.5327000000000006E-2</v>
      </c>
      <c r="C548">
        <f>Monthly!AA1209</f>
        <v>3.7919333333333333E-2</v>
      </c>
      <c r="D548" s="45">
        <f>INTERCEPT($B$2:B546,$C$2:C546)</f>
        <v>6.8240704215608633E-3</v>
      </c>
      <c r="E548" s="45">
        <f t="shared" si="52"/>
        <v>0.11609920826832344</v>
      </c>
      <c r="F548" s="45">
        <f t="shared" si="53"/>
        <v>1.5616416083825656E-3</v>
      </c>
      <c r="G548">
        <f>Monthly!H1208</f>
        <v>0.2247910228192867</v>
      </c>
      <c r="H548" s="45">
        <f t="shared" si="54"/>
        <v>0.68743432546148031</v>
      </c>
      <c r="I548" s="31">
        <f>Monthly!K1208</f>
        <v>3.9240426866324922E-3</v>
      </c>
      <c r="J548" s="49">
        <f t="shared" si="55"/>
        <v>-0.68886091682846895</v>
      </c>
      <c r="K548" s="42"/>
      <c r="L548" s="42"/>
      <c r="M548" s="47"/>
      <c r="N548" s="57">
        <f t="shared" si="49"/>
        <v>4.8980183516802098E-3</v>
      </c>
      <c r="O548">
        <f t="shared" si="47"/>
        <v>1.0904072431175489E-3</v>
      </c>
      <c r="P548">
        <f>(C548-AVERAGE($C$2:C547))^2</f>
        <v>9.1427509833731007E-4</v>
      </c>
      <c r="R548">
        <f t="shared" si="51"/>
        <v>-0.68379900087787782</v>
      </c>
      <c r="S548" s="45"/>
      <c r="T548" s="49"/>
      <c r="U548" s="50"/>
      <c r="V548" s="71">
        <f t="shared" si="50"/>
        <v>4.9445017028367719E-3</v>
      </c>
      <c r="W548" s="51">
        <f t="shared" si="48"/>
        <v>1.0873395210595964E-3</v>
      </c>
      <c r="X548" s="52">
        <f>(C548-AVERAGE($C$2:C547))^2</f>
        <v>9.1427509833731007E-4</v>
      </c>
    </row>
    <row r="549" spans="1:24" x14ac:dyDescent="0.3">
      <c r="A549" s="1">
        <v>197108</v>
      </c>
      <c r="B549" s="75">
        <f>Monthly!AA1209</f>
        <v>3.7919333333333333E-2</v>
      </c>
      <c r="C549">
        <f>Monthly!AA1210</f>
        <v>-8.9463333333333339E-3</v>
      </c>
      <c r="D549" s="45">
        <f>INTERCEPT($B$2:B547,$C$2:C547)</f>
        <v>6.8184202086502884E-3</v>
      </c>
      <c r="E549" s="45">
        <f t="shared" si="52"/>
        <v>0.12055455453539986</v>
      </c>
      <c r="F549" s="45">
        <f t="shared" si="53"/>
        <v>1.1389768546929628E-2</v>
      </c>
      <c r="G549">
        <f>Monthly!H1209</f>
        <v>0.22481906190433013</v>
      </c>
      <c r="H549" s="45">
        <f t="shared" si="54"/>
        <v>0.68750396608049857</v>
      </c>
      <c r="I549" s="31">
        <f>Monthly!K1209</f>
        <v>3.886266043213718E-3</v>
      </c>
      <c r="J549" s="49">
        <f t="shared" si="55"/>
        <v>-0.67877769114275099</v>
      </c>
      <c r="K549" s="42"/>
      <c r="L549" s="42"/>
      <c r="M549" s="47"/>
      <c r="N549" s="57">
        <f t="shared" si="49"/>
        <v>4.2189711223274765E-3</v>
      </c>
      <c r="O549">
        <f t="shared" si="47"/>
        <v>1.7332524141024238E-4</v>
      </c>
      <c r="P549">
        <f>(C549-AVERAGE($C$2:C548))^2</f>
        <v>2.7835459529697878E-4</v>
      </c>
      <c r="R549">
        <f t="shared" si="51"/>
        <v>-0.67376432477597625</v>
      </c>
      <c r="S549" s="45"/>
      <c r="T549" s="49"/>
      <c r="U549" s="50"/>
      <c r="V549" s="71">
        <f t="shared" si="50"/>
        <v>4.295684121490416E-3</v>
      </c>
      <c r="W549" s="51">
        <f t="shared" si="48"/>
        <v>1.7535102627385686E-4</v>
      </c>
      <c r="X549" s="52">
        <f>(C549-AVERAGE($C$2:C548))^2</f>
        <v>2.7835459529697878E-4</v>
      </c>
    </row>
    <row r="550" spans="1:24" x14ac:dyDescent="0.3">
      <c r="A550" s="1">
        <v>197109</v>
      </c>
      <c r="B550" s="75">
        <f>Monthly!AA1210</f>
        <v>-8.9463333333333339E-3</v>
      </c>
      <c r="C550">
        <f>Monthly!AA1211</f>
        <v>-4.3845666666666665E-2</v>
      </c>
      <c r="D550" s="45">
        <f>INTERCEPT($B$2:B548,$C$2:C548)</f>
        <v>6.7206092006274823E-3</v>
      </c>
      <c r="E550" s="45">
        <f t="shared" si="52"/>
        <v>0.12252843859422317</v>
      </c>
      <c r="F550" s="45">
        <f t="shared" si="53"/>
        <v>5.6244289461506967E-3</v>
      </c>
      <c r="G550">
        <f>Monthly!H1210</f>
        <v>0.22486003810352251</v>
      </c>
      <c r="H550" s="45">
        <f t="shared" si="54"/>
        <v>0.68760573717820483</v>
      </c>
      <c r="I550" s="31">
        <f>Monthly!K1210</f>
        <v>3.8485075595890068E-3</v>
      </c>
      <c r="J550" s="49">
        <f t="shared" si="55"/>
        <v>-0.68478205950914084</v>
      </c>
      <c r="K550" s="42"/>
      <c r="L550" s="42"/>
      <c r="M550" s="47"/>
      <c r="N550" s="57">
        <f t="shared" si="49"/>
        <v>4.6233307816560681E-3</v>
      </c>
      <c r="O550">
        <f t="shared" si="47"/>
        <v>2.3492437136455155E-3</v>
      </c>
      <c r="P550">
        <f>(C550-AVERAGE($C$2:C549))^2</f>
        <v>2.6576963807523166E-3</v>
      </c>
      <c r="R550">
        <f t="shared" si="51"/>
        <v>-0.67981713994781012</v>
      </c>
      <c r="S550" s="45"/>
      <c r="T550" s="49"/>
      <c r="U550" s="50"/>
      <c r="V550" s="71">
        <f t="shared" si="50"/>
        <v>4.6870443268668058E-3</v>
      </c>
      <c r="W550" s="51">
        <f t="shared" si="48"/>
        <v>2.3554240363818446E-3</v>
      </c>
      <c r="X550" s="52">
        <f>(C550-AVERAGE($C$2:C549))^2</f>
        <v>2.6576963807523166E-3</v>
      </c>
    </row>
    <row r="551" spans="1:24" x14ac:dyDescent="0.3">
      <c r="A551" s="1">
        <v>197110</v>
      </c>
      <c r="B551" s="75">
        <f>Monthly!AA1211</f>
        <v>-4.3845666666666665E-2</v>
      </c>
      <c r="C551">
        <f>Monthly!AA1212</f>
        <v>-6.1866666666666624E-4</v>
      </c>
      <c r="D551" s="45">
        <f>INTERCEPT($B$2:B549,$C$2:C549)</f>
        <v>6.7813988448238958E-3</v>
      </c>
      <c r="E551" s="45">
        <f t="shared" si="52"/>
        <v>0.11721005453701593</v>
      </c>
      <c r="F551" s="45">
        <f t="shared" si="53"/>
        <v>1.6422458636120747E-3</v>
      </c>
      <c r="G551">
        <f>Monthly!H1211</f>
        <v>0.22493081001778348</v>
      </c>
      <c r="H551" s="45">
        <f t="shared" si="54"/>
        <v>0.68778150688386974</v>
      </c>
      <c r="I551" s="31">
        <f>Monthly!K1211</f>
        <v>3.7537126737623291E-3</v>
      </c>
      <c r="J551" s="49">
        <f t="shared" si="55"/>
        <v>-0.68891655806262653</v>
      </c>
      <c r="K551" s="42"/>
      <c r="L551" s="42"/>
      <c r="M551" s="47"/>
      <c r="N551" s="57">
        <f t="shared" si="49"/>
        <v>4.9017654686316844E-3</v>
      </c>
      <c r="O551">
        <f t="shared" si="47"/>
        <v>3.0475170960434711E-5</v>
      </c>
      <c r="P551">
        <f>(C551-AVERAGE($C$2:C550))^2</f>
        <v>6.7764954319730089E-5</v>
      </c>
      <c r="R551">
        <f t="shared" si="51"/>
        <v>-0.68407349021490516</v>
      </c>
      <c r="S551" s="45"/>
      <c r="T551" s="49"/>
      <c r="U551" s="50"/>
      <c r="V551" s="71">
        <f t="shared" si="50"/>
        <v>4.9622495111314169E-3</v>
      </c>
      <c r="W551" s="51">
        <f t="shared" si="48"/>
        <v>3.1146625383608373E-5</v>
      </c>
      <c r="X551" s="52">
        <f>(C551-AVERAGE($C$2:C550))^2</f>
        <v>6.7764954319730089E-5</v>
      </c>
    </row>
    <row r="552" spans="1:24" x14ac:dyDescent="0.3">
      <c r="A552" s="1">
        <v>197111</v>
      </c>
      <c r="B552" s="75">
        <f>Monthly!AA1212</f>
        <v>-6.1866666666666624E-4</v>
      </c>
      <c r="C552">
        <f>Monthly!AA1213</f>
        <v>8.4538333333333326E-2</v>
      </c>
      <c r="D552" s="45">
        <f>INTERCEPT($B$2:B550,$C$2:C550)</f>
        <v>6.760594953873246E-3</v>
      </c>
      <c r="E552" s="45">
        <f t="shared" si="52"/>
        <v>0.12196154414088867</v>
      </c>
      <c r="F552" s="45">
        <f t="shared" si="53"/>
        <v>6.6851414118980828E-3</v>
      </c>
      <c r="G552">
        <f>Monthly!H1212</f>
        <v>0.22499888622011313</v>
      </c>
      <c r="H552" s="45">
        <f t="shared" si="54"/>
        <v>0.68795057680888649</v>
      </c>
      <c r="I552" s="31">
        <f>Monthly!K1212</f>
        <v>3.6506909413859426E-3</v>
      </c>
      <c r="J552" s="49">
        <f t="shared" si="55"/>
        <v>-0.68376925261106114</v>
      </c>
      <c r="K552" s="42"/>
      <c r="L552" s="42"/>
      <c r="M552" s="47"/>
      <c r="N552" s="57">
        <f t="shared" si="49"/>
        <v>4.5551240649320257E-3</v>
      </c>
      <c r="O552">
        <f t="shared" si="47"/>
        <v>6.3973137648728759E-3</v>
      </c>
      <c r="P552">
        <f>(C552-AVERAGE($C$2:C551))^2</f>
        <v>5.9197666776003993E-3</v>
      </c>
      <c r="R552">
        <f t="shared" si="51"/>
        <v>-0.67905869042414946</v>
      </c>
      <c r="S552" s="45"/>
      <c r="T552" s="49"/>
      <c r="U552" s="50"/>
      <c r="V552" s="71">
        <f t="shared" si="50"/>
        <v>4.638004838146137E-3</v>
      </c>
      <c r="W552" s="51">
        <f t="shared" si="48"/>
        <v>6.3840624936388219E-3</v>
      </c>
      <c r="X552" s="52">
        <f>(C552-AVERAGE($C$2:C551))^2</f>
        <v>5.9197666776003993E-3</v>
      </c>
    </row>
    <row r="553" spans="1:24" x14ac:dyDescent="0.3">
      <c r="A553" s="1">
        <v>197112</v>
      </c>
      <c r="B553" s="75">
        <f>Monthly!AA1213</f>
        <v>8.4538333333333326E-2</v>
      </c>
      <c r="C553">
        <f>Monthly!AA1214</f>
        <v>1.6271333333333336E-2</v>
      </c>
      <c r="D553" s="45">
        <f>INTERCEPT($B$2:B551,$C$2:C551)</f>
        <v>6.6672954714647858E-3</v>
      </c>
      <c r="E553" s="45">
        <f t="shared" si="52"/>
        <v>0.11484243618742943</v>
      </c>
      <c r="F553" s="45">
        <f t="shared" si="53"/>
        <v>1.6375883622689755E-2</v>
      </c>
      <c r="G553">
        <f>Monthly!H1213</f>
        <v>0.22501023711421284</v>
      </c>
      <c r="H553" s="45">
        <f t="shared" si="54"/>
        <v>0.68797876675391478</v>
      </c>
      <c r="I553" s="31">
        <f>Monthly!K1213</f>
        <v>3.5485060478133569E-3</v>
      </c>
      <c r="J553" s="49">
        <f t="shared" si="55"/>
        <v>-0.67376014254990213</v>
      </c>
      <c r="K553" s="42"/>
      <c r="L553" s="42"/>
      <c r="M553" s="47"/>
      <c r="N553" s="57">
        <f t="shared" si="49"/>
        <v>3.8810680964195404E-3</v>
      </c>
      <c r="O553">
        <f t="shared" si="47"/>
        <v>1.5351867264107446E-4</v>
      </c>
      <c r="P553">
        <f>(C553-AVERAGE($C$2:C552))^2</f>
        <v>7.2818624402541641E-5</v>
      </c>
      <c r="R553">
        <f t="shared" si="51"/>
        <v>-0.66918136458695199</v>
      </c>
      <c r="S553" s="45"/>
      <c r="T553" s="49"/>
      <c r="U553" s="50"/>
      <c r="V553" s="71">
        <f t="shared" si="50"/>
        <v>3.999361139557206E-3</v>
      </c>
      <c r="W553" s="51">
        <f t="shared" si="48"/>
        <v>1.5060130152481452E-4</v>
      </c>
      <c r="X553" s="52">
        <f>(C553-AVERAGE($C$2:C552))^2</f>
        <v>7.2818624402541641E-5</v>
      </c>
    </row>
    <row r="554" spans="1:24" x14ac:dyDescent="0.3">
      <c r="A554" s="1">
        <v>197201</v>
      </c>
      <c r="B554" s="75">
        <f>Monthly!AA1214</f>
        <v>1.6271333333333336E-2</v>
      </c>
      <c r="C554">
        <f>Monthly!AA1215</f>
        <v>2.7554333333333333E-2</v>
      </c>
      <c r="D554" s="45">
        <f>INTERCEPT($B$2:B552,$C$2:C552)</f>
        <v>6.64010306670966E-3</v>
      </c>
      <c r="E554" s="45">
        <f t="shared" si="52"/>
        <v>9.7195176143688639E-2</v>
      </c>
      <c r="F554" s="45">
        <f t="shared" si="53"/>
        <v>8.2215981761356652E-3</v>
      </c>
      <c r="G554">
        <f>Monthly!H1214</f>
        <v>0.22501848848982603</v>
      </c>
      <c r="H554" s="45">
        <f t="shared" si="54"/>
        <v>0.68799925896480696</v>
      </c>
      <c r="I554" s="31">
        <f>Monthly!K1214</f>
        <v>3.5025404300812256E-3</v>
      </c>
      <c r="J554" s="49">
        <f t="shared" si="55"/>
        <v>-0.68214225756000757</v>
      </c>
      <c r="K554" s="42"/>
      <c r="L554" s="42"/>
      <c r="M554" s="47"/>
      <c r="N554" s="57">
        <f t="shared" si="49"/>
        <v>4.4455553102473663E-3</v>
      </c>
      <c r="O554">
        <f t="shared" si="47"/>
        <v>5.3401562172026098E-4</v>
      </c>
      <c r="P554">
        <f>(C554-AVERAGE($C$2:C553))^2</f>
        <v>3.9207658781013736E-4</v>
      </c>
      <c r="R554">
        <f t="shared" si="51"/>
        <v>-0.6776227427353817</v>
      </c>
      <c r="S554" s="45"/>
      <c r="T554" s="49"/>
      <c r="U554" s="50"/>
      <c r="V554" s="71">
        <f t="shared" si="50"/>
        <v>4.545159977295106E-3</v>
      </c>
      <c r="W554" s="51">
        <f t="shared" si="48"/>
        <v>5.2942205852821948E-4</v>
      </c>
      <c r="X554" s="52">
        <f>(C554-AVERAGE($C$2:C553))^2</f>
        <v>3.9207658781013736E-4</v>
      </c>
    </row>
    <row r="555" spans="1:24" x14ac:dyDescent="0.3">
      <c r="A555" s="1">
        <v>197202</v>
      </c>
      <c r="B555" s="75">
        <f>Monthly!AA1215</f>
        <v>2.7554333333333333E-2</v>
      </c>
      <c r="C555">
        <f>Monthly!AA1216</f>
        <v>4.2066666666666676E-3</v>
      </c>
      <c r="D555" s="45">
        <f>INTERCEPT($B$2:B553,$C$2:C553)</f>
        <v>6.7753948444141295E-3</v>
      </c>
      <c r="E555" s="45">
        <f t="shared" si="52"/>
        <v>9.4376596478480304E-2</v>
      </c>
      <c r="F555" s="45">
        <f t="shared" si="53"/>
        <v>9.3758790426476685E-3</v>
      </c>
      <c r="G555">
        <f>Monthly!H1215</f>
        <v>0.22501221123550685</v>
      </c>
      <c r="H555" s="45">
        <f t="shared" si="54"/>
        <v>0.68798366947103906</v>
      </c>
      <c r="I555" s="31">
        <f>Monthly!K1215</f>
        <v>3.4749254821347811E-3</v>
      </c>
      <c r="J555" s="49">
        <f t="shared" si="55"/>
        <v>-0.68087834165511396</v>
      </c>
      <c r="K555" s="42"/>
      <c r="L555" s="42"/>
      <c r="M555" s="47"/>
      <c r="N555" s="57">
        <f t="shared" si="49"/>
        <v>4.3604378468379626E-3</v>
      </c>
      <c r="O555">
        <f t="shared" si="47"/>
        <v>2.3645575851272872E-8</v>
      </c>
      <c r="P555">
        <f>(C555-AVERAGE($C$2:C554))^2</f>
        <v>1.2834658240056469E-5</v>
      </c>
      <c r="R555">
        <f t="shared" si="51"/>
        <v>-0.67639449619004588</v>
      </c>
      <c r="S555" s="45"/>
      <c r="T555" s="49"/>
      <c r="U555" s="50"/>
      <c r="V555" s="71">
        <f t="shared" si="50"/>
        <v>4.4657445637083307E-3</v>
      </c>
      <c r="W555" s="51">
        <f t="shared" si="48"/>
        <v>6.7121356735530579E-8</v>
      </c>
      <c r="X555" s="52">
        <f>(C555-AVERAGE($C$2:C554))^2</f>
        <v>1.2834658240056469E-5</v>
      </c>
    </row>
    <row r="556" spans="1:24" x14ac:dyDescent="0.3">
      <c r="A556" s="1">
        <v>197203</v>
      </c>
      <c r="B556" s="75">
        <f>Monthly!AA1216</f>
        <v>4.2066666666666676E-3</v>
      </c>
      <c r="C556">
        <f>Monthly!AA1217</f>
        <v>2.3843333333333334E-3</v>
      </c>
      <c r="D556" s="45">
        <f>INTERCEPT($B$2:B554,$C$2:C554)</f>
        <v>6.7860914503319707E-3</v>
      </c>
      <c r="E556" s="45">
        <f t="shared" si="52"/>
        <v>9.2503396318048395E-2</v>
      </c>
      <c r="F556" s="45">
        <f t="shared" si="53"/>
        <v>7.1752224041765613E-3</v>
      </c>
      <c r="G556">
        <f>Monthly!H1216</f>
        <v>0.22497482078011682</v>
      </c>
      <c r="H556" s="45">
        <f t="shared" si="54"/>
        <v>0.68789080986743156</v>
      </c>
      <c r="I556" s="31">
        <f>Monthly!K1216</f>
        <v>3.4473596565343782E-3</v>
      </c>
      <c r="J556" s="49">
        <f t="shared" si="55"/>
        <v>-0.68299941503139538</v>
      </c>
      <c r="K556" s="42"/>
      <c r="L556" s="42"/>
      <c r="M556" s="47"/>
      <c r="N556" s="57">
        <f t="shared" si="49"/>
        <v>4.5032799337167487E-3</v>
      </c>
      <c r="O556">
        <f t="shared" si="47"/>
        <v>4.4899346952764328E-6</v>
      </c>
      <c r="P556">
        <f>(C556-AVERAGE($C$2:C555))^2</f>
        <v>2.9142892762510782E-5</v>
      </c>
      <c r="R556">
        <f t="shared" si="51"/>
        <v>-0.67855135353743934</v>
      </c>
      <c r="S556" s="45"/>
      <c r="T556" s="49"/>
      <c r="U556" s="50"/>
      <c r="V556" s="71">
        <f t="shared" si="50"/>
        <v>4.6052016775438021E-3</v>
      </c>
      <c r="W556" s="51">
        <f t="shared" si="48"/>
        <v>4.9322562023161486E-6</v>
      </c>
      <c r="X556" s="52">
        <f>(C556-AVERAGE($C$2:C555))^2</f>
        <v>2.9142892762510782E-5</v>
      </c>
    </row>
    <row r="557" spans="1:24" x14ac:dyDescent="0.3">
      <c r="A557" s="1">
        <v>197204</v>
      </c>
      <c r="B557" s="75">
        <f>Monthly!AA1217</f>
        <v>2.3843333333333334E-3</v>
      </c>
      <c r="C557">
        <f>Monthly!AA1218</f>
        <v>1.8943999999999999E-2</v>
      </c>
      <c r="D557" s="45">
        <f>INTERCEPT($B$2:B555,$C$2:C555)</f>
        <v>6.8229109537596231E-3</v>
      </c>
      <c r="E557" s="45">
        <f t="shared" si="52"/>
        <v>9.2705397641098169E-2</v>
      </c>
      <c r="F557" s="45">
        <f t="shared" si="53"/>
        <v>7.0439515235352149E-3</v>
      </c>
      <c r="G557">
        <f>Monthly!H1217</f>
        <v>0.22489597245896956</v>
      </c>
      <c r="H557" s="45">
        <f t="shared" si="54"/>
        <v>0.68769498465894452</v>
      </c>
      <c r="I557" s="31">
        <f>Monthly!K1217</f>
        <v>3.4198839603735601E-3</v>
      </c>
      <c r="J557" s="49">
        <f t="shared" si="55"/>
        <v>-0.68289139091192097</v>
      </c>
      <c r="K557" s="42"/>
      <c r="L557" s="42"/>
      <c r="M557" s="47"/>
      <c r="N557" s="57">
        <f t="shared" si="49"/>
        <v>4.4960051308591403E-3</v>
      </c>
      <c r="O557">
        <f t="shared" si="47"/>
        <v>2.0874455573872058E-4</v>
      </c>
      <c r="P557">
        <f>(C557-AVERAGE($C$2:C556))^2</f>
        <v>1.2479074451160504E-4</v>
      </c>
      <c r="R557">
        <f t="shared" si="51"/>
        <v>-0.67847922965503404</v>
      </c>
      <c r="S557" s="45"/>
      <c r="T557" s="49"/>
      <c r="U557" s="50"/>
      <c r="V557" s="71">
        <f t="shared" si="50"/>
        <v>4.6005383239423187E-3</v>
      </c>
      <c r="W557" s="51">
        <f t="shared" si="48"/>
        <v>2.057348928525354E-4</v>
      </c>
      <c r="X557" s="52">
        <f>(C557-AVERAGE($C$2:C556))^2</f>
        <v>1.2479074451160504E-4</v>
      </c>
    </row>
    <row r="558" spans="1:24" x14ac:dyDescent="0.3">
      <c r="A558" s="1">
        <v>197205</v>
      </c>
      <c r="B558" s="75">
        <f>Monthly!AA1218</f>
        <v>1.8943999999999999E-2</v>
      </c>
      <c r="C558">
        <f>Monthly!AA1219</f>
        <v>-2.3414333333333336E-2</v>
      </c>
      <c r="D558" s="45">
        <f>INTERCEPT($B$2:B556,$C$2:C556)</f>
        <v>6.8176205833473513E-3</v>
      </c>
      <c r="E558" s="45">
        <f t="shared" si="52"/>
        <v>9.2955125511431397E-2</v>
      </c>
      <c r="F558" s="45">
        <f t="shared" si="53"/>
        <v>8.5785624810359069E-3</v>
      </c>
      <c r="G558">
        <f>Monthly!H1218</f>
        <v>0.22477226998288957</v>
      </c>
      <c r="H558" s="45">
        <f t="shared" si="54"/>
        <v>0.68738774864310725</v>
      </c>
      <c r="I558" s="31">
        <f>Monthly!K1218</f>
        <v>3.3925388648991459E-3</v>
      </c>
      <c r="J558" s="49">
        <f t="shared" si="55"/>
        <v>-0.68098339912201278</v>
      </c>
      <c r="K558" s="42"/>
      <c r="L558" s="42"/>
      <c r="M558" s="47"/>
      <c r="N558" s="57">
        <f t="shared" si="49"/>
        <v>4.3675128627152227E-3</v>
      </c>
      <c r="O558">
        <f t="shared" si="47"/>
        <v>7.7183097806089772E-4</v>
      </c>
      <c r="P558">
        <f>(C558-AVERAGE($C$2:C557))^2</f>
        <v>9.7390476337508541E-4</v>
      </c>
      <c r="R558">
        <f t="shared" si="51"/>
        <v>-0.67660721553938441</v>
      </c>
      <c r="S558" s="45"/>
      <c r="T558" s="49"/>
      <c r="U558" s="50"/>
      <c r="V558" s="71">
        <f t="shared" si="50"/>
        <v>4.4794984758766837E-3</v>
      </c>
      <c r="W558" s="51">
        <f t="shared" si="48"/>
        <v>7.7806585300049672E-4</v>
      </c>
      <c r="X558" s="52">
        <f>(C558-AVERAGE($C$2:C557))^2</f>
        <v>9.7390476337508541E-4</v>
      </c>
    </row>
    <row r="559" spans="1:24" x14ac:dyDescent="0.3">
      <c r="A559" s="1">
        <v>197206</v>
      </c>
      <c r="B559" s="75">
        <f>Monthly!AA1219</f>
        <v>-2.3414333333333336E-2</v>
      </c>
      <c r="C559">
        <f>Monthly!AA1220</f>
        <v>-7.1666666666666927E-5</v>
      </c>
      <c r="D559" s="45">
        <f>INTERCEPT($B$2:B557,$C$2:C557)</f>
        <v>6.805773444118343E-3</v>
      </c>
      <c r="E559" s="45">
        <f t="shared" si="52"/>
        <v>9.6467469354231769E-2</v>
      </c>
      <c r="F559" s="45">
        <f t="shared" si="53"/>
        <v>4.547051960835242E-3</v>
      </c>
      <c r="G559">
        <f>Monthly!H1219</f>
        <v>0.22468282369226875</v>
      </c>
      <c r="H559" s="45">
        <f t="shared" si="54"/>
        <v>0.68716558417228124</v>
      </c>
      <c r="I559" s="31">
        <f>Monthly!K1219</f>
        <v>3.3652415380359194E-3</v>
      </c>
      <c r="J559" s="49">
        <f t="shared" si="55"/>
        <v>-0.68484229147352749</v>
      </c>
      <c r="K559" s="42"/>
      <c r="L559" s="42"/>
      <c r="M559" s="47"/>
      <c r="N559" s="57">
        <f t="shared" si="49"/>
        <v>4.6273870578726339E-3</v>
      </c>
      <c r="O559">
        <f t="shared" si="47"/>
        <v>2.2081105906106676E-5</v>
      </c>
      <c r="P559">
        <f>(C559-AVERAGE($C$2:C558))^2</f>
        <v>6.0976620956957437E-5</v>
      </c>
      <c r="R559">
        <f t="shared" si="51"/>
        <v>-0.68050182070766352</v>
      </c>
      <c r="S559" s="45"/>
      <c r="T559" s="49"/>
      <c r="U559" s="50"/>
      <c r="V559" s="71">
        <f t="shared" si="50"/>
        <v>4.7313141079829354E-3</v>
      </c>
      <c r="W559" s="51">
        <f t="shared" si="48"/>
        <v>2.3068624321653694E-5</v>
      </c>
      <c r="X559" s="52">
        <f>(C559-AVERAGE($C$2:C558))^2</f>
        <v>6.0976620956957437E-5</v>
      </c>
    </row>
    <row r="560" spans="1:24" x14ac:dyDescent="0.3">
      <c r="A560" s="1">
        <v>197207</v>
      </c>
      <c r="B560" s="75">
        <f>Monthly!AA1220</f>
        <v>-7.1666666666666927E-5</v>
      </c>
      <c r="C560">
        <f>Monthly!AA1221</f>
        <v>3.6075000000000003E-2</v>
      </c>
      <c r="D560" s="45">
        <f>INTERCEPT($B$2:B558,$C$2:C558)</f>
        <v>6.8342933935464055E-3</v>
      </c>
      <c r="E560" s="45">
        <f t="shared" si="52"/>
        <v>9.9244805289761359E-2</v>
      </c>
      <c r="F560" s="45">
        <f t="shared" si="53"/>
        <v>6.8271808491673063E-3</v>
      </c>
      <c r="G560">
        <f>Monthly!H1220</f>
        <v>0.22459752016215179</v>
      </c>
      <c r="H560" s="45">
        <f t="shared" si="54"/>
        <v>0.68695370195720484</v>
      </c>
      <c r="I560" s="31">
        <f>Monthly!K1220</f>
        <v>3.3380325962067614E-3</v>
      </c>
      <c r="J560" s="49">
        <f t="shared" si="55"/>
        <v>-0.6822510727489669</v>
      </c>
      <c r="K560" s="42"/>
      <c r="L560" s="42"/>
      <c r="M560" s="47"/>
      <c r="N560" s="57">
        <f t="shared" si="49"/>
        <v>4.4528833870828358E-3</v>
      </c>
      <c r="O560">
        <f t="shared" si="47"/>
        <v>9.9995825908093185E-4</v>
      </c>
      <c r="P560">
        <f>(C560-AVERAGE($C$2:C559))^2</f>
        <v>8.038306875114505E-4</v>
      </c>
      <c r="R560">
        <f t="shared" si="51"/>
        <v>-0.67794616957545006</v>
      </c>
      <c r="S560" s="45"/>
      <c r="T560" s="49"/>
      <c r="U560" s="50"/>
      <c r="V560" s="71">
        <f t="shared" si="50"/>
        <v>4.5660719646860998E-3</v>
      </c>
      <c r="W560" s="51">
        <f t="shared" si="48"/>
        <v>9.9281254593459054E-4</v>
      </c>
      <c r="X560" s="52">
        <f>(C560-AVERAGE($C$2:C559))^2</f>
        <v>8.038306875114505E-4</v>
      </c>
    </row>
    <row r="561" spans="1:24" x14ac:dyDescent="0.3">
      <c r="A561" s="1">
        <v>197208</v>
      </c>
      <c r="B561" s="75">
        <f>Monthly!AA1221</f>
        <v>3.6075000000000003E-2</v>
      </c>
      <c r="C561">
        <f>Monthly!AA1222</f>
        <v>-7.1603333333333337E-3</v>
      </c>
      <c r="D561" s="45">
        <f>INTERCEPT($B$2:B559,$C$2:C559)</f>
        <v>6.7792806250912049E-3</v>
      </c>
      <c r="E561" s="45">
        <f t="shared" si="52"/>
        <v>9.6901645545968362E-2</v>
      </c>
      <c r="F561" s="45">
        <f t="shared" si="53"/>
        <v>1.0275007488162013E-2</v>
      </c>
      <c r="G561">
        <f>Monthly!H1221</f>
        <v>0.22447610745565819</v>
      </c>
      <c r="H561" s="45">
        <f t="shared" si="54"/>
        <v>0.68665211699006301</v>
      </c>
      <c r="I561" s="31">
        <f>Monthly!K1221</f>
        <v>3.3200671769318623E-3</v>
      </c>
      <c r="J561" s="49">
        <f t="shared" si="55"/>
        <v>-0.67842379877042203</v>
      </c>
      <c r="K561" s="42"/>
      <c r="L561" s="42"/>
      <c r="M561" s="47"/>
      <c r="N561" s="57">
        <f t="shared" si="49"/>
        <v>4.1951385074074921E-3</v>
      </c>
      <c r="O561">
        <f t="shared" si="47"/>
        <v>1.2894674072585786E-4</v>
      </c>
      <c r="P561">
        <f>(C561-AVERAGE($C$2:C560))^2</f>
        <v>2.2302866613173626E-4</v>
      </c>
      <c r="R561">
        <f t="shared" si="51"/>
        <v>-0.6741427350806376</v>
      </c>
      <c r="S561" s="45"/>
      <c r="T561" s="49"/>
      <c r="U561" s="50"/>
      <c r="V561" s="71">
        <f t="shared" si="50"/>
        <v>4.3201512050448504E-3</v>
      </c>
      <c r="W561" s="51">
        <f t="shared" si="48"/>
        <v>1.3180152523594056E-4</v>
      </c>
      <c r="X561" s="52">
        <f>(C561-AVERAGE($C$2:C560))^2</f>
        <v>2.2302866613173626E-4</v>
      </c>
    </row>
    <row r="562" spans="1:24" x14ac:dyDescent="0.3">
      <c r="A562" s="1">
        <v>197209</v>
      </c>
      <c r="B562" s="75">
        <f>Monthly!AA1222</f>
        <v>-7.1603333333333337E-3</v>
      </c>
      <c r="C562">
        <f>Monthly!AA1223</f>
        <v>6.9280000000000001E-3</v>
      </c>
      <c r="D562" s="45">
        <f>INTERCEPT($B$2:B560,$C$2:C560)</f>
        <v>6.7603090643309875E-3</v>
      </c>
      <c r="E562" s="45">
        <f t="shared" si="52"/>
        <v>9.8608515429866733E-2</v>
      </c>
      <c r="F562" s="45">
        <f t="shared" si="53"/>
        <v>6.054239224347998E-3</v>
      </c>
      <c r="G562">
        <f>Monthly!H1222</f>
        <v>0.22435786305103705</v>
      </c>
      <c r="H562" s="45">
        <f t="shared" si="54"/>
        <v>0.68635838779387659</v>
      </c>
      <c r="I562" s="31">
        <f>Monthly!K1222</f>
        <v>3.3021656819893614E-3</v>
      </c>
      <c r="J562" s="49">
        <f t="shared" si="55"/>
        <v>-0.68242481906595698</v>
      </c>
      <c r="K562" s="42"/>
      <c r="L562" s="42"/>
      <c r="M562" s="47"/>
      <c r="N562" s="57">
        <f t="shared" si="49"/>
        <v>4.4645842017665208E-3</v>
      </c>
      <c r="O562">
        <f t="shared" si="47"/>
        <v>6.0684173949862907E-6</v>
      </c>
      <c r="P562">
        <f>(C562-AVERAGE($C$2:C561))^2</f>
        <v>6.7099502040815569E-7</v>
      </c>
      <c r="R562">
        <f t="shared" si="51"/>
        <v>-0.67816748759222012</v>
      </c>
      <c r="S562" s="45"/>
      <c r="T562" s="49"/>
      <c r="U562" s="50"/>
      <c r="V562" s="71">
        <f t="shared" si="50"/>
        <v>4.5803818456320242E-3</v>
      </c>
      <c r="W562" s="51">
        <f t="shared" si="48"/>
        <v>5.5113109987181022E-6</v>
      </c>
      <c r="X562" s="52">
        <f>(C562-AVERAGE($C$2:C561))^2</f>
        <v>6.7099502040815569E-7</v>
      </c>
    </row>
    <row r="563" spans="1:24" x14ac:dyDescent="0.3">
      <c r="A563" s="1">
        <v>197210</v>
      </c>
      <c r="B563" s="75">
        <f>Monthly!AA1223</f>
        <v>6.9280000000000001E-3</v>
      </c>
      <c r="C563">
        <f>Monthly!AA1224</f>
        <v>4.631366666666667E-2</v>
      </c>
      <c r="D563" s="45">
        <f>INTERCEPT($B$2:B561,$C$2:C561)</f>
        <v>6.8157737811342656E-3</v>
      </c>
      <c r="E563" s="45">
        <f t="shared" si="52"/>
        <v>9.9937867036715172E-2</v>
      </c>
      <c r="F563" s="45">
        <f t="shared" si="53"/>
        <v>7.5081433239646287E-3</v>
      </c>
      <c r="G563">
        <f>Monthly!H1223</f>
        <v>0.22427378471726506</v>
      </c>
      <c r="H563" s="45">
        <f t="shared" si="54"/>
        <v>0.68614952150374142</v>
      </c>
      <c r="I563" s="31">
        <f>Monthly!K1223</f>
        <v>3.2439128748083666E-3</v>
      </c>
      <c r="J563" s="49">
        <f t="shared" si="55"/>
        <v>-0.68063529303135484</v>
      </c>
      <c r="K563" s="42"/>
      <c r="L563" s="42"/>
      <c r="M563" s="47"/>
      <c r="N563" s="57">
        <f t="shared" si="49"/>
        <v>4.3440699205705355E-3</v>
      </c>
      <c r="O563">
        <f t="shared" si="47"/>
        <v>1.7614470510299233E-3</v>
      </c>
      <c r="P563">
        <f>(C563-AVERAGE($C$2:C562))^2</f>
        <v>1.4874893865243224E-3</v>
      </c>
      <c r="R563">
        <f t="shared" si="51"/>
        <v>-0.67645351754033833</v>
      </c>
      <c r="S563" s="45"/>
      <c r="T563" s="49"/>
      <c r="U563" s="50"/>
      <c r="V563" s="71">
        <f t="shared" si="50"/>
        <v>4.4695607396721265E-3</v>
      </c>
      <c r="W563" s="51">
        <f t="shared" si="48"/>
        <v>1.7509292008295399E-3</v>
      </c>
      <c r="X563" s="52">
        <f>(C563-AVERAGE($C$2:C562))^2</f>
        <v>1.4874893865243224E-3</v>
      </c>
    </row>
    <row r="564" spans="1:24" x14ac:dyDescent="0.3">
      <c r="A564" s="1">
        <v>197211</v>
      </c>
      <c r="B564" s="75">
        <f>Monthly!AA1224</f>
        <v>4.631366666666667E-2</v>
      </c>
      <c r="C564">
        <f>Monthly!AA1225</f>
        <v>9.4379999999999985E-3</v>
      </c>
      <c r="D564" s="45">
        <f>INTERCEPT($B$2:B562,$C$2:C562)</f>
        <v>6.7893252079595408E-3</v>
      </c>
      <c r="E564" s="45">
        <f t="shared" si="52"/>
        <v>9.5528129669338574E-2</v>
      </c>
      <c r="F564" s="45">
        <f t="shared" si="53"/>
        <v>1.1213583162755399E-2</v>
      </c>
      <c r="G564">
        <f>Monthly!H1224</f>
        <v>0.22417643434617929</v>
      </c>
      <c r="H564" s="45">
        <f t="shared" si="54"/>
        <v>0.68590767611847725</v>
      </c>
      <c r="I564" s="31">
        <f>Monthly!K1224</f>
        <v>3.2407930597778932E-3</v>
      </c>
      <c r="J564" s="49">
        <f t="shared" si="55"/>
        <v>-0.67662120017505745</v>
      </c>
      <c r="K564" s="42"/>
      <c r="L564" s="42"/>
      <c r="M564" s="47"/>
      <c r="N564" s="57">
        <f t="shared" si="49"/>
        <v>4.0737438644658716E-3</v>
      </c>
      <c r="O564">
        <f t="shared" si="47"/>
        <v>2.8775243887615525E-5</v>
      </c>
      <c r="P564">
        <f>(C564-AVERAGE($C$2:C563))^2</f>
        <v>2.6363724134027579E-6</v>
      </c>
      <c r="R564">
        <f t="shared" si="51"/>
        <v>-0.67244397070788253</v>
      </c>
      <c r="S564" s="45"/>
      <c r="T564" s="49"/>
      <c r="U564" s="50"/>
      <c r="V564" s="71">
        <f t="shared" si="50"/>
        <v>4.2103132610578492E-3</v>
      </c>
      <c r="W564" s="51">
        <f t="shared" si="48"/>
        <v>2.7328708640511603E-5</v>
      </c>
      <c r="X564" s="52">
        <f>(C564-AVERAGE($C$2:C563))^2</f>
        <v>2.6363724134027579E-6</v>
      </c>
    </row>
    <row r="565" spans="1:24" x14ac:dyDescent="0.3">
      <c r="A565" s="1">
        <v>197212</v>
      </c>
      <c r="B565" s="75">
        <f>Monthly!AA1225</f>
        <v>9.4379999999999985E-3</v>
      </c>
      <c r="C565">
        <f>Monthly!AA1226</f>
        <v>-2.1260333333333332E-2</v>
      </c>
      <c r="D565" s="45">
        <f>INTERCEPT($B$2:B563,$C$2:C563)</f>
        <v>6.7803439349242087E-3</v>
      </c>
      <c r="E565" s="45">
        <f t="shared" si="52"/>
        <v>9.5581834201390256E-2</v>
      </c>
      <c r="F565" s="45">
        <f t="shared" si="53"/>
        <v>7.68244528611693E-3</v>
      </c>
      <c r="G565">
        <f>Monthly!H1225</f>
        <v>0.22409429055292393</v>
      </c>
      <c r="H565" s="45">
        <f t="shared" si="54"/>
        <v>0.6857036006786883</v>
      </c>
      <c r="I565" s="31">
        <f>Monthly!K1225</f>
        <v>3.2377084231272795E-3</v>
      </c>
      <c r="J565" s="49">
        <f t="shared" si="55"/>
        <v>-0.68002467484666462</v>
      </c>
      <c r="K565" s="42"/>
      <c r="L565" s="42"/>
      <c r="M565" s="47"/>
      <c r="N565" s="57">
        <f t="shared" si="49"/>
        <v>4.3029482994316193E-3</v>
      </c>
      <c r="O565">
        <f t="shared" si="47"/>
        <v>6.5348136783605797E-4</v>
      </c>
      <c r="P565">
        <f>(C565-AVERAGE($C$2:C564))^2</f>
        <v>8.4550253845762098E-4</v>
      </c>
      <c r="R565">
        <f t="shared" si="51"/>
        <v>-0.67585186314582724</v>
      </c>
      <c r="S565" s="45"/>
      <c r="T565" s="49"/>
      <c r="U565" s="50"/>
      <c r="V565" s="71">
        <f t="shared" si="50"/>
        <v>4.4306592400034858E-3</v>
      </c>
      <c r="W565" s="51">
        <f t="shared" si="48"/>
        <v>6.6002709940324756E-4</v>
      </c>
      <c r="X565" s="52">
        <f>(C565-AVERAGE($C$2:C564))^2</f>
        <v>8.4550253845762098E-4</v>
      </c>
    </row>
    <row r="566" spans="1:24" x14ac:dyDescent="0.3">
      <c r="A566" s="1">
        <v>197301</v>
      </c>
      <c r="B566" s="75">
        <f>Monthly!AA1226</f>
        <v>-2.1260333333333332E-2</v>
      </c>
      <c r="C566">
        <f>Monthly!AA1227</f>
        <v>-3.8484666666666667E-2</v>
      </c>
      <c r="D566" s="45">
        <f>INTERCEPT($B$2:B564,$C$2:C564)</f>
        <v>6.8483183994134961E-3</v>
      </c>
      <c r="E566" s="45">
        <f t="shared" si="52"/>
        <v>9.7786532386618205E-2</v>
      </c>
      <c r="F566" s="45">
        <f t="shared" si="53"/>
        <v>4.7693441253631973E-3</v>
      </c>
      <c r="G566">
        <f>Monthly!H1226</f>
        <v>0.22400895592895334</v>
      </c>
      <c r="H566" s="45">
        <f t="shared" si="54"/>
        <v>0.68549159083421973</v>
      </c>
      <c r="I566" s="31">
        <f>Monthly!K1226</f>
        <v>3.2740962980450207E-3</v>
      </c>
      <c r="J566" s="49">
        <f t="shared" si="55"/>
        <v>-0.68281346839352974</v>
      </c>
      <c r="K566" s="42"/>
      <c r="L566" s="42"/>
      <c r="M566" s="47"/>
      <c r="N566" s="57">
        <f t="shared" si="49"/>
        <v>4.4907574976247935E-3</v>
      </c>
      <c r="O566">
        <f t="shared" si="47"/>
        <v>1.8468870821007665E-3</v>
      </c>
      <c r="P566">
        <f>(C566-AVERAGE($C$2:C565))^2</f>
        <v>2.1390905999740801E-3</v>
      </c>
      <c r="R566">
        <f t="shared" si="51"/>
        <v>-0.67859422343824227</v>
      </c>
      <c r="S566" s="45"/>
      <c r="T566" s="49"/>
      <c r="U566" s="50"/>
      <c r="V566" s="71">
        <f t="shared" si="50"/>
        <v>4.6079735403392816E-3</v>
      </c>
      <c r="W566" s="51">
        <f t="shared" si="48"/>
        <v>1.8569756400104657E-3</v>
      </c>
      <c r="X566" s="52">
        <f>(C566-AVERAGE($C$2:C565))^2</f>
        <v>2.1390905999740801E-3</v>
      </c>
    </row>
    <row r="567" spans="1:24" x14ac:dyDescent="0.3">
      <c r="A567" s="1">
        <v>197302</v>
      </c>
      <c r="B567" s="75">
        <f>Monthly!AA1227</f>
        <v>-3.8484666666666667E-2</v>
      </c>
      <c r="C567">
        <f>Monthly!AA1228</f>
        <v>-6.1679999999999999E-3</v>
      </c>
      <c r="D567" s="45">
        <f>INTERCEPT($B$2:B565,$C$2:C565)</f>
        <v>6.8579892319067465E-3</v>
      </c>
      <c r="E567" s="45">
        <f t="shared" si="52"/>
        <v>0.10027445485970742</v>
      </c>
      <c r="F567" s="45">
        <f t="shared" si="53"/>
        <v>2.9989602614491932E-3</v>
      </c>
      <c r="G567">
        <f>Monthly!H1227</f>
        <v>0.22395405531964693</v>
      </c>
      <c r="H567" s="45">
        <f t="shared" si="54"/>
        <v>0.68535518897492231</v>
      </c>
      <c r="I567" s="31">
        <f>Monthly!K1227</f>
        <v>3.265696806448276E-3</v>
      </c>
      <c r="J567" s="49">
        <f t="shared" si="55"/>
        <v>-0.68447088931849032</v>
      </c>
      <c r="K567" s="42"/>
      <c r="L567" s="42"/>
      <c r="M567" s="47"/>
      <c r="N567" s="57">
        <f t="shared" si="49"/>
        <v>4.6023752598414874E-3</v>
      </c>
      <c r="O567">
        <f t="shared" si="47"/>
        <v>1.1600098323780559E-4</v>
      </c>
      <c r="P567">
        <f>(C567-AVERAGE($C$2:C566))^2</f>
        <v>1.9187175850112536E-4</v>
      </c>
      <c r="R567">
        <f t="shared" si="51"/>
        <v>-0.68026276629583426</v>
      </c>
      <c r="S567" s="45"/>
      <c r="T567" s="49"/>
      <c r="U567" s="50"/>
      <c r="V567" s="71">
        <f t="shared" si="50"/>
        <v>4.7158574351697652E-3</v>
      </c>
      <c r="W567" s="51">
        <f t="shared" si="48"/>
        <v>1.1845835266910018E-4</v>
      </c>
      <c r="X567" s="52">
        <f>(C567-AVERAGE($C$2:C566))^2</f>
        <v>1.9187175850112536E-4</v>
      </c>
    </row>
    <row r="568" spans="1:24" x14ac:dyDescent="0.3">
      <c r="A568" s="1">
        <v>197303</v>
      </c>
      <c r="B568" s="75">
        <f>Monthly!AA1228</f>
        <v>-6.1679999999999999E-3</v>
      </c>
      <c r="C568">
        <f>Monthly!AA1229</f>
        <v>-4.528066666666667E-2</v>
      </c>
      <c r="D568" s="45">
        <f>INTERCEPT($B$2:B566,$C$2:C566)</f>
        <v>6.8127133630891071E-3</v>
      </c>
      <c r="E568" s="45">
        <f t="shared" si="52"/>
        <v>0.10583949118211405</v>
      </c>
      <c r="F568" s="45">
        <f t="shared" si="53"/>
        <v>6.1598953814778279E-3</v>
      </c>
      <c r="G568">
        <f>Monthly!H1228</f>
        <v>0.22391932596726641</v>
      </c>
      <c r="H568" s="45">
        <f t="shared" si="54"/>
        <v>0.68526890150592257</v>
      </c>
      <c r="I568" s="31">
        <f>Monthly!K1228</f>
        <v>3.2572752795694934E-3</v>
      </c>
      <c r="J568" s="49">
        <f t="shared" si="55"/>
        <v>-0.6811431997470061</v>
      </c>
      <c r="K568" s="42"/>
      <c r="L568" s="42"/>
      <c r="M568" s="47"/>
      <c r="N568" s="57">
        <f t="shared" si="49"/>
        <v>4.3782745152887853E-3</v>
      </c>
      <c r="O568">
        <f t="shared" si="47"/>
        <v>2.4660104393129114E-3</v>
      </c>
      <c r="P568">
        <f>(C568-AVERAGE($C$2:C567))^2</f>
        <v>2.8026406069265944E-3</v>
      </c>
      <c r="R568">
        <f t="shared" si="51"/>
        <v>-0.67694611639142688</v>
      </c>
      <c r="S568" s="45"/>
      <c r="T568" s="49"/>
      <c r="U568" s="50"/>
      <c r="V568" s="71">
        <f t="shared" si="50"/>
        <v>4.5014109749853259E-3</v>
      </c>
      <c r="W568" s="51">
        <f t="shared" si="48"/>
        <v>2.4782552543194678E-3</v>
      </c>
      <c r="X568" s="52">
        <f>(C568-AVERAGE($C$2:C567))^2</f>
        <v>2.8026406069265944E-3</v>
      </c>
    </row>
    <row r="569" spans="1:24" x14ac:dyDescent="0.3">
      <c r="A569" s="1">
        <v>197304</v>
      </c>
      <c r="B569" s="75">
        <f>Monthly!AA1229</f>
        <v>-4.528066666666667E-2</v>
      </c>
      <c r="C569">
        <f>Monthly!AA1230</f>
        <v>-1.925E-2</v>
      </c>
      <c r="D569" s="45">
        <f>INTERCEPT($B$2:B567,$C$2:C567)</f>
        <v>6.731886432587428E-3</v>
      </c>
      <c r="E569" s="45">
        <f t="shared" si="52"/>
        <v>0.10717401440877027</v>
      </c>
      <c r="F569" s="45">
        <f t="shared" si="53"/>
        <v>1.8789756108153711E-3</v>
      </c>
      <c r="G569">
        <f>Monthly!H1229</f>
        <v>0.22390578090841035</v>
      </c>
      <c r="H569" s="45">
        <f t="shared" si="54"/>
        <v>0.68523524754312271</v>
      </c>
      <c r="I569" s="31">
        <f>Monthly!K1229</f>
        <v>3.2098387178054175E-3</v>
      </c>
      <c r="J569" s="49">
        <f t="shared" si="55"/>
        <v>-0.68545603796026966</v>
      </c>
      <c r="K569" s="42"/>
      <c r="L569" s="42"/>
      <c r="M569" s="47"/>
      <c r="N569" s="57">
        <f t="shared" si="49"/>
        <v>4.6687193521539744E-3</v>
      </c>
      <c r="O569">
        <f t="shared" si="47"/>
        <v>5.7210513544710497E-4</v>
      </c>
      <c r="P569">
        <f>(C569-AVERAGE($C$2:C568))^2</f>
        <v>7.1909445079768183E-4</v>
      </c>
      <c r="R569">
        <f t="shared" si="51"/>
        <v>-0.68132015002444335</v>
      </c>
      <c r="S569" s="45"/>
      <c r="T569" s="49"/>
      <c r="U569" s="50"/>
      <c r="V569" s="71">
        <f t="shared" si="50"/>
        <v>4.7842252774782171E-3</v>
      </c>
      <c r="W569" s="51">
        <f t="shared" si="48"/>
        <v>5.7764398468857284E-4</v>
      </c>
      <c r="X569" s="52">
        <f>(C569-AVERAGE($C$2:C568))^2</f>
        <v>7.1909445079768183E-4</v>
      </c>
    </row>
    <row r="570" spans="1:24" x14ac:dyDescent="0.3">
      <c r="A570" s="1">
        <v>197305</v>
      </c>
      <c r="B570" s="75">
        <f>Monthly!AA1230</f>
        <v>-1.925E-2</v>
      </c>
      <c r="C570">
        <f>Monthly!AA1231</f>
        <v>-1.1169666666666668E-2</v>
      </c>
      <c r="D570" s="45">
        <f>INTERCEPT($B$2:B568,$C$2:C568)</f>
        <v>6.7175184762767702E-3</v>
      </c>
      <c r="E570" s="45">
        <f t="shared" si="52"/>
        <v>7.9406392985263197E-2</v>
      </c>
      <c r="F570" s="45">
        <f t="shared" si="53"/>
        <v>5.1889454113104539E-3</v>
      </c>
      <c r="G570">
        <f>Monthly!H1230</f>
        <v>0.22389065572109307</v>
      </c>
      <c r="H570" s="45">
        <f t="shared" si="54"/>
        <v>0.68519766738425547</v>
      </c>
      <c r="I570" s="31">
        <f>Monthly!K1230</f>
        <v>3.1894139794793755E-3</v>
      </c>
      <c r="J570" s="49">
        <f t="shared" si="55"/>
        <v>-0.68205135844802045</v>
      </c>
      <c r="K570" s="42"/>
      <c r="L570" s="42"/>
      <c r="M570" s="47"/>
      <c r="N570" s="57">
        <f t="shared" si="49"/>
        <v>4.4394337781038448E-3</v>
      </c>
      <c r="O570">
        <f t="shared" si="47"/>
        <v>2.4364401669493501E-4</v>
      </c>
      <c r="P570">
        <f>(C570-AVERAGE($C$2:C569))^2</f>
        <v>3.4925599624757535E-4</v>
      </c>
      <c r="R570">
        <f t="shared" si="51"/>
        <v>-0.67794186794518063</v>
      </c>
      <c r="S570" s="45"/>
      <c r="T570" s="49"/>
      <c r="U570" s="50"/>
      <c r="V570" s="71">
        <f t="shared" si="50"/>
        <v>4.565793831807774E-3</v>
      </c>
      <c r="W570" s="51">
        <f t="shared" si="48"/>
        <v>2.4760471709904953E-4</v>
      </c>
      <c r="X570" s="52">
        <f>(C570-AVERAGE($C$2:C569))^2</f>
        <v>3.4925599624757535E-4</v>
      </c>
    </row>
    <row r="571" spans="1:24" x14ac:dyDescent="0.3">
      <c r="A571" s="1">
        <v>197306</v>
      </c>
      <c r="B571" s="75">
        <f>Monthly!AA1231</f>
        <v>-1.1169666666666668E-2</v>
      </c>
      <c r="C571">
        <f>Monthly!AA1232</f>
        <v>3.2453000000000003E-2</v>
      </c>
      <c r="D571" s="45">
        <f>INTERCEPT($B$2:B569,$C$2:C569)</f>
        <v>6.6256191674840832E-3</v>
      </c>
      <c r="E571" s="45">
        <f t="shared" si="52"/>
        <v>4.4504589991184715E-2</v>
      </c>
      <c r="F571" s="45">
        <f t="shared" si="53"/>
        <v>6.1285177321458804E-3</v>
      </c>
      <c r="G571">
        <f>Monthly!H1231</f>
        <v>0.22387584376226624</v>
      </c>
      <c r="H571" s="45">
        <f t="shared" si="54"/>
        <v>0.68516086525089159</v>
      </c>
      <c r="I571" s="31">
        <f>Monthly!K1231</f>
        <v>3.1691862638798538E-3</v>
      </c>
      <c r="J571" s="49">
        <f t="shared" si="55"/>
        <v>-0.68112360337041888</v>
      </c>
      <c r="K571" s="42"/>
      <c r="L571" s="42"/>
      <c r="M571" s="47"/>
      <c r="N571" s="57">
        <f t="shared" si="49"/>
        <v>4.3769548120864907E-3</v>
      </c>
      <c r="O571">
        <f t="shared" si="47"/>
        <v>7.8826431339376146E-4</v>
      </c>
      <c r="P571">
        <f>(C571-AVERAGE($C$2:C570))^2</f>
        <v>6.2335702726956166E-4</v>
      </c>
      <c r="R571">
        <f t="shared" si="51"/>
        <v>-0.67704025376918686</v>
      </c>
      <c r="S571" s="45"/>
      <c r="T571" s="49"/>
      <c r="U571" s="50"/>
      <c r="V571" s="71">
        <f t="shared" si="50"/>
        <v>4.5074976672843381E-3</v>
      </c>
      <c r="W571" s="51">
        <f t="shared" si="48"/>
        <v>7.8095110062781662E-4</v>
      </c>
      <c r="X571" s="52">
        <f>(C571-AVERAGE($C$2:C570))^2</f>
        <v>6.2335702726956166E-4</v>
      </c>
    </row>
    <row r="572" spans="1:24" x14ac:dyDescent="0.3">
      <c r="A572" s="1">
        <v>197307</v>
      </c>
      <c r="B572" s="75">
        <f>Monthly!AA1232</f>
        <v>3.2453000000000003E-2</v>
      </c>
      <c r="C572">
        <f>Monthly!AA1233</f>
        <v>-3.8769000000000005E-2</v>
      </c>
      <c r="D572" s="45">
        <f>INTERCEPT($B$2:B570,$C$2:C570)</f>
        <v>6.5810113269990688E-3</v>
      </c>
      <c r="E572" s="45">
        <f t="shared" si="52"/>
        <v>7.907028629466209E-2</v>
      </c>
      <c r="F572" s="45">
        <f t="shared" si="53"/>
        <v>9.1470793281197386E-3</v>
      </c>
      <c r="G572">
        <f>Monthly!H1232</f>
        <v>0.22386692853193163</v>
      </c>
      <c r="H572" s="45">
        <f t="shared" si="54"/>
        <v>0.68513871415757777</v>
      </c>
      <c r="I572" s="31">
        <f>Monthly!K1232</f>
        <v>3.2001973837611519E-3</v>
      </c>
      <c r="J572" s="49">
        <f t="shared" si="55"/>
        <v>-0.67801763562651873</v>
      </c>
      <c r="K572" s="42"/>
      <c r="L572" s="42"/>
      <c r="M572" s="47"/>
      <c r="N572" s="57">
        <f t="shared" si="49"/>
        <v>4.1677857567967991E-3</v>
      </c>
      <c r="O572">
        <f t="shared" si="47"/>
        <v>1.8435675711250688E-3</v>
      </c>
      <c r="P572">
        <f>(C572-AVERAGE($C$2:C571))^2</f>
        <v>2.1435680513250243E-3</v>
      </c>
      <c r="R572">
        <f t="shared" si="51"/>
        <v>-0.67389437699806221</v>
      </c>
      <c r="S572" s="45"/>
      <c r="T572" s="49"/>
      <c r="U572" s="50"/>
      <c r="V572" s="71">
        <f t="shared" si="50"/>
        <v>4.3040929796663643E-3</v>
      </c>
      <c r="W572" s="51">
        <f t="shared" si="48"/>
        <v>1.8552913388349842E-3</v>
      </c>
      <c r="X572" s="52">
        <f>(C572-AVERAGE($C$2:C571))^2</f>
        <v>2.1435680513250243E-3</v>
      </c>
    </row>
    <row r="573" spans="1:24" x14ac:dyDescent="0.3">
      <c r="A573" s="1">
        <v>197308</v>
      </c>
      <c r="B573" s="75">
        <f>Monthly!AA1233</f>
        <v>-3.8769000000000005E-2</v>
      </c>
      <c r="C573">
        <f>Monthly!AA1234</f>
        <v>3.5310666666666671E-2</v>
      </c>
      <c r="D573" s="45">
        <f>INTERCEPT($B$2:B571,$C$2:C571)</f>
        <v>6.544719252714686E-3</v>
      </c>
      <c r="E573" s="45">
        <f t="shared" si="52"/>
        <v>7.0575786946078328E-2</v>
      </c>
      <c r="F573" s="45">
        <f t="shared" si="53"/>
        <v>3.8085665686021751E-3</v>
      </c>
      <c r="G573">
        <f>Monthly!H1233</f>
        <v>0.2238706175467387</v>
      </c>
      <c r="H573" s="45">
        <f t="shared" si="54"/>
        <v>0.68514788002264193</v>
      </c>
      <c r="I573" s="31">
        <f>Monthly!K1233</f>
        <v>3.2309631931521014E-3</v>
      </c>
      <c r="J573" s="49">
        <f t="shared" si="55"/>
        <v>-0.68352299396379657</v>
      </c>
      <c r="K573" s="42"/>
      <c r="L573" s="42"/>
      <c r="M573" s="47"/>
      <c r="N573" s="57">
        <f t="shared" si="49"/>
        <v>4.5385399620525291E-3</v>
      </c>
      <c r="O573">
        <f t="shared" si="47"/>
        <v>9.4692378192482677E-4</v>
      </c>
      <c r="P573">
        <f>(C573-AVERAGE($C$2:C572))^2</f>
        <v>7.76294784961892E-4</v>
      </c>
      <c r="R573">
        <f t="shared" si="51"/>
        <v>-0.67936007568470835</v>
      </c>
      <c r="S573" s="45"/>
      <c r="T573" s="49"/>
      <c r="U573" s="50"/>
      <c r="V573" s="71">
        <f t="shared" si="50"/>
        <v>4.6574916709869255E-3</v>
      </c>
      <c r="W573" s="51">
        <f t="shared" si="48"/>
        <v>9.3961713731576598E-4</v>
      </c>
      <c r="X573" s="52">
        <f>(C573-AVERAGE($C$2:C572))^2</f>
        <v>7.76294784961892E-4</v>
      </c>
    </row>
    <row r="574" spans="1:24" x14ac:dyDescent="0.3">
      <c r="A574" s="1">
        <v>197309</v>
      </c>
      <c r="B574" s="75">
        <f>Monthly!AA1234</f>
        <v>3.5310666666666671E-2</v>
      </c>
      <c r="C574">
        <f>Monthly!AA1235</f>
        <v>-5.7046666666666669E-3</v>
      </c>
      <c r="D574" s="45">
        <f>INTERCEPT($B$2:B572,$C$2:C572)</f>
        <v>6.6031197164643915E-3</v>
      </c>
      <c r="E574" s="45">
        <f t="shared" si="52"/>
        <v>6.8805813642251051E-2</v>
      </c>
      <c r="F574" s="45">
        <f t="shared" si="53"/>
        <v>9.0326988667147039E-3</v>
      </c>
      <c r="G574">
        <f>Monthly!H1234</f>
        <v>0.22387263154719284</v>
      </c>
      <c r="H574" s="45">
        <f t="shared" si="54"/>
        <v>0.68515288407817221</v>
      </c>
      <c r="I574" s="31">
        <f>Monthly!K1234</f>
        <v>3.2615363392801203E-3</v>
      </c>
      <c r="J574" s="49">
        <f t="shared" si="55"/>
        <v>-0.67824673549529935</v>
      </c>
      <c r="K574" s="42"/>
      <c r="L574" s="42"/>
      <c r="M574" s="47"/>
      <c r="N574" s="57">
        <f t="shared" si="49"/>
        <v>4.1832143146799117E-3</v>
      </c>
      <c r="O574">
        <f t="shared" ref="O574:O637" si="56">(C574-N574)^2</f>
        <v>9.7770190301275383E-5</v>
      </c>
      <c r="P574">
        <f>(C574-AVERAGE($C$2:C573))^2</f>
        <v>1.742921731357689E-4</v>
      </c>
      <c r="R574">
        <f t="shared" si="51"/>
        <v>-0.67404441449509811</v>
      </c>
      <c r="S574" s="45"/>
      <c r="T574" s="49"/>
      <c r="U574" s="50"/>
      <c r="V574" s="71">
        <f t="shared" si="50"/>
        <v>4.3137940367756894E-3</v>
      </c>
      <c r="W574" s="51">
        <f t="shared" ref="W574:W637" si="57">(C574-V574)^2</f>
        <v>1.0036955486641871E-4</v>
      </c>
      <c r="X574" s="52">
        <f>(C574-AVERAGE($C$2:C573))^2</f>
        <v>1.742921731357689E-4</v>
      </c>
    </row>
    <row r="575" spans="1:24" x14ac:dyDescent="0.3">
      <c r="A575" s="1">
        <v>197310</v>
      </c>
      <c r="B575" s="75">
        <f>Monthly!AA1235</f>
        <v>-5.7046666666666669E-3</v>
      </c>
      <c r="C575">
        <f>Monthly!AA1236</f>
        <v>-0.113745</v>
      </c>
      <c r="D575" s="45">
        <f>INTERCEPT($B$2:B573,$C$2:C573)</f>
        <v>6.5209208951835899E-3</v>
      </c>
      <c r="E575" s="45">
        <f t="shared" si="52"/>
        <v>6.0841497705412681E-2</v>
      </c>
      <c r="F575" s="45">
        <f t="shared" si="53"/>
        <v>6.1738404312734457E-3</v>
      </c>
      <c r="G575">
        <f>Monthly!H1235</f>
        <v>0.22386845726322327</v>
      </c>
      <c r="H575" s="45">
        <f t="shared" si="54"/>
        <v>0.68514251250256697</v>
      </c>
      <c r="I575" s="31">
        <f>Monthly!K1235</f>
        <v>3.2158844029258633E-3</v>
      </c>
      <c r="J575" s="49">
        <f t="shared" si="55"/>
        <v>-0.6811200226612677</v>
      </c>
      <c r="K575" s="42"/>
      <c r="L575" s="42"/>
      <c r="M575" s="47"/>
      <c r="N575" s="57">
        <f t="shared" ref="N575:N638" si="58">$K$254+$L$254*J575</f>
        <v>4.3767136719291624E-3</v>
      </c>
      <c r="O575">
        <f t="shared" si="56"/>
        <v>1.3952739240793217E-2</v>
      </c>
      <c r="P575">
        <f>(C575-AVERAGE($C$2:C574))^2</f>
        <v>1.4694111259963762E-2</v>
      </c>
      <c r="R575">
        <f t="shared" si="51"/>
        <v>-0.67697654410660657</v>
      </c>
      <c r="S575" s="45"/>
      <c r="T575" s="49"/>
      <c r="U575" s="50"/>
      <c r="V575" s="71">
        <f t="shared" ref="V575:V638" si="59">$S$254+$T$254*R575</f>
        <v>4.5033783565299121E-3</v>
      </c>
      <c r="W575" s="51">
        <f t="shared" si="57"/>
        <v>1.3982678983949049E-2</v>
      </c>
      <c r="X575" s="52">
        <f>(C575-AVERAGE($C$2:C574))^2</f>
        <v>1.4694111259963762E-2</v>
      </c>
    </row>
    <row r="576" spans="1:24" x14ac:dyDescent="0.3">
      <c r="A576" s="1">
        <v>197311</v>
      </c>
      <c r="B576" s="75">
        <f>Monthly!AA1236</f>
        <v>-0.113745</v>
      </c>
      <c r="C576">
        <f>Monthly!AA1237</f>
        <v>1.1762666666666668E-2</v>
      </c>
      <c r="D576" s="45">
        <f>INTERCEPT($B$2:B574,$C$2:C574)</f>
        <v>6.5736691775646651E-3</v>
      </c>
      <c r="E576" s="45">
        <f t="shared" si="52"/>
        <v>6.177436990234323E-2</v>
      </c>
      <c r="F576" s="45">
        <f t="shared" si="53"/>
        <v>-4.52856526977366E-4</v>
      </c>
      <c r="G576">
        <f>Monthly!H1236</f>
        <v>0.22392569578194846</v>
      </c>
      <c r="H576" s="45">
        <f t="shared" si="54"/>
        <v>0.68528472784077432</v>
      </c>
      <c r="I576" s="31">
        <f>Monthly!K1236</f>
        <v>3.2222987341147592E-3</v>
      </c>
      <c r="J576" s="49">
        <f t="shared" si="55"/>
        <v>-0.68797263744465265</v>
      </c>
      <c r="K576" s="42"/>
      <c r="L576" s="42"/>
      <c r="M576" s="47"/>
      <c r="N576" s="57">
        <f t="shared" si="58"/>
        <v>4.838197846489499E-3</v>
      </c>
      <c r="O576">
        <f t="shared" si="56"/>
        <v>4.7948268441605793E-5</v>
      </c>
      <c r="P576">
        <f>(C576-AVERAGE($C$2:C575))^2</f>
        <v>2.0246226656631912E-5</v>
      </c>
      <c r="R576">
        <f t="shared" si="51"/>
        <v>-0.68382058819292357</v>
      </c>
      <c r="S576" s="45"/>
      <c r="T576" s="49"/>
      <c r="U576" s="50"/>
      <c r="V576" s="71">
        <f t="shared" si="59"/>
        <v>4.9458974857592569E-3</v>
      </c>
      <c r="W576" s="51">
        <f t="shared" si="57"/>
        <v>4.6468342065769091E-5</v>
      </c>
      <c r="X576" s="52">
        <f>(C576-AVERAGE($C$2:C575))^2</f>
        <v>2.0246226656631912E-5</v>
      </c>
    </row>
    <row r="577" spans="1:24" x14ac:dyDescent="0.3">
      <c r="A577" s="1">
        <v>197312</v>
      </c>
      <c r="B577" s="75">
        <f>Monthly!AA1237</f>
        <v>1.1762666666666668E-2</v>
      </c>
      <c r="C577">
        <f>Monthly!AA1238</f>
        <v>-1.4595E-2</v>
      </c>
      <c r="D577" s="45">
        <f>INTERCEPT($B$2:B575,$C$2:C575)</f>
        <v>6.5768070365080037E-3</v>
      </c>
      <c r="E577" s="45">
        <f t="shared" si="52"/>
        <v>5.7232405139676194E-2</v>
      </c>
      <c r="F577" s="45">
        <f t="shared" si="53"/>
        <v>7.2500127406976353E-3</v>
      </c>
      <c r="G577">
        <f>Monthly!H1237</f>
        <v>0.22398754918748071</v>
      </c>
      <c r="H577" s="45">
        <f t="shared" si="54"/>
        <v>0.68543840564218117</v>
      </c>
      <c r="I577" s="31">
        <f>Monthly!K1237</f>
        <v>3.2285881511459804E-3</v>
      </c>
      <c r="J577" s="49">
        <f t="shared" si="55"/>
        <v>-0.6803317554942141</v>
      </c>
      <c r="K577" s="42"/>
      <c r="L577" s="42"/>
      <c r="M577" s="47"/>
      <c r="N577" s="57">
        <f t="shared" si="58"/>
        <v>4.3236284140502623E-3</v>
      </c>
      <c r="O577">
        <f t="shared" si="56"/>
        <v>3.5791450106890997E-4</v>
      </c>
      <c r="P577">
        <f>(C577-AVERAGE($C$2:C576))^2</f>
        <v>4.7811807716960592E-4</v>
      </c>
      <c r="R577">
        <f t="shared" si="51"/>
        <v>-0.67617127050745196</v>
      </c>
      <c r="S577" s="45"/>
      <c r="T577" s="49"/>
      <c r="U577" s="50"/>
      <c r="V577" s="71">
        <f t="shared" si="59"/>
        <v>4.4513113377622066E-3</v>
      </c>
      <c r="W577" s="51">
        <f t="shared" si="57"/>
        <v>3.6276197557496919E-4</v>
      </c>
      <c r="X577" s="52">
        <f>(C577-AVERAGE($C$2:C576))^2</f>
        <v>4.7811807716960592E-4</v>
      </c>
    </row>
    <row r="578" spans="1:24" x14ac:dyDescent="0.3">
      <c r="A578" s="1">
        <v>197401</v>
      </c>
      <c r="B578" s="75">
        <f>Monthly!AA1238</f>
        <v>-1.4595E-2</v>
      </c>
      <c r="C578">
        <f>Monthly!AA1239</f>
        <v>-3.9413333333333331E-3</v>
      </c>
      <c r="D578" s="45">
        <f>INTERCEPT($B$2:B576,$C$2:C576)</f>
        <v>6.3668477645044512E-3</v>
      </c>
      <c r="E578" s="45">
        <f t="shared" si="52"/>
        <v>4.8402409492278128E-2</v>
      </c>
      <c r="F578" s="45">
        <f t="shared" si="53"/>
        <v>5.6604145979646516E-3</v>
      </c>
      <c r="G578">
        <f>Monthly!H1238</f>
        <v>0.22405936597914522</v>
      </c>
      <c r="H578" s="45">
        <f t="shared" si="54"/>
        <v>0.68561683311232102</v>
      </c>
      <c r="I578" s="31">
        <f>Monthly!K1238</f>
        <v>3.2593167489559818E-3</v>
      </c>
      <c r="J578" s="49">
        <f t="shared" si="55"/>
        <v>-0.68223619235374433</v>
      </c>
      <c r="K578" s="42"/>
      <c r="L578" s="42"/>
      <c r="M578" s="47"/>
      <c r="N578" s="57">
        <f t="shared" si="58"/>
        <v>4.4518812780888969E-3</v>
      </c>
      <c r="O578">
        <f t="shared" si="56"/>
        <v>7.0446051513391612E-5</v>
      </c>
      <c r="P578">
        <f>(C578-AVERAGE($C$2:C577))^2</f>
        <v>1.2486460025369219E-4</v>
      </c>
      <c r="R578">
        <f t="shared" si="51"/>
        <v>-0.67803572055725325</v>
      </c>
      <c r="S578" s="45"/>
      <c r="T578" s="49"/>
      <c r="U578" s="50"/>
      <c r="V578" s="71">
        <f t="shared" si="59"/>
        <v>4.5718621118548478E-3</v>
      </c>
      <c r="W578" s="51">
        <f t="shared" si="57"/>
        <v>7.2474496687972785E-5</v>
      </c>
      <c r="X578" s="52">
        <f>(C578-AVERAGE($C$2:C577))^2</f>
        <v>1.2486460025369219E-4</v>
      </c>
    </row>
    <row r="579" spans="1:24" x14ac:dyDescent="0.3">
      <c r="A579" s="1">
        <v>197402</v>
      </c>
      <c r="B579" s="75">
        <f>Monthly!AA1239</f>
        <v>-3.9413333333333331E-3</v>
      </c>
      <c r="C579">
        <f>Monthly!AA1240</f>
        <v>-2.8451333333333335E-2</v>
      </c>
      <c r="D579" s="45">
        <f>INTERCEPT($B$2:B577,$C$2:C577)</f>
        <v>6.3797722993623723E-3</v>
      </c>
      <c r="E579" s="45">
        <f t="shared" si="52"/>
        <v>5.5647012393936643E-2</v>
      </c>
      <c r="F579" s="45">
        <f t="shared" si="53"/>
        <v>6.1604488745137364E-3</v>
      </c>
      <c r="G579">
        <f>Monthly!H1239</f>
        <v>0.22413855578147573</v>
      </c>
      <c r="H579" s="45">
        <f t="shared" si="54"/>
        <v>0.68581357265601339</v>
      </c>
      <c r="I579" s="31">
        <f>Monthly!K1239</f>
        <v>3.2480829590388438E-3</v>
      </c>
      <c r="J579" s="49">
        <f t="shared" si="55"/>
        <v>-0.681895407639591</v>
      </c>
      <c r="K579" s="42"/>
      <c r="L579" s="42"/>
      <c r="M579" s="47"/>
      <c r="N579" s="57">
        <f t="shared" si="58"/>
        <v>4.4289313885233633E-3</v>
      </c>
      <c r="O579">
        <f t="shared" si="56"/>
        <v>1.0811118081793742E-3</v>
      </c>
      <c r="P579">
        <f>(C579-AVERAGE($C$2:C578))^2</f>
        <v>1.2719862911421021E-3</v>
      </c>
      <c r="R579">
        <f t="shared" ref="R579:R642" si="60">J579+I579/(1-G579)</f>
        <v>-0.67770898623246667</v>
      </c>
      <c r="S579" s="45"/>
      <c r="T579" s="49"/>
      <c r="U579" s="50"/>
      <c r="V579" s="71">
        <f t="shared" si="59"/>
        <v>4.5507362706021653E-3</v>
      </c>
      <c r="W579" s="51">
        <f t="shared" si="57"/>
        <v>1.0891365981430035E-3</v>
      </c>
      <c r="X579" s="52">
        <f>(C579-AVERAGE($C$2:C578))^2</f>
        <v>1.2719862911421021E-3</v>
      </c>
    </row>
    <row r="580" spans="1:24" x14ac:dyDescent="0.3">
      <c r="A580" s="1">
        <v>197403</v>
      </c>
      <c r="B580" s="75">
        <f>Monthly!AA1240</f>
        <v>-2.8451333333333335E-2</v>
      </c>
      <c r="C580">
        <f>Monthly!AA1241</f>
        <v>-4.4590666666666667E-2</v>
      </c>
      <c r="D580" s="45">
        <f>INTERCEPT($B$2:B578,$C$2:C578)</f>
        <v>6.3435109017765876E-3</v>
      </c>
      <c r="E580" s="45">
        <f t="shared" si="52"/>
        <v>6.2305929708607752E-2</v>
      </c>
      <c r="F580" s="45">
        <f t="shared" si="53"/>
        <v>4.5708241269937517E-3</v>
      </c>
      <c r="G580">
        <f>Monthly!H1240</f>
        <v>0.22422975772180906</v>
      </c>
      <c r="H580" s="45">
        <f t="shared" si="54"/>
        <v>0.68604014738810348</v>
      </c>
      <c r="I580" s="31">
        <f>Monthly!K1240</f>
        <v>3.2369593513464278E-3</v>
      </c>
      <c r="J580" s="49">
        <f t="shared" si="55"/>
        <v>-0.68371761836068301</v>
      </c>
      <c r="K580" s="42"/>
      <c r="L580" s="42"/>
      <c r="M580" s="47"/>
      <c r="N580" s="57">
        <f t="shared" si="58"/>
        <v>4.5516467952812431E-3</v>
      </c>
      <c r="O580">
        <f t="shared" si="56"/>
        <v>2.4149669723923469E-3</v>
      </c>
      <c r="P580">
        <f>(C580-AVERAGE($C$2:C579))^2</f>
        <v>2.6772910806465923E-3</v>
      </c>
      <c r="R580">
        <f t="shared" si="60"/>
        <v>-0.67954504357637513</v>
      </c>
      <c r="S580" s="45"/>
      <c r="T580" s="49"/>
      <c r="U580" s="50"/>
      <c r="V580" s="71">
        <f t="shared" si="59"/>
        <v>4.6694512418668718E-3</v>
      </c>
      <c r="W580" s="51">
        <f t="shared" si="57"/>
        <v>2.4265592163626266E-3</v>
      </c>
      <c r="X580" s="52">
        <f>(C580-AVERAGE($C$2:C579))^2</f>
        <v>2.6772910806465923E-3</v>
      </c>
    </row>
    <row r="581" spans="1:24" x14ac:dyDescent="0.3">
      <c r="A581" s="1">
        <v>197404</v>
      </c>
      <c r="B581" s="75">
        <f>Monthly!AA1241</f>
        <v>-4.4590666666666667E-2</v>
      </c>
      <c r="C581">
        <f>Monthly!AA1242</f>
        <v>-3.3754333333333331E-2</v>
      </c>
      <c r="D581" s="45">
        <f>INTERCEPT($B$2:B579,$C$2:C579)</f>
        <v>6.3308779158297197E-3</v>
      </c>
      <c r="E581" s="45">
        <f t="shared" si="52"/>
        <v>5.4962225885341651E-2</v>
      </c>
      <c r="F581" s="45">
        <f t="shared" si="53"/>
        <v>3.8800756221184121E-3</v>
      </c>
      <c r="G581">
        <f>Monthly!H1241</f>
        <v>0.22434214612538594</v>
      </c>
      <c r="H581" s="45">
        <f t="shared" si="54"/>
        <v>0.68631934455332577</v>
      </c>
      <c r="I581" s="31">
        <f>Monthly!K1241</f>
        <v>3.2259799125111837E-3</v>
      </c>
      <c r="J581" s="49">
        <f t="shared" si="55"/>
        <v>-0.68469592517925815</v>
      </c>
      <c r="K581" s="42"/>
      <c r="L581" s="42"/>
      <c r="M581" s="47"/>
      <c r="N581" s="57">
        <f t="shared" si="58"/>
        <v>4.6175301301699251E-3</v>
      </c>
      <c r="O581">
        <f t="shared" si="56"/>
        <v>1.472399905661736E-3</v>
      </c>
      <c r="P581">
        <f>(C581-AVERAGE($C$2:C580))^2</f>
        <v>1.6660150347860842E-3</v>
      </c>
      <c r="R581">
        <f t="shared" si="60"/>
        <v>-0.68053690081510509</v>
      </c>
      <c r="S581" s="45"/>
      <c r="T581" s="49"/>
      <c r="U581" s="50"/>
      <c r="V581" s="71">
        <f t="shared" si="59"/>
        <v>4.7335823018172449E-3</v>
      </c>
      <c r="W581" s="51">
        <f t="shared" si="57"/>
        <v>1.4813196499384681E-3</v>
      </c>
      <c r="X581" s="52">
        <f>(C581-AVERAGE($C$2:C580))^2</f>
        <v>1.6660150347860842E-3</v>
      </c>
    </row>
    <row r="582" spans="1:24" x14ac:dyDescent="0.3">
      <c r="A582" s="1">
        <v>197405</v>
      </c>
      <c r="B582" s="75">
        <f>Monthly!AA1242</f>
        <v>-3.3754333333333331E-2</v>
      </c>
      <c r="C582">
        <f>Monthly!AA1243</f>
        <v>-1.9399333333333331E-2</v>
      </c>
      <c r="D582" s="45">
        <f>INTERCEPT($B$2:B580,$C$2:C580)</f>
        <v>6.2753429027376344E-3</v>
      </c>
      <c r="E582" s="45">
        <f t="shared" si="52"/>
        <v>5.8394660205965419E-2</v>
      </c>
      <c r="F582" s="45">
        <f t="shared" si="53"/>
        <v>4.3042700772587426E-3</v>
      </c>
      <c r="G582">
        <f>Monthly!H1242</f>
        <v>0.22447545321540702</v>
      </c>
      <c r="H582" s="45">
        <f t="shared" si="54"/>
        <v>0.68665049183995364</v>
      </c>
      <c r="I582" s="31">
        <f>Monthly!K1242</f>
        <v>3.2151776583481265E-3</v>
      </c>
      <c r="J582" s="49">
        <f t="shared" si="55"/>
        <v>-0.68459433871415865</v>
      </c>
      <c r="K582" s="42"/>
      <c r="L582" s="42"/>
      <c r="M582" s="47"/>
      <c r="N582" s="57">
        <f t="shared" si="58"/>
        <v>4.6106888662911169E-3</v>
      </c>
      <c r="O582">
        <f t="shared" si="56"/>
        <v>5.7648116602645886E-4</v>
      </c>
      <c r="P582">
        <f>(C582-AVERAGE($C$2:C581))^2</f>
        <v>6.9650987683805507E-4</v>
      </c>
      <c r="R582">
        <f t="shared" si="60"/>
        <v>-0.68044852840850345</v>
      </c>
      <c r="S582" s="45"/>
      <c r="T582" s="49"/>
      <c r="U582" s="50"/>
      <c r="V582" s="71">
        <f t="shared" si="59"/>
        <v>4.7278683584346462E-3</v>
      </c>
      <c r="W582" s="51">
        <f t="shared" si="57"/>
        <v>5.8212186147525149E-4</v>
      </c>
      <c r="X582" s="52">
        <f>(C582-AVERAGE($C$2:C581))^2</f>
        <v>6.9650987683805507E-4</v>
      </c>
    </row>
    <row r="583" spans="1:24" x14ac:dyDescent="0.3">
      <c r="A583" s="1">
        <v>197406</v>
      </c>
      <c r="B583" s="75">
        <f>Monthly!AA1243</f>
        <v>-1.9399333333333331E-2</v>
      </c>
      <c r="C583">
        <f>Monthly!AA1244</f>
        <v>-8.298966666666667E-2</v>
      </c>
      <c r="D583" s="45">
        <f>INTERCEPT($B$2:B581,$C$2:C581)</f>
        <v>6.1888001327963186E-3</v>
      </c>
      <c r="E583" s="45">
        <f t="shared" ref="E583:E646" si="61">SLOPE(B451:B581,C451:C581)</f>
        <v>6.9973207891163319E-2</v>
      </c>
      <c r="F583" s="45">
        <f t="shared" ref="F583:F646" si="62">B583*E583+D583</f>
        <v>4.8313665485130112E-3</v>
      </c>
      <c r="G583">
        <f>Monthly!H1243</f>
        <v>0.22462230952877435</v>
      </c>
      <c r="H583" s="45">
        <f t="shared" ref="H583:H646" si="63">(-G583/(1-G583)*LN(G583))-(LN(1-G583))</f>
        <v>0.68701527607664103</v>
      </c>
      <c r="I583" s="31">
        <f>Monthly!K1243</f>
        <v>3.2044779966438354E-3</v>
      </c>
      <c r="J583" s="49">
        <f t="shared" ref="J583:J646" si="64">D583*G583/((1-G583)*(1-E583*G583))+F583/(1-E583*G583)-I583/(1-G583)-H583</f>
        <v>-0.68441806799929683</v>
      </c>
      <c r="K583" s="42"/>
      <c r="L583" s="42"/>
      <c r="M583" s="47"/>
      <c r="N583" s="57">
        <f t="shared" si="58"/>
        <v>4.5988180479365828E-3</v>
      </c>
      <c r="O583">
        <f t="shared" si="56"/>
        <v>7.6717426546002885E-3</v>
      </c>
      <c r="P583">
        <f>(C583-AVERAGE($C$2:C582))^2</f>
        <v>8.0885529284034675E-3</v>
      </c>
      <c r="R583">
        <f t="shared" si="60"/>
        <v>-0.68028527176847364</v>
      </c>
      <c r="S583" s="45"/>
      <c r="T583" s="49"/>
      <c r="U583" s="50"/>
      <c r="V583" s="71">
        <f t="shared" si="59"/>
        <v>4.7173125839136479E-3</v>
      </c>
      <c r="W583" s="51">
        <f t="shared" si="57"/>
        <v>7.6925142092617279E-3</v>
      </c>
      <c r="X583" s="52">
        <f>(C583-AVERAGE($C$2:C582))^2</f>
        <v>8.0885529284034675E-3</v>
      </c>
    </row>
    <row r="584" spans="1:24" x14ac:dyDescent="0.3">
      <c r="A584" s="1">
        <v>197407</v>
      </c>
      <c r="B584" s="75">
        <f>Monthly!AA1244</f>
        <v>-8.298966666666667E-2</v>
      </c>
      <c r="C584">
        <f>Monthly!AA1245</f>
        <v>-8.9643666666666663E-2</v>
      </c>
      <c r="D584" s="45">
        <f>INTERCEPT($B$2:B582,$C$2:C582)</f>
        <v>6.1210849026688344E-3</v>
      </c>
      <c r="E584" s="45">
        <f t="shared" si="61"/>
        <v>7.3367059505066959E-2</v>
      </c>
      <c r="F584" s="45">
        <f t="shared" si="62"/>
        <v>3.2377090029829178E-5</v>
      </c>
      <c r="G584">
        <f>Monthly!H1244</f>
        <v>0.22479567577002554</v>
      </c>
      <c r="H584" s="45">
        <f t="shared" si="63"/>
        <v>0.68744588203996304</v>
      </c>
      <c r="I584" s="31">
        <f>Monthly!K1244</f>
        <v>3.1821566948979853E-3</v>
      </c>
      <c r="J584" s="49">
        <f t="shared" si="64"/>
        <v>-0.68971311561350224</v>
      </c>
      <c r="K584" s="42"/>
      <c r="L584" s="42"/>
      <c r="M584" s="47"/>
      <c r="N584" s="57">
        <f t="shared" si="58"/>
        <v>4.9554090361567382E-3</v>
      </c>
      <c r="O584">
        <f t="shared" si="56"/>
        <v>8.948985123828513E-3</v>
      </c>
      <c r="P584">
        <f>(C584-AVERAGE($C$2:C583))^2</f>
        <v>9.2998737065004746E-3</v>
      </c>
      <c r="R584">
        <f t="shared" si="60"/>
        <v>-0.68560818921482802</v>
      </c>
      <c r="S584" s="45"/>
      <c r="T584" s="49"/>
      <c r="U584" s="50"/>
      <c r="V584" s="71">
        <f t="shared" si="59"/>
        <v>5.0614793899150454E-3</v>
      </c>
      <c r="W584" s="51">
        <f t="shared" si="57"/>
        <v>8.9690646895984726E-3</v>
      </c>
      <c r="X584" s="52">
        <f>(C584-AVERAGE($C$2:C583))^2</f>
        <v>9.2998737065004746E-3</v>
      </c>
    </row>
    <row r="585" spans="1:24" x14ac:dyDescent="0.3">
      <c r="A585" s="1">
        <v>197408</v>
      </c>
      <c r="B585" s="75">
        <f>Monthly!AA1245</f>
        <v>-8.9643666666666663E-2</v>
      </c>
      <c r="C585">
        <f>Monthly!AA1246</f>
        <v>-0.12422766666666667</v>
      </c>
      <c r="D585" s="45">
        <f>INTERCEPT($B$2:B583,$C$2:C583)</f>
        <v>6.0905946350513825E-3</v>
      </c>
      <c r="E585" s="45">
        <f t="shared" si="61"/>
        <v>8.3010491675828899E-2</v>
      </c>
      <c r="F585" s="45">
        <f t="shared" si="62"/>
        <v>-1.3507702105727314E-3</v>
      </c>
      <c r="G585">
        <f>Monthly!H1245</f>
        <v>0.22502170524074575</v>
      </c>
      <c r="H585" s="45">
        <f t="shared" si="63"/>
        <v>0.68800724771608901</v>
      </c>
      <c r="I585" s="31">
        <f>Monthly!K1245</f>
        <v>3.184157495218113E-3</v>
      </c>
      <c r="J585" s="49">
        <f t="shared" si="64"/>
        <v>-0.69169031550201021</v>
      </c>
      <c r="K585" s="42"/>
      <c r="L585" s="42"/>
      <c r="M585" s="47"/>
      <c r="N585" s="57">
        <f t="shared" si="58"/>
        <v>5.0885620715062849E-3</v>
      </c>
      <c r="O585">
        <f t="shared" si="56"/>
        <v>1.6722687015063468E-2</v>
      </c>
      <c r="P585">
        <f>(C585-AVERAGE($C$2:C584))^2</f>
        <v>1.7122884383918874E-2</v>
      </c>
      <c r="R585">
        <f t="shared" si="60"/>
        <v>-0.68758161011406482</v>
      </c>
      <c r="S585" s="45"/>
      <c r="T585" s="49"/>
      <c r="U585" s="50"/>
      <c r="V585" s="71">
        <f t="shared" si="59"/>
        <v>5.1890759522573507E-3</v>
      </c>
      <c r="W585" s="51">
        <f t="shared" si="57"/>
        <v>1.6748693270092825E-2</v>
      </c>
      <c r="X585" s="52">
        <f>(C585-AVERAGE($C$2:C584))^2</f>
        <v>1.7122884383918874E-2</v>
      </c>
    </row>
    <row r="586" spans="1:24" x14ac:dyDescent="0.3">
      <c r="A586" s="1">
        <v>197409</v>
      </c>
      <c r="B586" s="75">
        <f>Monthly!AA1246</f>
        <v>-0.12422766666666667</v>
      </c>
      <c r="C586">
        <f>Monthly!AA1247</f>
        <v>0.16189633333333334</v>
      </c>
      <c r="D586" s="45">
        <f>INTERCEPT($B$2:B584,$C$2:C584)</f>
        <v>5.9348613901691665E-3</v>
      </c>
      <c r="E586" s="45">
        <f t="shared" si="61"/>
        <v>0.12497912199479128</v>
      </c>
      <c r="F586" s="45">
        <f t="shared" si="62"/>
        <v>-9.5910033172924326E-3</v>
      </c>
      <c r="G586">
        <f>Monthly!H1246</f>
        <v>0.2253059144816062</v>
      </c>
      <c r="H586" s="45">
        <f t="shared" si="63"/>
        <v>0.6887130366100529</v>
      </c>
      <c r="I586" s="31">
        <f>Monthly!K1246</f>
        <v>3.1861248965583465E-3</v>
      </c>
      <c r="J586" s="49">
        <f t="shared" si="64"/>
        <v>-0.70091862644468261</v>
      </c>
      <c r="K586" s="42"/>
      <c r="L586" s="42"/>
      <c r="M586" s="47"/>
      <c r="N586" s="57">
        <f t="shared" si="58"/>
        <v>5.710035712238451E-3</v>
      </c>
      <c r="O586">
        <f t="shared" si="56"/>
        <v>2.4394159564585224E-2</v>
      </c>
      <c r="P586">
        <f>(C586-AVERAGE($C$2:C585))^2</f>
        <v>2.4178267770648902E-2</v>
      </c>
      <c r="R586">
        <f t="shared" si="60"/>
        <v>-0.69680587412590589</v>
      </c>
      <c r="S586" s="45"/>
      <c r="T586" s="49"/>
      <c r="U586" s="50"/>
      <c r="V586" s="71">
        <f t="shared" si="59"/>
        <v>5.785494272598439E-3</v>
      </c>
      <c r="W586" s="51">
        <f t="shared" si="57"/>
        <v>2.4370594072246669E-2</v>
      </c>
      <c r="X586" s="52">
        <f>(C586-AVERAGE($C$2:C585))^2</f>
        <v>2.4178267770648902E-2</v>
      </c>
    </row>
    <row r="587" spans="1:24" x14ac:dyDescent="0.3">
      <c r="A587" s="1">
        <v>197410</v>
      </c>
      <c r="B587" s="75">
        <f>Monthly!AA1247</f>
        <v>0.16189633333333334</v>
      </c>
      <c r="C587">
        <f>Monthly!AA1248</f>
        <v>-5.1913000000000001E-2</v>
      </c>
      <c r="D587" s="45">
        <f>INTERCEPT($B$2:B585,$C$2:C585)</f>
        <v>5.7689717986521127E-3</v>
      </c>
      <c r="E587" s="45">
        <f t="shared" si="61"/>
        <v>0.17546336796287357</v>
      </c>
      <c r="F587" s="45">
        <f t="shared" si="62"/>
        <v>3.4175847706158814E-2</v>
      </c>
      <c r="G587">
        <f>Monthly!H1247</f>
        <v>0.22552414202617663</v>
      </c>
      <c r="H587" s="45">
        <f t="shared" si="63"/>
        <v>0.68925491634450053</v>
      </c>
      <c r="I587" s="31">
        <f>Monthly!K1247</f>
        <v>3.1880597283285945E-3</v>
      </c>
      <c r="J587" s="49">
        <f t="shared" si="64"/>
        <v>-0.65603826246057173</v>
      </c>
      <c r="K587" s="42"/>
      <c r="L587" s="42"/>
      <c r="M587" s="47"/>
      <c r="N587" s="57">
        <f t="shared" si="58"/>
        <v>2.6876014470886278E-3</v>
      </c>
      <c r="O587">
        <f t="shared" si="56"/>
        <v>2.9812256783838167E-3</v>
      </c>
      <c r="P587">
        <f>(C587-AVERAGE($C$2:C586))^2</f>
        <v>3.4317931102634588E-3</v>
      </c>
      <c r="R587">
        <f t="shared" si="60"/>
        <v>-0.65192185302636529</v>
      </c>
      <c r="S587" s="45"/>
      <c r="T587" s="49"/>
      <c r="U587" s="50"/>
      <c r="V587" s="71">
        <f t="shared" si="59"/>
        <v>2.8834033914204929E-3</v>
      </c>
      <c r="W587" s="51">
        <f t="shared" si="57"/>
        <v>3.0026458246352793E-3</v>
      </c>
      <c r="X587" s="52">
        <f>(C587-AVERAGE($C$2:C586))^2</f>
        <v>3.4317931102634588E-3</v>
      </c>
    </row>
    <row r="588" spans="1:24" x14ac:dyDescent="0.3">
      <c r="A588" s="1">
        <v>197411</v>
      </c>
      <c r="B588" s="75">
        <f>Monthly!AA1248</f>
        <v>-5.1913000000000001E-2</v>
      </c>
      <c r="C588">
        <f>Monthly!AA1249</f>
        <v>-2.3979333333333332E-2</v>
      </c>
      <c r="D588" s="45">
        <f>INTERCEPT($B$2:B586,$C$2:C586)</f>
        <v>5.5780782606027106E-3</v>
      </c>
      <c r="E588" s="45">
        <f t="shared" si="61"/>
        <v>6.2523294108770819E-2</v>
      </c>
      <c r="F588" s="45">
        <f t="shared" si="62"/>
        <v>2.3323064935340909E-3</v>
      </c>
      <c r="G588">
        <f>Monthly!H1248</f>
        <v>0.22576479648360029</v>
      </c>
      <c r="H588" s="45">
        <f t="shared" si="63"/>
        <v>0.68985243010655894</v>
      </c>
      <c r="I588" s="31">
        <f>Monthly!K1248</f>
        <v>3.1275344787559767E-3</v>
      </c>
      <c r="J588" s="49">
        <f t="shared" si="64"/>
        <v>-0.68987640486305846</v>
      </c>
      <c r="K588" s="42"/>
      <c r="L588" s="42"/>
      <c r="M588" s="47"/>
      <c r="N588" s="57">
        <f t="shared" si="58"/>
        <v>4.9664056275204801E-3</v>
      </c>
      <c r="O588">
        <f t="shared" si="56"/>
        <v>8.3785580398989027E-4</v>
      </c>
      <c r="P588">
        <f>(C588-AVERAGE($C$2:C587))^2</f>
        <v>9.3317255406842267E-4</v>
      </c>
      <c r="R588">
        <f t="shared" si="60"/>
        <v>-0.68583689017223659</v>
      </c>
      <c r="S588" s="45"/>
      <c r="T588" s="49"/>
      <c r="U588" s="50"/>
      <c r="V588" s="71">
        <f t="shared" si="59"/>
        <v>5.076266633721481E-3</v>
      </c>
      <c r="W588" s="51">
        <f t="shared" si="57"/>
        <v>8.4422788944551563E-4</v>
      </c>
      <c r="X588" s="52">
        <f>(C588-AVERAGE($C$2:C587))^2</f>
        <v>9.3317255406842267E-4</v>
      </c>
    </row>
    <row r="589" spans="1:24" x14ac:dyDescent="0.3">
      <c r="A589" s="1">
        <v>197412</v>
      </c>
      <c r="B589" s="75">
        <f>Monthly!AA1249</f>
        <v>-2.3979333333333332E-2</v>
      </c>
      <c r="C589">
        <f>Monthly!AA1250</f>
        <v>0.11839333333333334</v>
      </c>
      <c r="D589" s="45">
        <f>INTERCEPT($B$2:B587,$C$2:C587)</f>
        <v>5.8824878031467119E-3</v>
      </c>
      <c r="E589" s="45">
        <f t="shared" si="61"/>
        <v>2.469992350075061E-2</v>
      </c>
      <c r="F589" s="45">
        <f t="shared" si="62"/>
        <v>5.2902001042143794E-3</v>
      </c>
      <c r="G589">
        <f>Monthly!H1249</f>
        <v>0.22602565688151244</v>
      </c>
      <c r="H589" s="45">
        <f t="shared" si="63"/>
        <v>0.69050004877487736</v>
      </c>
      <c r="I589" s="31">
        <f>Monthly!K1249</f>
        <v>3.0675763594750416E-3</v>
      </c>
      <c r="J589" s="49">
        <f t="shared" si="64"/>
        <v>-0.68741603495970105</v>
      </c>
      <c r="K589" s="42"/>
      <c r="L589" s="42"/>
      <c r="M589" s="47"/>
      <c r="N589" s="57">
        <f t="shared" si="58"/>
        <v>4.8007138719125403E-3</v>
      </c>
      <c r="O589">
        <f t="shared" si="56"/>
        <v>1.2903283196107155E-2</v>
      </c>
      <c r="P589">
        <f>(C589-AVERAGE($C$2:C588))^2</f>
        <v>1.2516426027285303E-2</v>
      </c>
      <c r="R589">
        <f t="shared" si="60"/>
        <v>-0.68345262662872819</v>
      </c>
      <c r="S589" s="45"/>
      <c r="T589" s="49"/>
      <c r="U589" s="50"/>
      <c r="V589" s="71">
        <f t="shared" si="59"/>
        <v>4.9221059921738877E-3</v>
      </c>
      <c r="W589" s="51">
        <f t="shared" si="57"/>
        <v>1.2875719434309089E-2</v>
      </c>
      <c r="X589" s="52">
        <f>(C589-AVERAGE($C$2:C588))^2</f>
        <v>1.2516426027285303E-2</v>
      </c>
    </row>
    <row r="590" spans="1:24" x14ac:dyDescent="0.3">
      <c r="A590" s="1">
        <v>197501</v>
      </c>
      <c r="B590" s="75">
        <f>Monthly!AA1250</f>
        <v>0.11839333333333334</v>
      </c>
      <c r="C590">
        <f>Monthly!AA1251</f>
        <v>6.2876666666666678E-2</v>
      </c>
      <c r="D590" s="45">
        <f>INTERCEPT($B$2:B588,$C$2:C588)</f>
        <v>5.7840921381894367E-3</v>
      </c>
      <c r="E590" s="45">
        <f t="shared" si="61"/>
        <v>2.7075234430313962E-2</v>
      </c>
      <c r="F590" s="45">
        <f t="shared" si="62"/>
        <v>8.989619393175741E-3</v>
      </c>
      <c r="G590">
        <f>Monthly!H1250</f>
        <v>0.2262341877825737</v>
      </c>
      <c r="H590" s="45">
        <f t="shared" si="63"/>
        <v>0.69101770537659324</v>
      </c>
      <c r="I590" s="31">
        <f>Monthly!K1250</f>
        <v>3.0193230520564368E-3</v>
      </c>
      <c r="J590" s="49">
        <f t="shared" si="64"/>
        <v>-0.68417321728579539</v>
      </c>
      <c r="K590" s="42"/>
      <c r="L590" s="42"/>
      <c r="M590" s="47"/>
      <c r="N590" s="57">
        <f t="shared" si="58"/>
        <v>4.5823287612945449E-3</v>
      </c>
      <c r="O590">
        <f t="shared" si="56"/>
        <v>3.3982298318257064E-3</v>
      </c>
      <c r="P590">
        <f>(C590-AVERAGE($C$2:C589))^2</f>
        <v>3.1550577551685737E-3</v>
      </c>
      <c r="R590">
        <f t="shared" si="60"/>
        <v>-0.68027110245417244</v>
      </c>
      <c r="S590" s="45"/>
      <c r="T590" s="49"/>
      <c r="U590" s="50"/>
      <c r="V590" s="71">
        <f t="shared" si="59"/>
        <v>4.7163964307522649E-3</v>
      </c>
      <c r="W590" s="51">
        <f t="shared" si="57"/>
        <v>3.3826170339145921E-3</v>
      </c>
      <c r="X590" s="52">
        <f>(C590-AVERAGE($C$2:C589))^2</f>
        <v>3.1550577551685737E-3</v>
      </c>
    </row>
    <row r="591" spans="1:24" x14ac:dyDescent="0.3">
      <c r="A591" s="1">
        <v>197502</v>
      </c>
      <c r="B591" s="75">
        <f>Monthly!AA1251</f>
        <v>6.2876666666666678E-2</v>
      </c>
      <c r="C591">
        <f>Monthly!AA1252</f>
        <v>1.9439000000000001E-2</v>
      </c>
      <c r="D591" s="45">
        <f>INTERCEPT($B$2:B589,$C$2:C589)</f>
        <v>5.7238262153814215E-3</v>
      </c>
      <c r="E591" s="45">
        <f t="shared" si="61"/>
        <v>1.2184107040898194E-2</v>
      </c>
      <c r="F591" s="45">
        <f t="shared" si="62"/>
        <v>6.489922252422964E-3</v>
      </c>
      <c r="G591">
        <f>Monthly!H1251</f>
        <v>0.22641168220725022</v>
      </c>
      <c r="H591" s="45">
        <f t="shared" si="63"/>
        <v>0.69145828398067455</v>
      </c>
      <c r="I591" s="31">
        <f>Monthly!K1251</f>
        <v>3.0181524367111565E-3</v>
      </c>
      <c r="J591" s="49">
        <f t="shared" si="64"/>
        <v>-0.68717203816643879</v>
      </c>
      <c r="K591" s="42"/>
      <c r="L591" s="42"/>
      <c r="M591" s="47"/>
      <c r="N591" s="57">
        <f t="shared" si="58"/>
        <v>4.7842820918850074E-3</v>
      </c>
      <c r="O591">
        <f t="shared" si="56"/>
        <v>2.1476075696642632E-4</v>
      </c>
      <c r="P591">
        <f>(C591-AVERAGE($C$2:C590))^2</f>
        <v>1.5969046494578311E-4</v>
      </c>
      <c r="R591">
        <f t="shared" si="60"/>
        <v>-0.68327054124967723</v>
      </c>
      <c r="S591" s="45"/>
      <c r="T591" s="49"/>
      <c r="U591" s="50"/>
      <c r="V591" s="71">
        <f t="shared" si="59"/>
        <v>4.9103327975002706E-3</v>
      </c>
      <c r="W591" s="51">
        <f t="shared" si="57"/>
        <v>2.1108217068099136E-4</v>
      </c>
      <c r="X591" s="52">
        <f>(C591-AVERAGE($C$2:C590))^2</f>
        <v>1.5969046494578311E-4</v>
      </c>
    </row>
    <row r="592" spans="1:24" x14ac:dyDescent="0.3">
      <c r="A592" s="1">
        <v>197503</v>
      </c>
      <c r="B592" s="75">
        <f>Monthly!AA1252</f>
        <v>1.9439000000000001E-2</v>
      </c>
      <c r="C592">
        <f>Monthly!AA1253</f>
        <v>4.4749000000000004E-2</v>
      </c>
      <c r="D592" s="45">
        <f>INTERCEPT($B$2:B590,$C$2:C590)</f>
        <v>5.8855686552339963E-3</v>
      </c>
      <c r="E592" s="45">
        <f t="shared" si="61"/>
        <v>4.3146692735126647E-2</v>
      </c>
      <c r="F592" s="45">
        <f t="shared" si="62"/>
        <v>6.7242972153121229E-3</v>
      </c>
      <c r="G592">
        <f>Monthly!H1252</f>
        <v>0.22659466132343392</v>
      </c>
      <c r="H592" s="45">
        <f t="shared" si="63"/>
        <v>0.69191244497961402</v>
      </c>
      <c r="I592" s="31">
        <f>Monthly!K1252</f>
        <v>3.0169870286992531E-3</v>
      </c>
      <c r="J592" s="49">
        <f t="shared" si="64"/>
        <v>-0.6872812723927243</v>
      </c>
      <c r="K592" s="42"/>
      <c r="L592" s="42"/>
      <c r="M592" s="47"/>
      <c r="N592" s="57">
        <f t="shared" si="58"/>
        <v>4.7916383884731781E-3</v>
      </c>
      <c r="O592">
        <f t="shared" si="56"/>
        <v>1.5965907469543176E-3</v>
      </c>
      <c r="P592">
        <f>(C592-AVERAGE($C$2:C591))^2</f>
        <v>1.4383398219829247E-3</v>
      </c>
      <c r="R592">
        <f t="shared" si="60"/>
        <v>-0.68338035927792495</v>
      </c>
      <c r="S592" s="45"/>
      <c r="T592" s="49"/>
      <c r="U592" s="50"/>
      <c r="V592" s="71">
        <f t="shared" si="59"/>
        <v>4.9174333622571537E-3</v>
      </c>
      <c r="W592" s="51">
        <f t="shared" si="57"/>
        <v>1.5865537008169493E-3</v>
      </c>
      <c r="X592" s="52">
        <f>(C592-AVERAGE($C$2:C591))^2</f>
        <v>1.4383398219829247E-3</v>
      </c>
    </row>
    <row r="593" spans="1:24" x14ac:dyDescent="0.3">
      <c r="A593" s="1">
        <v>197504</v>
      </c>
      <c r="B593" s="75">
        <f>Monthly!AA1253</f>
        <v>4.4749000000000004E-2</v>
      </c>
      <c r="C593">
        <f>Monthly!AA1254</f>
        <v>4.683466666666667E-2</v>
      </c>
      <c r="D593" s="45">
        <f>INTERCEPT($B$2:B591,$C$2:C591)</f>
        <v>5.9762585052974522E-3</v>
      </c>
      <c r="E593" s="45">
        <f t="shared" si="61"/>
        <v>4.8173715074835803E-2</v>
      </c>
      <c r="F593" s="45">
        <f t="shared" si="62"/>
        <v>8.1319840811812788E-3</v>
      </c>
      <c r="G593">
        <f>Monthly!H1253</f>
        <v>0.22675400082320893</v>
      </c>
      <c r="H593" s="45">
        <f t="shared" si="63"/>
        <v>0.69230790538990705</v>
      </c>
      <c r="I593" s="31">
        <f>Monthly!K1253</f>
        <v>3.0048398043089177E-3</v>
      </c>
      <c r="J593" s="49">
        <f t="shared" si="64"/>
        <v>-0.68620022721973306</v>
      </c>
      <c r="K593" s="42"/>
      <c r="L593" s="42"/>
      <c r="M593" s="47"/>
      <c r="N593" s="57">
        <f t="shared" si="58"/>
        <v>4.7188362165883832E-3</v>
      </c>
      <c r="O593">
        <f t="shared" si="56"/>
        <v>1.7737431744997414E-3</v>
      </c>
      <c r="P593">
        <f>(C593-AVERAGE($C$2:C592))^2</f>
        <v>1.5957584831010712E-3</v>
      </c>
      <c r="R593">
        <f t="shared" si="60"/>
        <v>-0.68231421965227335</v>
      </c>
      <c r="S593" s="45"/>
      <c r="T593" s="49"/>
      <c r="U593" s="50"/>
      <c r="V593" s="71">
        <f t="shared" si="59"/>
        <v>4.8484993850895497E-3</v>
      </c>
      <c r="W593" s="51">
        <f t="shared" si="57"/>
        <v>1.7628382429965771E-3</v>
      </c>
      <c r="X593" s="52">
        <f>(C593-AVERAGE($C$2:C592))^2</f>
        <v>1.5957584831010712E-3</v>
      </c>
    </row>
    <row r="594" spans="1:24" x14ac:dyDescent="0.3">
      <c r="A594" s="1">
        <v>197505</v>
      </c>
      <c r="B594" s="75">
        <f>Monthly!AA1254</f>
        <v>4.683466666666667E-2</v>
      </c>
      <c r="C594">
        <f>Monthly!AA1255</f>
        <v>4.1769999999999995E-2</v>
      </c>
      <c r="D594" s="45">
        <f>INTERCEPT($B$2:B592,$C$2:C592)</f>
        <v>5.9891664658971522E-3</v>
      </c>
      <c r="E594" s="45">
        <f t="shared" si="61"/>
        <v>5.1331112121613724E-2</v>
      </c>
      <c r="F594" s="45">
        <f t="shared" si="62"/>
        <v>8.393241991742224E-3</v>
      </c>
      <c r="G594">
        <f>Monthly!H1254</f>
        <v>0.22687154274034024</v>
      </c>
      <c r="H594" s="45">
        <f t="shared" si="63"/>
        <v>0.69259961393482772</v>
      </c>
      <c r="I594" s="31">
        <f>Monthly!K1254</f>
        <v>2.9699662868403524E-3</v>
      </c>
      <c r="J594" s="49">
        <f t="shared" si="64"/>
        <v>-0.68617076167364843</v>
      </c>
      <c r="K594" s="42"/>
      <c r="L594" s="42"/>
      <c r="M594" s="47"/>
      <c r="N594" s="57">
        <f t="shared" si="58"/>
        <v>4.7168518816093005E-3</v>
      </c>
      <c r="O594">
        <f t="shared" si="56"/>
        <v>1.3729357854833999E-3</v>
      </c>
      <c r="P594">
        <f>(C594-AVERAGE($C$2:C593))^2</f>
        <v>1.2120703852928842E-3</v>
      </c>
      <c r="R594">
        <f t="shared" si="60"/>
        <v>-0.68232927031609658</v>
      </c>
      <c r="S594" s="45"/>
      <c r="T594" s="49"/>
      <c r="U594" s="50"/>
      <c r="V594" s="71">
        <f t="shared" si="59"/>
        <v>4.8494725241525621E-3</v>
      </c>
      <c r="W594" s="51">
        <f t="shared" si="57"/>
        <v>1.3631253490948051E-3</v>
      </c>
      <c r="X594" s="52">
        <f>(C594-AVERAGE($C$2:C593))^2</f>
        <v>1.2120703852928842E-3</v>
      </c>
    </row>
    <row r="595" spans="1:24" x14ac:dyDescent="0.3">
      <c r="A595" s="1">
        <v>197506</v>
      </c>
      <c r="B595" s="75">
        <f>Monthly!AA1255</f>
        <v>4.1769999999999995E-2</v>
      </c>
      <c r="C595">
        <f>Monthly!AA1256</f>
        <v>-7.0612333333333346E-2</v>
      </c>
      <c r="D595" s="45">
        <f>INTERCEPT($B$2:B593,$C$2:C593)</f>
        <v>6.041327474546102E-3</v>
      </c>
      <c r="E595" s="45">
        <f t="shared" si="61"/>
        <v>5.8774149450539492E-2</v>
      </c>
      <c r="F595" s="45">
        <f t="shared" si="62"/>
        <v>8.4963236970951369E-3</v>
      </c>
      <c r="G595">
        <f>Monthly!H1255</f>
        <v>0.22697444229545757</v>
      </c>
      <c r="H595" s="45">
        <f t="shared" si="63"/>
        <v>0.69285497311051591</v>
      </c>
      <c r="I595" s="31">
        <f>Monthly!K1255</f>
        <v>2.9355101104755039E-3</v>
      </c>
      <c r="J595" s="49">
        <f t="shared" si="64"/>
        <v>-0.68624337593200979</v>
      </c>
      <c r="K595" s="42"/>
      <c r="L595" s="42"/>
      <c r="M595" s="47"/>
      <c r="N595" s="57">
        <f t="shared" si="58"/>
        <v>4.7217420340752575E-3</v>
      </c>
      <c r="O595">
        <f t="shared" si="56"/>
        <v>5.6752229114624001E-3</v>
      </c>
      <c r="P595">
        <f>(C595-AVERAGE($C$2:C594))^2</f>
        <v>6.0258334018369521E-3</v>
      </c>
      <c r="R595">
        <f t="shared" si="60"/>
        <v>-0.68244594636293787</v>
      </c>
      <c r="S595" s="45"/>
      <c r="T595" s="49"/>
      <c r="U595" s="50"/>
      <c r="V595" s="71">
        <f t="shared" si="59"/>
        <v>4.8570165115960906E-3</v>
      </c>
      <c r="W595" s="51">
        <f t="shared" si="57"/>
        <v>5.6956227660163511E-3</v>
      </c>
      <c r="X595" s="52">
        <f>(C595-AVERAGE($C$2:C594))^2</f>
        <v>6.0258334018369521E-3</v>
      </c>
    </row>
    <row r="596" spans="1:24" x14ac:dyDescent="0.3">
      <c r="A596" s="1">
        <v>197507</v>
      </c>
      <c r="B596" s="75">
        <f>Monthly!AA1256</f>
        <v>-7.0612333333333346E-2</v>
      </c>
      <c r="C596">
        <f>Monthly!AA1257</f>
        <v>-2.1029666666666665E-2</v>
      </c>
      <c r="D596" s="45">
        <f>INTERCEPT($B$2:B594,$C$2:C594)</f>
        <v>6.0980019560233798E-3</v>
      </c>
      <c r="E596" s="45">
        <f t="shared" si="61"/>
        <v>6.5461250472812094E-2</v>
      </c>
      <c r="F596" s="45">
        <f t="shared" si="62"/>
        <v>1.4756303172203476E-3</v>
      </c>
      <c r="G596">
        <f>Monthly!H1256</f>
        <v>0.22711624774885572</v>
      </c>
      <c r="H596" s="45">
        <f t="shared" si="63"/>
        <v>0.69320686601951931</v>
      </c>
      <c r="I596" s="31">
        <f>Monthly!K1256</f>
        <v>2.9121401514492552E-3</v>
      </c>
      <c r="J596" s="49">
        <f t="shared" si="64"/>
        <v>-0.69365787937246404</v>
      </c>
      <c r="K596" s="42"/>
      <c r="L596" s="42"/>
      <c r="M596" s="47"/>
      <c r="N596" s="57">
        <f t="shared" si="58"/>
        <v>5.2210661764871616E-3</v>
      </c>
      <c r="O596">
        <f t="shared" si="56"/>
        <v>6.8910097480263499E-4</v>
      </c>
      <c r="P596">
        <f>(C596-AVERAGE($C$2:C595))^2</f>
        <v>7.791294914338496E-4</v>
      </c>
      <c r="R596">
        <f t="shared" si="60"/>
        <v>-0.68988999042025456</v>
      </c>
      <c r="S596" s="45"/>
      <c r="T596" s="49"/>
      <c r="U596" s="50"/>
      <c r="V596" s="71">
        <f t="shared" si="59"/>
        <v>5.3383301695216004E-3</v>
      </c>
      <c r="W596" s="51">
        <f t="shared" si="57"/>
        <v>6.9527125715323438E-4</v>
      </c>
      <c r="X596" s="52">
        <f>(C596-AVERAGE($C$2:C595))^2</f>
        <v>7.791294914338496E-4</v>
      </c>
    </row>
    <row r="597" spans="1:24" x14ac:dyDescent="0.3">
      <c r="A597" s="1">
        <v>197508</v>
      </c>
      <c r="B597" s="75">
        <f>Monthly!AA1257</f>
        <v>-2.1029666666666665E-2</v>
      </c>
      <c r="C597">
        <f>Monthly!AA1258</f>
        <v>-3.7600000000000001E-2</v>
      </c>
      <c r="D597" s="45">
        <f>INTERCEPT($B$2:B595,$C$2:C595)</f>
        <v>6.1823014429266921E-3</v>
      </c>
      <c r="E597" s="45">
        <f t="shared" si="61"/>
        <v>5.3243759248497079E-2</v>
      </c>
      <c r="F597" s="45">
        <f t="shared" si="62"/>
        <v>5.0626029338505484E-3</v>
      </c>
      <c r="G597">
        <f>Monthly!H1257</f>
        <v>0.22727840380429945</v>
      </c>
      <c r="H597" s="45">
        <f t="shared" si="63"/>
        <v>0.69360923593057155</v>
      </c>
      <c r="I597" s="31">
        <f>Monthly!K1257</f>
        <v>2.8588407267023308E-3</v>
      </c>
      <c r="J597" s="49">
        <f t="shared" si="64"/>
        <v>-0.69034366581622475</v>
      </c>
      <c r="K597" s="42"/>
      <c r="L597" s="42"/>
      <c r="M597" s="47"/>
      <c r="N597" s="57">
        <f t="shared" si="58"/>
        <v>4.9978729640179353E-3</v>
      </c>
      <c r="O597">
        <f t="shared" si="56"/>
        <v>1.8145787810586102E-3</v>
      </c>
      <c r="P597">
        <f>(C597-AVERAGE($C$2:C596))^2</f>
        <v>1.9745858281444307E-3</v>
      </c>
      <c r="R597">
        <f t="shared" si="60"/>
        <v>-0.68664396240327874</v>
      </c>
      <c r="S597" s="45"/>
      <c r="T597" s="49"/>
      <c r="U597" s="50"/>
      <c r="V597" s="71">
        <f t="shared" si="59"/>
        <v>5.128449947622099E-3</v>
      </c>
      <c r="W597" s="51">
        <f t="shared" si="57"/>
        <v>1.8257204349264471E-3</v>
      </c>
      <c r="X597" s="52">
        <f>(C597-AVERAGE($C$2:C596))^2</f>
        <v>1.9745858281444307E-3</v>
      </c>
    </row>
    <row r="598" spans="1:24" x14ac:dyDescent="0.3">
      <c r="A598" s="1">
        <v>197509</v>
      </c>
      <c r="B598" s="75">
        <f>Monthly!AA1258</f>
        <v>-3.7600000000000001E-2</v>
      </c>
      <c r="C598">
        <f>Monthly!AA1259</f>
        <v>5.9888333333333328E-2</v>
      </c>
      <c r="D598" s="45">
        <f>INTERCEPT($B$2:B596,$C$2:C596)</f>
        <v>6.0513764569178133E-3</v>
      </c>
      <c r="E598" s="45">
        <f t="shared" si="61"/>
        <v>6.0882049078653078E-2</v>
      </c>
      <c r="F598" s="45">
        <f t="shared" si="62"/>
        <v>3.7622114115604573E-3</v>
      </c>
      <c r="G598">
        <f>Monthly!H1258</f>
        <v>0.22746511630894914</v>
      </c>
      <c r="H598" s="45">
        <f t="shared" si="63"/>
        <v>0.69407250876679139</v>
      </c>
      <c r="I598" s="31">
        <f>Monthly!K1258</f>
        <v>2.8058454390865405E-3</v>
      </c>
      <c r="J598" s="49">
        <f t="shared" si="64"/>
        <v>-0.69208267468691964</v>
      </c>
      <c r="K598" s="42"/>
      <c r="L598" s="42"/>
      <c r="M598" s="47"/>
      <c r="N598" s="57">
        <f t="shared" si="58"/>
        <v>5.1149852049090436E-3</v>
      </c>
      <c r="O598">
        <f t="shared" si="56"/>
        <v>3.0001196651975601E-3</v>
      </c>
      <c r="P598">
        <f>(C598-AVERAGE($C$2:C597))^2</f>
        <v>2.8224333812679634E-3</v>
      </c>
      <c r="R598">
        <f t="shared" si="60"/>
        <v>-0.68845067631594559</v>
      </c>
      <c r="S598" s="45"/>
      <c r="T598" s="49"/>
      <c r="U598" s="50"/>
      <c r="V598" s="71">
        <f t="shared" si="59"/>
        <v>5.2452676444861915E-3</v>
      </c>
      <c r="W598" s="51">
        <f t="shared" si="57"/>
        <v>2.9858646278756633E-3</v>
      </c>
      <c r="X598" s="52">
        <f>(C598-AVERAGE($C$2:C597))^2</f>
        <v>2.8224333812679634E-3</v>
      </c>
    </row>
    <row r="599" spans="1:24" x14ac:dyDescent="0.3">
      <c r="A599" s="1">
        <v>197510</v>
      </c>
      <c r="B599" s="75">
        <f>Monthly!AA1259</f>
        <v>5.9888333333333328E-2</v>
      </c>
      <c r="C599">
        <f>Monthly!AA1260</f>
        <v>2.5522333333333334E-2</v>
      </c>
      <c r="D599" s="45">
        <f>INTERCEPT($B$2:B597,$C$2:C597)</f>
        <v>6.0105579596807148E-3</v>
      </c>
      <c r="E599" s="45">
        <f t="shared" si="61"/>
        <v>6.2910571620952482E-2</v>
      </c>
      <c r="F599" s="45">
        <f t="shared" si="62"/>
        <v>9.7781672431068566E-3</v>
      </c>
      <c r="G599">
        <f>Monthly!H1259</f>
        <v>0.22761899352880813</v>
      </c>
      <c r="H599" s="45">
        <f t="shared" si="63"/>
        <v>0.69445428566765255</v>
      </c>
      <c r="I599" s="31">
        <f>Monthly!K1259</f>
        <v>2.7426622710824962E-3</v>
      </c>
      <c r="J599" s="49">
        <f t="shared" si="64"/>
        <v>-0.68628795213509786</v>
      </c>
      <c r="K599" s="42"/>
      <c r="L599" s="42"/>
      <c r="M599" s="47"/>
      <c r="N599" s="57">
        <f t="shared" si="58"/>
        <v>4.7247439848542502E-3</v>
      </c>
      <c r="O599">
        <f t="shared" si="56"/>
        <v>4.3253972270797063E-4</v>
      </c>
      <c r="P599">
        <f>(C599-AVERAGE($C$2:C598))^2</f>
        <v>3.4862825874128054E-4</v>
      </c>
      <c r="R599">
        <f t="shared" si="60"/>
        <v>-0.68273703329050717</v>
      </c>
      <c r="S599" s="45"/>
      <c r="T599" s="49"/>
      <c r="U599" s="50"/>
      <c r="V599" s="71">
        <f t="shared" si="59"/>
        <v>4.8758374794468928E-3</v>
      </c>
      <c r="W599" s="51">
        <f t="shared" si="57"/>
        <v>4.2627779104455004E-4</v>
      </c>
      <c r="X599" s="52">
        <f>(C599-AVERAGE($C$2:C598))^2</f>
        <v>3.4862825874128054E-4</v>
      </c>
    </row>
    <row r="600" spans="1:24" x14ac:dyDescent="0.3">
      <c r="A600" s="1">
        <v>197511</v>
      </c>
      <c r="B600" s="75">
        <f>Monthly!AA1260</f>
        <v>2.5522333333333334E-2</v>
      </c>
      <c r="C600">
        <f>Monthly!AA1261</f>
        <v>-1.5018333333333333E-2</v>
      </c>
      <c r="D600" s="45">
        <f>INTERCEPT($B$2:B598,$C$2:C598)</f>
        <v>5.9333730348852124E-3</v>
      </c>
      <c r="E600" s="45">
        <f t="shared" si="61"/>
        <v>5.3151824745617818E-2</v>
      </c>
      <c r="F600" s="45">
        <f t="shared" si="62"/>
        <v>7.2899316233177858E-3</v>
      </c>
      <c r="G600">
        <f>Monthly!H1260</f>
        <v>0.22776190544279609</v>
      </c>
      <c r="H600" s="45">
        <f t="shared" si="63"/>
        <v>0.69480883717212194</v>
      </c>
      <c r="I600" s="31">
        <f>Monthly!K1260</f>
        <v>2.6573000495957616E-3</v>
      </c>
      <c r="J600" s="49">
        <f t="shared" si="64"/>
        <v>-0.68909919129699648</v>
      </c>
      <c r="K600" s="42"/>
      <c r="L600" s="42"/>
      <c r="M600" s="47"/>
      <c r="N600" s="57">
        <f t="shared" si="58"/>
        <v>4.9140647660640829E-3</v>
      </c>
      <c r="O600">
        <f t="shared" si="56"/>
        <v>3.9730049399286182E-4</v>
      </c>
      <c r="P600">
        <f>(C600-AVERAGE($C$2:C599))^2</f>
        <v>4.7962315962204029E-4</v>
      </c>
      <c r="R600">
        <f t="shared" si="60"/>
        <v>-0.68565815404653629</v>
      </c>
      <c r="S600" s="45"/>
      <c r="T600" s="49"/>
      <c r="U600" s="50"/>
      <c r="V600" s="71">
        <f t="shared" si="59"/>
        <v>5.0647099935670348E-3</v>
      </c>
      <c r="W600" s="51">
        <f t="shared" si="57"/>
        <v>4.0332862927015746E-4</v>
      </c>
      <c r="X600" s="52">
        <f>(C600-AVERAGE($C$2:C599))^2</f>
        <v>4.7962315962204029E-4</v>
      </c>
    </row>
    <row r="601" spans="1:24" x14ac:dyDescent="0.3">
      <c r="A601" s="1">
        <v>197512</v>
      </c>
      <c r="B601" s="75">
        <f>Monthly!AA1261</f>
        <v>-1.5018333333333333E-2</v>
      </c>
      <c r="C601">
        <f>Monthly!AA1262</f>
        <v>0.11608466666666667</v>
      </c>
      <c r="D601" s="45">
        <f>INTERCEPT($B$2:B599,$C$2:C599)</f>
        <v>6.0157721915921961E-3</v>
      </c>
      <c r="E601" s="45">
        <f t="shared" si="61"/>
        <v>5.9206100672073637E-2</v>
      </c>
      <c r="F601" s="45">
        <f t="shared" si="62"/>
        <v>5.1265952363321035E-3</v>
      </c>
      <c r="G601">
        <f>Monthly!H1261</f>
        <v>0.22790776644922622</v>
      </c>
      <c r="H601" s="45">
        <f t="shared" si="63"/>
        <v>0.69517068536858417</v>
      </c>
      <c r="I601" s="31">
        <f>Monthly!K1261</f>
        <v>2.5723411411074414E-3</v>
      </c>
      <c r="J601" s="49">
        <f t="shared" si="64"/>
        <v>-0.69150558133251416</v>
      </c>
      <c r="K601" s="42"/>
      <c r="L601" s="42"/>
      <c r="M601" s="47"/>
      <c r="N601" s="57">
        <f t="shared" si="58"/>
        <v>5.0761212881822795E-3</v>
      </c>
      <c r="O601">
        <f t="shared" si="56"/>
        <v>1.232289714704703E-2</v>
      </c>
      <c r="P601">
        <f>(C601-AVERAGE($C$2:C600))^2</f>
        <v>1.1933216141759269E-2</v>
      </c>
      <c r="R601">
        <f t="shared" si="60"/>
        <v>-0.68817393126620341</v>
      </c>
      <c r="S601" s="45"/>
      <c r="T601" s="49"/>
      <c r="U601" s="50"/>
      <c r="V601" s="71">
        <f t="shared" si="59"/>
        <v>5.2273739873317515E-3</v>
      </c>
      <c r="W601" s="51">
        <f t="shared" si="57"/>
        <v>1.2289339340191724E-2</v>
      </c>
      <c r="X601" s="52">
        <f>(C601-AVERAGE($C$2:C600))^2</f>
        <v>1.1933216141759269E-2</v>
      </c>
    </row>
    <row r="602" spans="1:24" x14ac:dyDescent="0.3">
      <c r="A602" s="1">
        <v>197601</v>
      </c>
      <c r="B602" s="75">
        <f>Monthly!AA1262</f>
        <v>0.11608466666666667</v>
      </c>
      <c r="C602">
        <f>Monthly!AA1263</f>
        <v>-9.822666666666667E-3</v>
      </c>
      <c r="D602" s="45">
        <f>INTERCEPT($B$2:B600,$C$2:C600)</f>
        <v>6.052667596655706E-3</v>
      </c>
      <c r="E602" s="45">
        <f t="shared" si="61"/>
        <v>5.7600303676731766E-2</v>
      </c>
      <c r="F602" s="45">
        <f t="shared" si="62"/>
        <v>1.2739179648867888E-2</v>
      </c>
      <c r="G602">
        <f>Monthly!H1262</f>
        <v>0.22799269287413917</v>
      </c>
      <c r="H602" s="45">
        <f t="shared" si="63"/>
        <v>0.69538135947604429</v>
      </c>
      <c r="I602" s="31">
        <f>Monthly!K1262</f>
        <v>2.4877783824793615E-3</v>
      </c>
      <c r="J602" s="49">
        <f t="shared" si="64"/>
        <v>-0.68388384947539349</v>
      </c>
      <c r="K602" s="42"/>
      <c r="L602" s="42"/>
      <c r="M602" s="47"/>
      <c r="N602" s="57">
        <f t="shared" si="58"/>
        <v>4.5628415043351342E-3</v>
      </c>
      <c r="O602">
        <f t="shared" si="56"/>
        <v>2.069428453379596E-4</v>
      </c>
      <c r="P602">
        <f>(C602-AVERAGE($C$2:C601))^2</f>
        <v>2.8392714313009383E-4</v>
      </c>
      <c r="R602">
        <f t="shared" si="60"/>
        <v>-0.68066136911864505</v>
      </c>
      <c r="S602" s="45"/>
      <c r="T602" s="49"/>
      <c r="U602" s="50"/>
      <c r="V602" s="71">
        <f t="shared" si="59"/>
        <v>4.7416301174953018E-3</v>
      </c>
      <c r="W602" s="51">
        <f t="shared" si="57"/>
        <v>2.1211874081715067E-4</v>
      </c>
      <c r="X602" s="52">
        <f>(C602-AVERAGE($C$2:C601))^2</f>
        <v>2.8392714313009383E-4</v>
      </c>
    </row>
    <row r="603" spans="1:24" x14ac:dyDescent="0.3">
      <c r="A603" s="1">
        <v>197602</v>
      </c>
      <c r="B603" s="75">
        <f>Monthly!AA1263</f>
        <v>-9.822666666666667E-3</v>
      </c>
      <c r="C603">
        <f>Monthly!AA1264</f>
        <v>2.8473333333333337E-2</v>
      </c>
      <c r="D603" s="45">
        <f>INTERCEPT($B$2:B601,$C$2:C601)</f>
        <v>6.0059159542434487E-3</v>
      </c>
      <c r="E603" s="45">
        <f t="shared" si="61"/>
        <v>4.8187011195834073E-2</v>
      </c>
      <c r="F603" s="45">
        <f t="shared" si="62"/>
        <v>5.5325910056038359E-3</v>
      </c>
      <c r="G603">
        <f>Monthly!H1263</f>
        <v>0.22807027000113433</v>
      </c>
      <c r="H603" s="45">
        <f t="shared" si="63"/>
        <v>0.69557379654854778</v>
      </c>
      <c r="I603" s="31">
        <f>Monthly!K1263</f>
        <v>2.4340441071125998E-3</v>
      </c>
      <c r="J603" s="49">
        <f t="shared" si="64"/>
        <v>-0.69133872610301905</v>
      </c>
      <c r="K603" s="42"/>
      <c r="L603" s="42"/>
      <c r="M603" s="47"/>
      <c r="N603" s="57">
        <f t="shared" si="58"/>
        <v>5.0648845485889021E-3</v>
      </c>
      <c r="O603">
        <f t="shared" si="56"/>
        <v>5.4795547450800324E-4</v>
      </c>
      <c r="P603">
        <f>(C603-AVERAGE($C$2:C602))^2</f>
        <v>4.6112834071568054E-4</v>
      </c>
      <c r="R603">
        <f t="shared" si="60"/>
        <v>-0.6881855322143523</v>
      </c>
      <c r="S603" s="45"/>
      <c r="T603" s="49"/>
      <c r="U603" s="50"/>
      <c r="V603" s="71">
        <f t="shared" si="59"/>
        <v>5.2281240762277817E-3</v>
      </c>
      <c r="W603" s="51">
        <f t="shared" si="57"/>
        <v>5.4033975340662575E-4</v>
      </c>
      <c r="X603" s="52">
        <f>(C603-AVERAGE($C$2:C602))^2</f>
        <v>4.6112834071568054E-4</v>
      </c>
    </row>
    <row r="604" spans="1:24" x14ac:dyDescent="0.3">
      <c r="A604" s="1">
        <v>197603</v>
      </c>
      <c r="B604" s="75">
        <f>Monthly!AA1264</f>
        <v>2.8473333333333337E-2</v>
      </c>
      <c r="C604">
        <f>Monthly!AA1265</f>
        <v>-1.3660000000000002E-2</v>
      </c>
      <c r="D604" s="45">
        <f>INTERCEPT($B$2:B602,$C$2:C602)</f>
        <v>6.1965246539991033E-3</v>
      </c>
      <c r="E604" s="45">
        <f t="shared" si="61"/>
        <v>4.379539795591092E-2</v>
      </c>
      <c r="F604" s="45">
        <f t="shared" si="62"/>
        <v>7.4435256184637406E-3</v>
      </c>
      <c r="G604">
        <f>Monthly!H1264</f>
        <v>0.22814079664205367</v>
      </c>
      <c r="H604" s="45">
        <f t="shared" si="63"/>
        <v>0.69574873938884962</v>
      </c>
      <c r="I604" s="31">
        <f>Monthly!K1264</f>
        <v>2.3807702528213831E-3</v>
      </c>
      <c r="J604" s="49">
        <f t="shared" si="64"/>
        <v>-0.6894645426580206</v>
      </c>
      <c r="K604" s="42"/>
      <c r="L604" s="42"/>
      <c r="M604" s="47"/>
      <c r="N604" s="57">
        <f t="shared" si="58"/>
        <v>4.938669077935734E-3</v>
      </c>
      <c r="O604">
        <f t="shared" si="56"/>
        <v>3.4591049147056292E-4</v>
      </c>
      <c r="P604">
        <f>(C604-AVERAGE($C$2:C603))^2</f>
        <v>4.2828737944074701E-4</v>
      </c>
      <c r="R604">
        <f t="shared" si="60"/>
        <v>-0.68638008082552071</v>
      </c>
      <c r="S604" s="45"/>
      <c r="T604" s="49"/>
      <c r="U604" s="50"/>
      <c r="V604" s="71">
        <f t="shared" si="59"/>
        <v>5.1113880110628881E-3</v>
      </c>
      <c r="W604" s="51">
        <f t="shared" si="57"/>
        <v>3.5236500786187558E-4</v>
      </c>
      <c r="X604" s="52">
        <f>(C604-AVERAGE($C$2:C603))^2</f>
        <v>4.2828737944074701E-4</v>
      </c>
    </row>
    <row r="605" spans="1:24" x14ac:dyDescent="0.3">
      <c r="A605" s="1">
        <v>197604</v>
      </c>
      <c r="B605" s="75">
        <f>Monthly!AA1265</f>
        <v>-1.3660000000000002E-2</v>
      </c>
      <c r="C605">
        <f>Monthly!AA1266</f>
        <v>-1.2449333333333333E-2</v>
      </c>
      <c r="D605" s="45">
        <f>INTERCEPT($B$2:B603,$C$2:C603)</f>
        <v>6.165656653027313E-3</v>
      </c>
      <c r="E605" s="45">
        <f t="shared" si="61"/>
        <v>4.4666202181622983E-2</v>
      </c>
      <c r="F605" s="45">
        <f t="shared" si="62"/>
        <v>5.5555163312263432E-3</v>
      </c>
      <c r="G605">
        <f>Monthly!H1265</f>
        <v>0.22818962642549007</v>
      </c>
      <c r="H605" s="45">
        <f t="shared" si="63"/>
        <v>0.69586985999981033</v>
      </c>
      <c r="I605" s="31">
        <f>Monthly!K1265</f>
        <v>2.3379706837330788E-3</v>
      </c>
      <c r="J605" s="49">
        <f t="shared" si="64"/>
        <v>-0.69144466173002372</v>
      </c>
      <c r="K605" s="42"/>
      <c r="L605" s="42"/>
      <c r="M605" s="47"/>
      <c r="N605" s="57">
        <f t="shared" si="58"/>
        <v>5.0720187034962103E-3</v>
      </c>
      <c r="O605">
        <f t="shared" si="56"/>
        <v>3.0699777719851078E-4</v>
      </c>
      <c r="P605">
        <f>(C605-AVERAGE($C$2:C604))^2</f>
        <v>3.7830710178292739E-4</v>
      </c>
      <c r="R605">
        <f t="shared" si="60"/>
        <v>-0.68841545823162398</v>
      </c>
      <c r="S605" s="45"/>
      <c r="T605" s="49"/>
      <c r="U605" s="50"/>
      <c r="V605" s="71">
        <f t="shared" si="59"/>
        <v>5.2429905294047313E-3</v>
      </c>
      <c r="W605" s="51">
        <f t="shared" si="57"/>
        <v>3.1301832366401072E-4</v>
      </c>
      <c r="X605" s="52">
        <f>(C605-AVERAGE($C$2:C604))^2</f>
        <v>3.7830710178292739E-4</v>
      </c>
    </row>
    <row r="606" spans="1:24" x14ac:dyDescent="0.3">
      <c r="A606" s="1">
        <v>197605</v>
      </c>
      <c r="B606" s="75">
        <f>Monthly!AA1266</f>
        <v>-1.2449333333333333E-2</v>
      </c>
      <c r="C606">
        <f>Monthly!AA1267</f>
        <v>3.9450666666666662E-2</v>
      </c>
      <c r="D606" s="45">
        <f>INTERCEPT($B$2:B604,$C$2:C604)</f>
        <v>6.2067378923035422E-3</v>
      </c>
      <c r="E606" s="45">
        <f t="shared" si="61"/>
        <v>4.3963717325556671E-2</v>
      </c>
      <c r="F606" s="45">
        <f t="shared" si="62"/>
        <v>5.6594189207452451E-3</v>
      </c>
      <c r="G606">
        <f>Monthly!H1266</f>
        <v>0.22823784750890649</v>
      </c>
      <c r="H606" s="45">
        <f t="shared" si="63"/>
        <v>0.69598946857709487</v>
      </c>
      <c r="I606" s="31">
        <f>Monthly!K1266</f>
        <v>2.34104134381063E-3</v>
      </c>
      <c r="J606" s="49">
        <f t="shared" si="64"/>
        <v>-0.69145189715153688</v>
      </c>
      <c r="K606" s="42"/>
      <c r="L606" s="42"/>
      <c r="M606" s="47"/>
      <c r="N606" s="57">
        <f t="shared" si="58"/>
        <v>5.0725059675012854E-3</v>
      </c>
      <c r="O606">
        <f t="shared" si="56"/>
        <v>1.1818579330576389E-3</v>
      </c>
      <c r="P606">
        <f>(C606-AVERAGE($C$2:C605))^2</f>
        <v>1.0550857735258001E-3</v>
      </c>
      <c r="R606">
        <f t="shared" si="60"/>
        <v>-0.68841852561828121</v>
      </c>
      <c r="S606" s="45"/>
      <c r="T606" s="49"/>
      <c r="U606" s="50"/>
      <c r="V606" s="71">
        <f t="shared" si="59"/>
        <v>5.2431888591138107E-3</v>
      </c>
      <c r="W606" s="51">
        <f t="shared" si="57"/>
        <v>1.1701515379542208E-3</v>
      </c>
      <c r="X606" s="52">
        <f>(C606-AVERAGE($C$2:C605))^2</f>
        <v>1.0550857735258001E-3</v>
      </c>
    </row>
    <row r="607" spans="1:24" x14ac:dyDescent="0.3">
      <c r="A607" s="1">
        <v>197606</v>
      </c>
      <c r="B607" s="75">
        <f>Monthly!AA1267</f>
        <v>3.9450666666666662E-2</v>
      </c>
      <c r="C607">
        <f>Monthly!AA1268</f>
        <v>-1.1560333333333334E-2</v>
      </c>
      <c r="D607" s="45">
        <f>INTERCEPT($B$2:B605,$C$2:C605)</f>
        <v>6.1751766712762404E-3</v>
      </c>
      <c r="E607" s="45">
        <f t="shared" si="61"/>
        <v>4.376544386991324E-2</v>
      </c>
      <c r="F607" s="45">
        <f t="shared" si="62"/>
        <v>7.9017526089068969E-3</v>
      </c>
      <c r="G607">
        <f>Monthly!H1267</f>
        <v>0.22826275047415023</v>
      </c>
      <c r="H607" s="45">
        <f t="shared" si="63"/>
        <v>0.69605123756429543</v>
      </c>
      <c r="I607" s="31">
        <f>Monthly!K1267</f>
        <v>2.3440674024756162E-3</v>
      </c>
      <c r="J607" s="49">
        <f t="shared" si="64"/>
        <v>-0.6892622293379933</v>
      </c>
      <c r="K607" s="42"/>
      <c r="L607" s="42"/>
      <c r="M607" s="47"/>
      <c r="N607" s="57">
        <f t="shared" si="58"/>
        <v>4.92504443997685E-3</v>
      </c>
      <c r="O607">
        <f t="shared" si="56"/>
        <v>2.7176768032874941E-4</v>
      </c>
      <c r="P607">
        <f>(C607-AVERAGE($C$2:C606))^2</f>
        <v>3.4531322752697245E-4</v>
      </c>
      <c r="R607">
        <f t="shared" si="60"/>
        <v>-0.68622483882209451</v>
      </c>
      <c r="S607" s="45"/>
      <c r="T607" s="49"/>
      <c r="U607" s="50"/>
      <c r="V607" s="71">
        <f t="shared" si="59"/>
        <v>5.1013504433164575E-3</v>
      </c>
      <c r="W607" s="51">
        <f t="shared" si="57"/>
        <v>2.7761170627307478E-4</v>
      </c>
      <c r="X607" s="52">
        <f>(C607-AVERAGE($C$2:C606))^2</f>
        <v>3.4531322752697245E-4</v>
      </c>
    </row>
    <row r="608" spans="1:24" x14ac:dyDescent="0.3">
      <c r="A608" s="1">
        <v>197607</v>
      </c>
      <c r="B608" s="75">
        <f>Monthly!AA1268</f>
        <v>-1.1560333333333334E-2</v>
      </c>
      <c r="C608">
        <f>Monthly!AA1269</f>
        <v>-2.6843333333333328E-3</v>
      </c>
      <c r="D608" s="45">
        <f>INTERCEPT($B$2:B606,$C$2:C606)</f>
        <v>6.1390698118005205E-3</v>
      </c>
      <c r="E608" s="45">
        <f t="shared" si="61"/>
        <v>4.367388420820046E-2</v>
      </c>
      <c r="F608" s="45">
        <f t="shared" si="62"/>
        <v>5.6341851523923209E-3</v>
      </c>
      <c r="G608">
        <f>Monthly!H1268</f>
        <v>0.22825539990780983</v>
      </c>
      <c r="H608" s="45">
        <f t="shared" si="63"/>
        <v>0.69603300537615742</v>
      </c>
      <c r="I608" s="31">
        <f>Monthly!K1268</f>
        <v>2.3371463031598332E-3</v>
      </c>
      <c r="J608" s="49">
        <f t="shared" si="64"/>
        <v>-0.69153647438929255</v>
      </c>
      <c r="K608" s="42"/>
      <c r="L608" s="42"/>
      <c r="M608" s="47"/>
      <c r="N608" s="57">
        <f t="shared" si="58"/>
        <v>5.0782017577924443E-3</v>
      </c>
      <c r="O608">
        <f t="shared" si="56"/>
        <v>6.025695104095908E-5</v>
      </c>
      <c r="P608">
        <f>(C608-AVERAGE($C$2:C607))^2</f>
        <v>9.3623837024366045E-5</v>
      </c>
      <c r="R608">
        <f t="shared" si="60"/>
        <v>-0.68850808092482174</v>
      </c>
      <c r="S608" s="45"/>
      <c r="T608" s="49"/>
      <c r="U608" s="50"/>
      <c r="V608" s="71">
        <f t="shared" si="59"/>
        <v>5.2489792859094844E-3</v>
      </c>
      <c r="W608" s="51">
        <f t="shared" si="57"/>
        <v>6.293744911463735E-5</v>
      </c>
      <c r="X608" s="52">
        <f>(C608-AVERAGE($C$2:C607))^2</f>
        <v>9.3623837024366045E-5</v>
      </c>
    </row>
    <row r="609" spans="1:24" x14ac:dyDescent="0.3">
      <c r="A609" s="1">
        <v>197608</v>
      </c>
      <c r="B609" s="75">
        <f>Monthly!AA1269</f>
        <v>-2.6843333333333328E-3</v>
      </c>
      <c r="C609">
        <f>Monthly!AA1270</f>
        <v>2.018766666666667E-2</v>
      </c>
      <c r="D609" s="45">
        <f>INTERCEPT($B$2:B607,$C$2:C607)</f>
        <v>6.198142035069E-3</v>
      </c>
      <c r="E609" s="45">
        <f t="shared" si="61"/>
        <v>4.099266687222191E-2</v>
      </c>
      <c r="F609" s="45">
        <f t="shared" si="62"/>
        <v>6.0881040529616659E-3</v>
      </c>
      <c r="G609">
        <f>Monthly!H1269</f>
        <v>0.22824763934565553</v>
      </c>
      <c r="H609" s="45">
        <f t="shared" si="63"/>
        <v>0.69601375618873318</v>
      </c>
      <c r="I609" s="31">
        <f>Monthly!K1269</f>
        <v>2.3452234421901383E-3</v>
      </c>
      <c r="J609" s="49">
        <f t="shared" si="64"/>
        <v>-0.69105655079362704</v>
      </c>
      <c r="K609" s="42"/>
      <c r="L609" s="42"/>
      <c r="M609" s="47"/>
      <c r="N609" s="57">
        <f t="shared" si="58"/>
        <v>5.0458816651856447E-3</v>
      </c>
      <c r="O609">
        <f t="shared" si="56"/>
        <v>2.2927365303107572E-4</v>
      </c>
      <c r="P609">
        <f>(C609-AVERAGE($C$2:C608))^2</f>
        <v>1.7455692948929207E-4</v>
      </c>
      <c r="R609">
        <f t="shared" si="60"/>
        <v>-0.68801772180941545</v>
      </c>
      <c r="S609" s="45"/>
      <c r="T609" s="49"/>
      <c r="U609" s="50"/>
      <c r="V609" s="71">
        <f t="shared" si="59"/>
        <v>5.2172738664202842E-3</v>
      </c>
      <c r="W609" s="51">
        <f t="shared" si="57"/>
        <v>2.2411266059366882E-4</v>
      </c>
      <c r="X609" s="52">
        <f>(C609-AVERAGE($C$2:C608))^2</f>
        <v>1.7455692948929207E-4</v>
      </c>
    </row>
    <row r="610" spans="1:24" x14ac:dyDescent="0.3">
      <c r="A610" s="1">
        <v>197609</v>
      </c>
      <c r="B610" s="75">
        <f>Monthly!AA1270</f>
        <v>2.018766666666667E-2</v>
      </c>
      <c r="C610">
        <f>Monthly!AA1271</f>
        <v>-2.4310999999999999E-2</v>
      </c>
      <c r="D610" s="45">
        <f>INTERCEPT($B$2:B608,$C$2:C608)</f>
        <v>6.1688988866642905E-3</v>
      </c>
      <c r="E610" s="45">
        <f t="shared" si="61"/>
        <v>3.8588317603495202E-2</v>
      </c>
      <c r="F610" s="45">
        <f t="shared" si="62"/>
        <v>6.947906979671117E-3</v>
      </c>
      <c r="G610">
        <f>Monthly!H1270</f>
        <v>0.22825082386390075</v>
      </c>
      <c r="H610" s="45">
        <f t="shared" si="63"/>
        <v>0.69602165502902447</v>
      </c>
      <c r="I610" s="31">
        <f>Monthly!K1270</f>
        <v>2.3531808049408894E-3</v>
      </c>
      <c r="J610" s="49">
        <f t="shared" si="64"/>
        <v>-0.6902204482126828</v>
      </c>
      <c r="K610" s="42"/>
      <c r="L610" s="42"/>
      <c r="M610" s="47"/>
      <c r="N610" s="57">
        <f t="shared" si="58"/>
        <v>4.9895749674342474E-3</v>
      </c>
      <c r="O610">
        <f t="shared" si="56"/>
        <v>8.5852369342223438E-4</v>
      </c>
      <c r="P610">
        <f>(C610-AVERAGE($C$2:C609))^2</f>
        <v>9.8021575264483057E-4</v>
      </c>
      <c r="R610">
        <f t="shared" si="60"/>
        <v>-0.6871712958744548</v>
      </c>
      <c r="S610" s="45"/>
      <c r="T610" s="49"/>
      <c r="U610" s="50"/>
      <c r="V610" s="71">
        <f t="shared" si="59"/>
        <v>5.1625460384034025E-3</v>
      </c>
      <c r="W610" s="51">
        <f t="shared" si="57"/>
        <v>8.6868991607788484E-4</v>
      </c>
      <c r="X610" s="52">
        <f>(C610-AVERAGE($C$2:C609))^2</f>
        <v>9.8021575264483057E-4</v>
      </c>
    </row>
    <row r="611" spans="1:24" x14ac:dyDescent="0.3">
      <c r="A611" s="1">
        <v>197610</v>
      </c>
      <c r="B611" s="75">
        <f>Monthly!AA1271</f>
        <v>-2.4310999999999999E-2</v>
      </c>
      <c r="C611">
        <f>Monthly!AA1272</f>
        <v>-4.9993333333333339E-3</v>
      </c>
      <c r="D611" s="45">
        <f>INTERCEPT($B$2:B609,$C$2:C609)</f>
        <v>6.1509441628869819E-3</v>
      </c>
      <c r="E611" s="45">
        <f t="shared" si="61"/>
        <v>3.5535269167287983E-2</v>
      </c>
      <c r="F611" s="45">
        <f t="shared" si="62"/>
        <v>5.287046234161044E-3</v>
      </c>
      <c r="G611">
        <f>Monthly!H1271</f>
        <v>0.22826965331240404</v>
      </c>
      <c r="H611" s="45">
        <f t="shared" si="63"/>
        <v>0.69606835917158882</v>
      </c>
      <c r="I611" s="31">
        <f>Monthly!K1271</f>
        <v>2.4385703983767723E-3</v>
      </c>
      <c r="J611" s="49">
        <f t="shared" si="64"/>
        <v>-0.69206368643790361</v>
      </c>
      <c r="K611" s="42"/>
      <c r="L611" s="42"/>
      <c r="M611" s="47"/>
      <c r="N611" s="57">
        <f t="shared" si="58"/>
        <v>5.1137064555994011E-3</v>
      </c>
      <c r="O611">
        <f t="shared" si="56"/>
        <v>1.0227357377253667E-4</v>
      </c>
      <c r="P611">
        <f>(C611-AVERAGE($C$2:C610))^2</f>
        <v>1.4269070076277949E-4</v>
      </c>
      <c r="R611">
        <f t="shared" si="60"/>
        <v>-0.68890381277368451</v>
      </c>
      <c r="S611" s="45"/>
      <c r="T611" s="49"/>
      <c r="U611" s="50"/>
      <c r="V611" s="71">
        <f t="shared" si="59"/>
        <v>5.2745663380906957E-3</v>
      </c>
      <c r="W611" s="51">
        <f t="shared" si="57"/>
        <v>1.055530144584868E-4</v>
      </c>
      <c r="X611" s="52">
        <f>(C611-AVERAGE($C$2:C610))^2</f>
        <v>1.4269070076277949E-4</v>
      </c>
    </row>
    <row r="612" spans="1:24" x14ac:dyDescent="0.3">
      <c r="A612" s="1">
        <v>197611</v>
      </c>
      <c r="B612" s="75">
        <f>Monthly!AA1272</f>
        <v>-4.9993333333333339E-3</v>
      </c>
      <c r="C612">
        <f>Monthly!AA1273</f>
        <v>5.015E-2</v>
      </c>
      <c r="D612" s="45">
        <f>INTERCEPT($B$2:B610,$C$2:C610)</f>
        <v>6.1801382644175494E-3</v>
      </c>
      <c r="E612" s="45">
        <f t="shared" si="61"/>
        <v>3.4313800311598502E-2</v>
      </c>
      <c r="F612" s="45">
        <f t="shared" si="62"/>
        <v>6.0085921387264315E-3</v>
      </c>
      <c r="G612">
        <f>Monthly!H1272</f>
        <v>0.22829978253405384</v>
      </c>
      <c r="H612" s="45">
        <f t="shared" si="63"/>
        <v>0.69614309033444521</v>
      </c>
      <c r="I612" s="31">
        <f>Monthly!K1272</f>
        <v>2.6035007544843464E-3</v>
      </c>
      <c r="J612" s="49">
        <f t="shared" si="64"/>
        <v>-0.69161800865726042</v>
      </c>
      <c r="K612" s="42"/>
      <c r="L612" s="42"/>
      <c r="M612" s="47"/>
      <c r="N612" s="57">
        <f t="shared" si="58"/>
        <v>5.0836926215781578E-3</v>
      </c>
      <c r="O612">
        <f t="shared" si="56"/>
        <v>2.030972060726399E-3</v>
      </c>
      <c r="P612">
        <f>(C612-AVERAGE($C$2:C611))^2</f>
        <v>1.8682791245709588E-3</v>
      </c>
      <c r="R612">
        <f t="shared" si="60"/>
        <v>-0.68824428827263551</v>
      </c>
      <c r="S612" s="45"/>
      <c r="T612" s="49"/>
      <c r="U612" s="50"/>
      <c r="V612" s="71">
        <f t="shared" si="59"/>
        <v>5.231923099059968E-3</v>
      </c>
      <c r="W612" s="51">
        <f t="shared" si="57"/>
        <v>2.0176336324787625E-3</v>
      </c>
      <c r="X612" s="52">
        <f>(C612-AVERAGE($C$2:C611))^2</f>
        <v>1.8682791245709588E-3</v>
      </c>
    </row>
    <row r="613" spans="1:24" x14ac:dyDescent="0.3">
      <c r="A613" s="1">
        <v>197612</v>
      </c>
      <c r="B613" s="75">
        <f>Monthly!AA1273</f>
        <v>5.015E-2</v>
      </c>
      <c r="C613">
        <f>Monthly!AA1274</f>
        <v>-5.3503999999999996E-2</v>
      </c>
      <c r="D613" s="45">
        <f>INTERCEPT($B$2:B611,$C$2:C611)</f>
        <v>6.1300522972317943E-3</v>
      </c>
      <c r="E613" s="45">
        <f t="shared" si="61"/>
        <v>3.4971405613696202E-2</v>
      </c>
      <c r="F613" s="45">
        <f t="shared" si="62"/>
        <v>7.8838682887586581E-3</v>
      </c>
      <c r="G613">
        <f>Monthly!H1273</f>
        <v>0.22834889294833161</v>
      </c>
      <c r="H613" s="45">
        <f t="shared" si="63"/>
        <v>0.69626489978817041</v>
      </c>
      <c r="I613" s="31">
        <f>Monthly!K1273</f>
        <v>2.7660067473271803E-3</v>
      </c>
      <c r="J613" s="49">
        <f t="shared" si="64"/>
        <v>-0.69007347394166041</v>
      </c>
      <c r="K613" s="42"/>
      <c r="L613" s="42"/>
      <c r="M613" s="47"/>
      <c r="N613" s="57">
        <f t="shared" si="58"/>
        <v>4.979677095995623E-3</v>
      </c>
      <c r="O613">
        <f t="shared" si="56"/>
        <v>3.4203404866686824E-3</v>
      </c>
      <c r="P613">
        <f>(C613-AVERAGE($C$2:C612))^2</f>
        <v>3.660388890570139E-3</v>
      </c>
      <c r="R613">
        <f t="shared" si="60"/>
        <v>-0.68648894367655711</v>
      </c>
      <c r="S613" s="45"/>
      <c r="T613" s="49"/>
      <c r="U613" s="50"/>
      <c r="V613" s="71">
        <f t="shared" si="59"/>
        <v>5.1184268164005675E-3</v>
      </c>
      <c r="W613" s="51">
        <f t="shared" si="57"/>
        <v>3.4365889258442398E-3</v>
      </c>
      <c r="X613" s="52">
        <f>(C613-AVERAGE($C$2:C612))^2</f>
        <v>3.660388890570139E-3</v>
      </c>
    </row>
    <row r="614" spans="1:24" x14ac:dyDescent="0.3">
      <c r="A614" s="1">
        <v>197701</v>
      </c>
      <c r="B614" s="75">
        <f>Monthly!AA1274</f>
        <v>-5.3503999999999996E-2</v>
      </c>
      <c r="C614">
        <f>Monthly!AA1275</f>
        <v>-1.9529666666666667E-2</v>
      </c>
      <c r="D614" s="45">
        <f>INTERCEPT($B$2:B612,$C$2:C612)</f>
        <v>6.1045356396435052E-3</v>
      </c>
      <c r="E614" s="45">
        <f t="shared" si="61"/>
        <v>3.3652321007759792E-2</v>
      </c>
      <c r="F614" s="45">
        <f t="shared" si="62"/>
        <v>4.3040018564443252E-3</v>
      </c>
      <c r="G614">
        <f>Monthly!H1274</f>
        <v>0.22842736954529319</v>
      </c>
      <c r="H614" s="45">
        <f t="shared" si="63"/>
        <v>0.69645954208370475</v>
      </c>
      <c r="I614" s="31">
        <f>Monthly!K1274</f>
        <v>2.8773759233129081E-3</v>
      </c>
      <c r="J614" s="49">
        <f t="shared" si="64"/>
        <v>-0.69403015976768778</v>
      </c>
      <c r="K614" s="42"/>
      <c r="L614" s="42"/>
      <c r="M614" s="47"/>
      <c r="N614" s="57">
        <f t="shared" si="58"/>
        <v>5.2461371189413269E-3</v>
      </c>
      <c r="O614">
        <f t="shared" si="56"/>
        <v>6.1384045322294739E-4</v>
      </c>
      <c r="P614">
        <f>(C614-AVERAGE($C$2:C613))^2</f>
        <v>6.9843688090821658E-4</v>
      </c>
      <c r="R614">
        <f t="shared" si="60"/>
        <v>-0.69030092442451962</v>
      </c>
      <c r="S614" s="45"/>
      <c r="T614" s="49"/>
      <c r="U614" s="50"/>
      <c r="V614" s="71">
        <f t="shared" si="59"/>
        <v>5.3649001558403117E-3</v>
      </c>
      <c r="W614" s="51">
        <f t="shared" si="57"/>
        <v>6.197394572802652E-4</v>
      </c>
      <c r="X614" s="52">
        <f>(C614-AVERAGE($C$2:C613))^2</f>
        <v>6.9843688090821658E-4</v>
      </c>
    </row>
    <row r="615" spans="1:24" x14ac:dyDescent="0.3">
      <c r="A615" s="1">
        <v>197702</v>
      </c>
      <c r="B615" s="75">
        <f>Monthly!AA1275</f>
        <v>-1.9529666666666667E-2</v>
      </c>
      <c r="C615">
        <f>Monthly!AA1276</f>
        <v>-1.6335333333333334E-2</v>
      </c>
      <c r="D615" s="45">
        <f>INTERCEPT($B$2:B613,$C$2:C613)</f>
        <v>6.1953596529181181E-3</v>
      </c>
      <c r="E615" s="45">
        <f t="shared" si="61"/>
        <v>2.3420663344539114E-2</v>
      </c>
      <c r="F615" s="45">
        <f t="shared" si="62"/>
        <v>5.7379619046870507E-3</v>
      </c>
      <c r="G615">
        <f>Monthly!H1275</f>
        <v>0.22853597939935849</v>
      </c>
      <c r="H615" s="45">
        <f t="shared" si="63"/>
        <v>0.69672891327371211</v>
      </c>
      <c r="I615" s="31">
        <f>Monthly!K1275</f>
        <v>2.9450333566566149E-3</v>
      </c>
      <c r="J615" s="49">
        <f t="shared" si="64"/>
        <v>-0.69293236498033883</v>
      </c>
      <c r="K615" s="42"/>
      <c r="L615" s="42"/>
      <c r="M615" s="47"/>
      <c r="N615" s="57">
        <f t="shared" si="58"/>
        <v>5.1722069569096404E-3</v>
      </c>
      <c r="O615">
        <f t="shared" si="56"/>
        <v>4.6257428933642482E-4</v>
      </c>
      <c r="P615">
        <f>(C615-AVERAGE($C$2:C614))^2</f>
        <v>5.3779978205516948E-4</v>
      </c>
      <c r="R615">
        <f t="shared" si="60"/>
        <v>-0.68911490456998337</v>
      </c>
      <c r="S615" s="45"/>
      <c r="T615" s="49"/>
      <c r="U615" s="50"/>
      <c r="V615" s="71">
        <f t="shared" si="59"/>
        <v>5.2882150166654526E-3</v>
      </c>
      <c r="W615" s="51">
        <f t="shared" si="57"/>
        <v>4.6757784324473521E-4</v>
      </c>
      <c r="X615" s="52">
        <f>(C615-AVERAGE($C$2:C614))^2</f>
        <v>5.3779978205516948E-4</v>
      </c>
    </row>
    <row r="616" spans="1:24" x14ac:dyDescent="0.3">
      <c r="A616" s="1">
        <v>197703</v>
      </c>
      <c r="B616" s="75">
        <f>Monthly!AA1276</f>
        <v>-1.6335333333333334E-2</v>
      </c>
      <c r="C616">
        <f>Monthly!AA1277</f>
        <v>-3.1423333333333333E-3</v>
      </c>
      <c r="D616" s="45">
        <f>INTERCEPT($B$2:B614,$C$2:C614)</f>
        <v>6.0972121666547224E-3</v>
      </c>
      <c r="E616" s="45">
        <f t="shared" si="61"/>
        <v>2.5693288108834561E-2</v>
      </c>
      <c r="F616" s="45">
        <f t="shared" si="62"/>
        <v>5.6775037409675403E-3</v>
      </c>
      <c r="G616">
        <f>Monthly!H1276</f>
        <v>0.22867253417058794</v>
      </c>
      <c r="H616" s="45">
        <f t="shared" si="63"/>
        <v>0.69706757724425861</v>
      </c>
      <c r="I616" s="31">
        <f>Monthly!K1276</f>
        <v>3.01166806995466E-3</v>
      </c>
      <c r="J616" s="49">
        <f t="shared" si="64"/>
        <v>-0.69344274438150311</v>
      </c>
      <c r="K616" s="42"/>
      <c r="L616" s="42"/>
      <c r="M616" s="47"/>
      <c r="N616" s="57">
        <f t="shared" si="58"/>
        <v>5.206578072768947E-3</v>
      </c>
      <c r="O616">
        <f t="shared" si="56"/>
        <v>6.9704321666944758E-5</v>
      </c>
      <c r="P616">
        <f>(C616-AVERAGE($C$2:C615))^2</f>
        <v>9.9196441630576934E-5</v>
      </c>
      <c r="R616">
        <f t="shared" si="60"/>
        <v>-0.68953821847859598</v>
      </c>
      <c r="S616" s="45"/>
      <c r="T616" s="49"/>
      <c r="U616" s="50"/>
      <c r="V616" s="71">
        <f t="shared" si="59"/>
        <v>5.3155854572803016E-3</v>
      </c>
      <c r="W616" s="51">
        <f t="shared" si="57"/>
        <v>7.1536390268615223E-5</v>
      </c>
      <c r="X616" s="52">
        <f>(C616-AVERAGE($C$2:C615))^2</f>
        <v>9.9196441630576934E-5</v>
      </c>
    </row>
    <row r="617" spans="1:24" x14ac:dyDescent="0.3">
      <c r="A617" s="1">
        <v>197704</v>
      </c>
      <c r="B617" s="75">
        <f>Monthly!AA1277</f>
        <v>-3.1423333333333333E-3</v>
      </c>
      <c r="C617">
        <f>Monthly!AA1278</f>
        <v>-1.9197333333333334E-2</v>
      </c>
      <c r="D617" s="45">
        <f>INTERCEPT($B$2:B615,$C$2:C615)</f>
        <v>6.0569352186600877E-3</v>
      </c>
      <c r="E617" s="45">
        <f t="shared" si="61"/>
        <v>2.8742263358456414E-2</v>
      </c>
      <c r="F617" s="45">
        <f t="shared" si="62"/>
        <v>5.9666174464333647E-3</v>
      </c>
      <c r="G617">
        <f>Monthly!H1277</f>
        <v>0.22879039388337019</v>
      </c>
      <c r="H617" s="45">
        <f t="shared" si="63"/>
        <v>0.69735986256236493</v>
      </c>
      <c r="I617" s="31">
        <f>Monthly!K1277</f>
        <v>3.1063225806862663E-3</v>
      </c>
      <c r="J617" s="49">
        <f t="shared" si="64"/>
        <v>-0.69357283580729456</v>
      </c>
      <c r="K617" s="42"/>
      <c r="L617" s="42"/>
      <c r="M617" s="47"/>
      <c r="N617" s="57">
        <f t="shared" si="58"/>
        <v>5.2153389817280044E-3</v>
      </c>
      <c r="O617">
        <f t="shared" si="56"/>
        <v>5.9597856956256231E-4</v>
      </c>
      <c r="P617">
        <f>(C617-AVERAGE($C$2:C616))^2</f>
        <v>6.7592441186922064E-4</v>
      </c>
      <c r="R617">
        <f t="shared" si="60"/>
        <v>-0.68954497806790782</v>
      </c>
      <c r="S617" s="45"/>
      <c r="T617" s="49"/>
      <c r="U617" s="50"/>
      <c r="V617" s="71">
        <f t="shared" si="59"/>
        <v>5.3160225157706451E-3</v>
      </c>
      <c r="W617" s="51">
        <f t="shared" si="57"/>
        <v>6.0090461498480026E-4</v>
      </c>
      <c r="X617" s="52">
        <f>(C617-AVERAGE($C$2:C616))^2</f>
        <v>6.7592441186922064E-4</v>
      </c>
    </row>
    <row r="618" spans="1:24" x14ac:dyDescent="0.3">
      <c r="A618" s="1">
        <v>197705</v>
      </c>
      <c r="B618" s="75">
        <f>Monthly!AA1278</f>
        <v>-1.9197333333333334E-2</v>
      </c>
      <c r="C618">
        <f>Monthly!AA1279</f>
        <v>4.3592666666666668E-2</v>
      </c>
      <c r="D618" s="45">
        <f>INTERCEPT($B$2:B616,$C$2:C616)</f>
        <v>6.0204826657234657E-3</v>
      </c>
      <c r="E618" s="45">
        <f t="shared" si="61"/>
        <v>3.2910709375975546E-2</v>
      </c>
      <c r="F618" s="45">
        <f t="shared" si="62"/>
        <v>5.3886848075964042E-3</v>
      </c>
      <c r="G618">
        <f>Monthly!H1278</f>
        <v>0.22893243940986857</v>
      </c>
      <c r="H618" s="45">
        <f t="shared" si="63"/>
        <v>0.69771211037306635</v>
      </c>
      <c r="I618" s="31">
        <f>Monthly!K1278</f>
        <v>3.2199785442650138E-3</v>
      </c>
      <c r="J618" s="49">
        <f t="shared" si="64"/>
        <v>-0.6946574472274184</v>
      </c>
      <c r="K618" s="42"/>
      <c r="L618" s="42"/>
      <c r="M618" s="47"/>
      <c r="N618" s="57">
        <f t="shared" si="58"/>
        <v>5.2883813198363952E-3</v>
      </c>
      <c r="O618">
        <f t="shared" si="56"/>
        <v>1.4672182759313964E-3</v>
      </c>
      <c r="P618">
        <f>(C618-AVERAGE($C$2:C617))^2</f>
        <v>1.3567184420253105E-3</v>
      </c>
      <c r="R618">
        <f t="shared" si="60"/>
        <v>-0.69048144669407907</v>
      </c>
      <c r="S618" s="45"/>
      <c r="T618" s="49"/>
      <c r="U618" s="50"/>
      <c r="V618" s="71">
        <f t="shared" si="59"/>
        <v>5.3765722836823376E-3</v>
      </c>
      <c r="W618" s="51">
        <f t="shared" si="57"/>
        <v>1.4604698698891666E-3</v>
      </c>
      <c r="X618" s="52">
        <f>(C618-AVERAGE($C$2:C617))^2</f>
        <v>1.3567184420253105E-3</v>
      </c>
    </row>
    <row r="619" spans="1:24" x14ac:dyDescent="0.3">
      <c r="A619" s="1">
        <v>197706</v>
      </c>
      <c r="B619" s="75">
        <f>Monthly!AA1279</f>
        <v>4.3592666666666668E-2</v>
      </c>
      <c r="C619">
        <f>Monthly!AA1280</f>
        <v>-1.9778E-2</v>
      </c>
      <c r="D619" s="45">
        <f>INTERCEPT($B$2:B617,$C$2:C617)</f>
        <v>6.0086645158371312E-3</v>
      </c>
      <c r="E619" s="45">
        <f t="shared" si="61"/>
        <v>2.9460182123834087E-2</v>
      </c>
      <c r="F619" s="45">
        <f t="shared" si="62"/>
        <v>7.2929124151007224E-3</v>
      </c>
      <c r="G619">
        <f>Monthly!H1279</f>
        <v>0.22908049951959675</v>
      </c>
      <c r="H619" s="45">
        <f t="shared" si="63"/>
        <v>0.69807925363846435</v>
      </c>
      <c r="I619" s="31">
        <f>Monthly!K1279</f>
        <v>3.3320980293631056E-3</v>
      </c>
      <c r="J619" s="49">
        <f t="shared" si="64"/>
        <v>-0.69326140719758456</v>
      </c>
      <c r="K619" s="42"/>
      <c r="L619" s="42"/>
      <c r="M619" s="47"/>
      <c r="N619" s="57">
        <f t="shared" si="58"/>
        <v>5.1943660568767522E-3</v>
      </c>
      <c r="O619">
        <f t="shared" si="56"/>
        <v>6.2361906647865012E-4</v>
      </c>
      <c r="P619">
        <f>(C619-AVERAGE($C$2:C618))^2</f>
        <v>7.0738474688788067E-4</v>
      </c>
      <c r="R619">
        <f t="shared" si="60"/>
        <v>-0.68893916858864201</v>
      </c>
      <c r="S619" s="45"/>
      <c r="T619" s="49"/>
      <c r="U619" s="50"/>
      <c r="V619" s="71">
        <f t="shared" si="59"/>
        <v>5.2768523584977578E-3</v>
      </c>
      <c r="W619" s="51">
        <f t="shared" si="57"/>
        <v>6.2774562670612068E-4</v>
      </c>
      <c r="X619" s="52">
        <f>(C619-AVERAGE($C$2:C618))^2</f>
        <v>7.0738474688788067E-4</v>
      </c>
    </row>
    <row r="620" spans="1:24" x14ac:dyDescent="0.3">
      <c r="A620" s="1">
        <v>197707</v>
      </c>
      <c r="B620" s="75">
        <f>Monthly!AA1280</f>
        <v>-1.9778E-2</v>
      </c>
      <c r="C620">
        <f>Monthly!AA1281</f>
        <v>-1.6885000000000001E-2</v>
      </c>
      <c r="D620" s="45">
        <f>INTERCEPT($B$2:B618,$C$2:C618)</f>
        <v>5.9628973826195905E-3</v>
      </c>
      <c r="E620" s="45">
        <f t="shared" si="61"/>
        <v>2.4995004476993991E-2</v>
      </c>
      <c r="F620" s="45">
        <f t="shared" si="62"/>
        <v>5.4685461840736031E-3</v>
      </c>
      <c r="G620">
        <f>Monthly!H1280</f>
        <v>0.22923553231025584</v>
      </c>
      <c r="H620" s="45">
        <f t="shared" si="63"/>
        <v>0.69846366556604966</v>
      </c>
      <c r="I620" s="31">
        <f>Monthly!K1280</f>
        <v>3.4234330843909439E-3</v>
      </c>
      <c r="J620" s="49">
        <f t="shared" si="64"/>
        <v>-0.6956215483743855</v>
      </c>
      <c r="K620" s="42"/>
      <c r="L620" s="42"/>
      <c r="M620" s="47"/>
      <c r="N620" s="57">
        <f t="shared" si="58"/>
        <v>5.3533079844841069E-3</v>
      </c>
      <c r="O620">
        <f t="shared" si="56"/>
        <v>4.9454234201276961E-4</v>
      </c>
      <c r="P620">
        <f>(C620-AVERAGE($C$2:C619))^2</f>
        <v>5.5982724920676475E-4</v>
      </c>
      <c r="R620">
        <f t="shared" si="60"/>
        <v>-0.69117994107682523</v>
      </c>
      <c r="S620" s="45"/>
      <c r="T620" s="49"/>
      <c r="U620" s="50"/>
      <c r="V620" s="71">
        <f t="shared" si="59"/>
        <v>5.4217352198244959E-3</v>
      </c>
      <c r="W620" s="51">
        <f t="shared" si="57"/>
        <v>4.9759043616735864E-4</v>
      </c>
      <c r="X620" s="52">
        <f>(C620-AVERAGE($C$2:C619))^2</f>
        <v>5.5982724920676475E-4</v>
      </c>
    </row>
    <row r="621" spans="1:24" x14ac:dyDescent="0.3">
      <c r="A621" s="1">
        <v>197708</v>
      </c>
      <c r="B621" s="75">
        <f>Monthly!AA1281</f>
        <v>-1.6885000000000001E-2</v>
      </c>
      <c r="C621">
        <f>Monthly!AA1282</f>
        <v>-5.6666666666666671E-3</v>
      </c>
      <c r="D621" s="45">
        <f>INTERCEPT($B$2:B619,$C$2:C619)</f>
        <v>6.0304592574490067E-3</v>
      </c>
      <c r="E621" s="45">
        <f t="shared" si="61"/>
        <v>1.7223724850224376E-2</v>
      </c>
      <c r="F621" s="45">
        <f t="shared" si="62"/>
        <v>5.7396366633529683E-3</v>
      </c>
      <c r="G621">
        <f>Monthly!H1281</f>
        <v>0.22941814270345381</v>
      </c>
      <c r="H621" s="45">
        <f t="shared" si="63"/>
        <v>0.69891642958028111</v>
      </c>
      <c r="I621" s="31">
        <f>Monthly!K1281</f>
        <v>3.4941292748473626E-3</v>
      </c>
      <c r="J621" s="49">
        <f t="shared" si="64"/>
        <v>-0.69588591204912231</v>
      </c>
      <c r="K621" s="42"/>
      <c r="L621" s="42"/>
      <c r="M621" s="47"/>
      <c r="N621" s="57">
        <f t="shared" si="58"/>
        <v>5.3711113567844818E-3</v>
      </c>
      <c r="O621">
        <f t="shared" si="56"/>
        <v>1.2183254369498115E-4</v>
      </c>
      <c r="P621">
        <f>(C621-AVERAGE($C$2:C620))^2</f>
        <v>1.5386198136299099E-4</v>
      </c>
      <c r="R621">
        <f t="shared" si="60"/>
        <v>-0.69135150828427649</v>
      </c>
      <c r="S621" s="45"/>
      <c r="T621" s="49"/>
      <c r="U621" s="50"/>
      <c r="V621" s="71">
        <f t="shared" si="59"/>
        <v>5.4328283352819834E-3</v>
      </c>
      <c r="W621" s="51">
        <f t="shared" si="57"/>
        <v>1.2319878929828307E-4</v>
      </c>
      <c r="X621" s="52">
        <f>(C621-AVERAGE($C$2:C620))^2</f>
        <v>1.5386198136299099E-4</v>
      </c>
    </row>
    <row r="622" spans="1:24" x14ac:dyDescent="0.3">
      <c r="A622" s="1">
        <v>197709</v>
      </c>
      <c r="B622" s="75">
        <f>Monthly!AA1282</f>
        <v>-5.6666666666666671E-3</v>
      </c>
      <c r="C622">
        <f>Monthly!AA1283</f>
        <v>-4.7117333333333331E-2</v>
      </c>
      <c r="D622" s="45">
        <f>INTERCEPT($B$2:B620,$C$2:C620)</f>
        <v>5.9902696253959576E-3</v>
      </c>
      <c r="E622" s="45">
        <f t="shared" si="61"/>
        <v>1.5165784036699572E-2</v>
      </c>
      <c r="F622" s="45">
        <f t="shared" si="62"/>
        <v>5.9043301825213263E-3</v>
      </c>
      <c r="G622">
        <f>Monthly!H1282</f>
        <v>0.22959273515427212</v>
      </c>
      <c r="H622" s="45">
        <f t="shared" si="63"/>
        <v>0.69934928567214483</v>
      </c>
      <c r="I622" s="31">
        <f>Monthly!K1282</f>
        <v>3.563868921537189E-3</v>
      </c>
      <c r="J622" s="49">
        <f t="shared" si="64"/>
        <v>-0.6962588530873477</v>
      </c>
      <c r="K622" s="42"/>
      <c r="L622" s="42"/>
      <c r="M622" s="47"/>
      <c r="N622" s="57">
        <f t="shared" si="58"/>
        <v>5.396226789743358E-3</v>
      </c>
      <c r="O622">
        <f t="shared" si="56"/>
        <v>2.7576739967999902E-3</v>
      </c>
      <c r="P622">
        <f>(C622-AVERAGE($C$2:C621))^2</f>
        <v>2.8981826230360806E-3</v>
      </c>
      <c r="R622">
        <f t="shared" si="60"/>
        <v>-0.69163289862902511</v>
      </c>
      <c r="S622" s="45"/>
      <c r="T622" s="49"/>
      <c r="U622" s="50"/>
      <c r="V622" s="71">
        <f t="shared" si="59"/>
        <v>5.4510223458349924E-3</v>
      </c>
      <c r="W622" s="51">
        <f t="shared" si="57"/>
        <v>2.7634320188115484E-3</v>
      </c>
      <c r="X622" s="52">
        <f>(C622-AVERAGE($C$2:C621))^2</f>
        <v>2.8981826230360806E-3</v>
      </c>
    </row>
    <row r="623" spans="1:24" x14ac:dyDescent="0.3">
      <c r="A623" s="1">
        <v>197710</v>
      </c>
      <c r="B623" s="75">
        <f>Monthly!AA1283</f>
        <v>-4.7117333333333331E-2</v>
      </c>
      <c r="C623">
        <f>Monthly!AA1284</f>
        <v>3.1668666666666664E-2</v>
      </c>
      <c r="D623" s="45">
        <f>INTERCEPT($B$2:B621,$C$2:C621)</f>
        <v>5.9536383282776037E-3</v>
      </c>
      <c r="E623" s="45">
        <f t="shared" si="61"/>
        <v>1.7684297173301021E-2</v>
      </c>
      <c r="F623" s="45">
        <f t="shared" si="62"/>
        <v>5.1204014035974551E-3</v>
      </c>
      <c r="G623">
        <f>Monthly!H1283</f>
        <v>0.22979238064305488</v>
      </c>
      <c r="H623" s="45">
        <f t="shared" si="63"/>
        <v>0.69984422048018469</v>
      </c>
      <c r="I623" s="31">
        <f>Monthly!K1283</f>
        <v>3.6519344531617437E-3</v>
      </c>
      <c r="J623" s="49">
        <f t="shared" si="64"/>
        <v>-0.69766089688185351</v>
      </c>
      <c r="K623" s="42"/>
      <c r="L623" s="42"/>
      <c r="M623" s="47"/>
      <c r="N623" s="57">
        <f t="shared" si="58"/>
        <v>5.4906463717069864E-3</v>
      </c>
      <c r="O623">
        <f t="shared" si="56"/>
        <v>6.8528874656332076E-4</v>
      </c>
      <c r="P623">
        <f>(C623-AVERAGE($C$2:C622))^2</f>
        <v>6.2689738524328439E-4</v>
      </c>
      <c r="R623">
        <f t="shared" si="60"/>
        <v>-0.69291940333987745</v>
      </c>
      <c r="S623" s="45"/>
      <c r="T623" s="49"/>
      <c r="U623" s="50"/>
      <c r="V623" s="71">
        <f t="shared" si="59"/>
        <v>5.5342045897270181E-3</v>
      </c>
      <c r="W623" s="51">
        <f t="shared" si="57"/>
        <v>6.8301010805099649E-4</v>
      </c>
      <c r="X623" s="52">
        <f>(C623-AVERAGE($C$2:C622))^2</f>
        <v>6.2689738524328439E-4</v>
      </c>
    </row>
    <row r="624" spans="1:24" x14ac:dyDescent="0.3">
      <c r="A624" s="1">
        <v>197711</v>
      </c>
      <c r="B624" s="75">
        <f>Monthly!AA1284</f>
        <v>3.1668666666666664E-2</v>
      </c>
      <c r="C624">
        <f>Monthly!AA1285</f>
        <v>5.1166666666666635E-4</v>
      </c>
      <c r="D624" s="45">
        <f>INTERCEPT($B$2:B622,$C$2:C622)</f>
        <v>5.9426482385626367E-3</v>
      </c>
      <c r="E624" s="45">
        <f t="shared" si="61"/>
        <v>1.7693273618457916E-2</v>
      </c>
      <c r="F624" s="45">
        <f t="shared" si="62"/>
        <v>6.5029706230277078E-3</v>
      </c>
      <c r="G624">
        <f>Monthly!H1284</f>
        <v>0.22999763834054446</v>
      </c>
      <c r="H624" s="45">
        <f t="shared" si="63"/>
        <v>0.70035303099527424</v>
      </c>
      <c r="I624" s="31">
        <f>Monthly!K1284</f>
        <v>3.757760783693958E-3</v>
      </c>
      <c r="J624" s="49">
        <f t="shared" si="64"/>
        <v>-0.69692137681154032</v>
      </c>
      <c r="K624" s="42"/>
      <c r="L624" s="42"/>
      <c r="M624" s="47"/>
      <c r="N624" s="57">
        <f t="shared" si="58"/>
        <v>5.4408439502945383E-3</v>
      </c>
      <c r="O624">
        <f t="shared" si="56"/>
        <v>2.4296788693433048E-5</v>
      </c>
      <c r="P624">
        <f>(C624-AVERAGE($C$2:C623))^2</f>
        <v>3.7937406916044018E-5</v>
      </c>
      <c r="R624">
        <f t="shared" si="60"/>
        <v>-0.69204118296954287</v>
      </c>
      <c r="S624" s="45"/>
      <c r="T624" s="49"/>
      <c r="U624" s="50"/>
      <c r="V624" s="71">
        <f t="shared" si="59"/>
        <v>5.4774210113849517E-3</v>
      </c>
      <c r="W624" s="51">
        <f t="shared" si="57"/>
        <v>2.4658716212088527E-5</v>
      </c>
      <c r="X624" s="52">
        <f>(C624-AVERAGE($C$2:C623))^2</f>
        <v>3.7937406916044018E-5</v>
      </c>
    </row>
    <row r="625" spans="1:24" x14ac:dyDescent="0.3">
      <c r="A625" s="1">
        <v>197712</v>
      </c>
      <c r="B625" s="75">
        <f>Monthly!AA1285</f>
        <v>5.1166666666666635E-4</v>
      </c>
      <c r="C625">
        <f>Monthly!AA1286</f>
        <v>-6.6009666666666675E-2</v>
      </c>
      <c r="D625" s="45">
        <f>INTERCEPT($B$2:B623,$C$2:C623)</f>
        <v>5.8554942357694692E-3</v>
      </c>
      <c r="E625" s="45">
        <f t="shared" si="61"/>
        <v>1.2066944928597478E-2</v>
      </c>
      <c r="F625" s="45">
        <f t="shared" si="62"/>
        <v>5.8616684892579349E-3</v>
      </c>
      <c r="G625">
        <f>Monthly!H1285</f>
        <v>0.23018753372198236</v>
      </c>
      <c r="H625" s="45">
        <f t="shared" si="63"/>
        <v>0.70082372649940416</v>
      </c>
      <c r="I625" s="31">
        <f>Monthly!K1285</f>
        <v>3.8622525405649869E-3</v>
      </c>
      <c r="J625" s="49">
        <f t="shared" si="64"/>
        <v>-0.69820709203722053</v>
      </c>
      <c r="K625" s="42"/>
      <c r="L625" s="42"/>
      <c r="M625" s="47"/>
      <c r="N625" s="57">
        <f t="shared" si="58"/>
        <v>5.5274294725219525E-3</v>
      </c>
      <c r="O625">
        <f t="shared" si="56"/>
        <v>5.1175561240275162E-3</v>
      </c>
      <c r="P625">
        <f>(C625-AVERAGE($C$2:C624))^2</f>
        <v>5.2810425130990196E-3</v>
      </c>
      <c r="R625">
        <f t="shared" si="60"/>
        <v>-0.69318995772236758</v>
      </c>
      <c r="S625" s="45"/>
      <c r="T625" s="49"/>
      <c r="U625" s="50"/>
      <c r="V625" s="71">
        <f t="shared" si="59"/>
        <v>5.5516979734981861E-3</v>
      </c>
      <c r="W625" s="51">
        <f t="shared" si="57"/>
        <v>5.1210289091626364E-3</v>
      </c>
      <c r="X625" s="52">
        <f>(C625-AVERAGE($C$2:C624))^2</f>
        <v>5.2810425130990196E-3</v>
      </c>
    </row>
    <row r="626" spans="1:24" x14ac:dyDescent="0.3">
      <c r="A626" s="1">
        <v>197801</v>
      </c>
      <c r="B626" s="75">
        <f>Monthly!AA1286</f>
        <v>-6.6009666666666675E-2</v>
      </c>
      <c r="C626">
        <f>Monthly!AA1287</f>
        <v>-2.1635000000000001E-2</v>
      </c>
      <c r="D626" s="45">
        <f>INTERCEPT($B$2:B624,$C$2:C624)</f>
        <v>5.8972774225954771E-3</v>
      </c>
      <c r="E626" s="45">
        <f t="shared" si="61"/>
        <v>1.3594963675505627E-2</v>
      </c>
      <c r="F626" s="45">
        <f t="shared" si="62"/>
        <v>4.9998784020299086E-3</v>
      </c>
      <c r="G626">
        <f>Monthly!H1286</f>
        <v>0.23039583281150466</v>
      </c>
      <c r="H626" s="45">
        <f t="shared" si="63"/>
        <v>0.70134000249676309</v>
      </c>
      <c r="I626" s="31">
        <f>Monthly!K1286</f>
        <v>3.9367005311450303E-3</v>
      </c>
      <c r="J626" s="49">
        <f t="shared" si="64"/>
        <v>-0.69966863102383159</v>
      </c>
      <c r="K626" s="42"/>
      <c r="L626" s="42"/>
      <c r="M626" s="47"/>
      <c r="N626" s="57">
        <f t="shared" si="58"/>
        <v>5.6258557133284995E-3</v>
      </c>
      <c r="O626">
        <f t="shared" si="56"/>
        <v>7.4315425422291517E-4</v>
      </c>
      <c r="P626">
        <f>(C626-AVERAGE($C$2:C625))^2</f>
        <v>7.9409298120845925E-4</v>
      </c>
      <c r="R626">
        <f t="shared" si="60"/>
        <v>-0.69455340335357807</v>
      </c>
      <c r="S626" s="45"/>
      <c r="T626" s="49"/>
      <c r="U626" s="50"/>
      <c r="V626" s="71">
        <f t="shared" si="59"/>
        <v>5.6398550288685734E-3</v>
      </c>
      <c r="W626" s="51">
        <f t="shared" si="57"/>
        <v>7.4391771684579743E-4</v>
      </c>
      <c r="X626" s="52">
        <f>(C626-AVERAGE($C$2:C625))^2</f>
        <v>7.9409298120845925E-4</v>
      </c>
    </row>
    <row r="627" spans="1:24" x14ac:dyDescent="0.3">
      <c r="A627" s="1">
        <v>197802</v>
      </c>
      <c r="B627" s="75">
        <f>Monthly!AA1287</f>
        <v>-2.1635000000000001E-2</v>
      </c>
      <c r="C627">
        <f>Monthly!AA1288</f>
        <v>2.1683333333333336E-2</v>
      </c>
      <c r="D627" s="45">
        <f>INTERCEPT($B$2:B625,$C$2:C625)</f>
        <v>5.9010808097695287E-3</v>
      </c>
      <c r="E627" s="45">
        <f t="shared" si="61"/>
        <v>1.2166845901849363E-2</v>
      </c>
      <c r="F627" s="45">
        <f t="shared" si="62"/>
        <v>5.6378510986830176E-3</v>
      </c>
      <c r="G627">
        <f>Monthly!H1287</f>
        <v>0.23062250118425884</v>
      </c>
      <c r="H627" s="45">
        <f t="shared" si="63"/>
        <v>0.70190176362003409</v>
      </c>
      <c r="I627" s="31">
        <f>Monthly!K1287</f>
        <v>3.9859896345713335E-3</v>
      </c>
      <c r="J627" s="49">
        <f t="shared" si="64"/>
        <v>-0.69965500827118399</v>
      </c>
      <c r="K627" s="42"/>
      <c r="L627" s="42"/>
      <c r="M627" s="47"/>
      <c r="N627" s="57">
        <f t="shared" si="58"/>
        <v>5.6249382993253036E-3</v>
      </c>
      <c r="O627">
        <f t="shared" si="56"/>
        <v>2.5787205106825382E-4</v>
      </c>
      <c r="P627">
        <f>(C627-AVERAGE($C$2:C626))^2</f>
        <v>2.3054672969773527E-4</v>
      </c>
      <c r="R627">
        <f t="shared" si="60"/>
        <v>-0.6944742099755401</v>
      </c>
      <c r="S627" s="45"/>
      <c r="T627" s="49"/>
      <c r="U627" s="50"/>
      <c r="V627" s="71">
        <f t="shared" si="59"/>
        <v>5.6347345789930156E-3</v>
      </c>
      <c r="W627" s="51">
        <f t="shared" si="57"/>
        <v>2.5755752197781367E-4</v>
      </c>
      <c r="X627" s="52">
        <f>(C627-AVERAGE($C$2:C626))^2</f>
        <v>2.3054672969773527E-4</v>
      </c>
    </row>
    <row r="628" spans="1:24" x14ac:dyDescent="0.3">
      <c r="A628" s="1">
        <v>197803</v>
      </c>
      <c r="B628" s="75">
        <f>Monthly!AA1288</f>
        <v>2.1683333333333336E-2</v>
      </c>
      <c r="C628">
        <f>Monthly!AA1289</f>
        <v>8.3722333333333329E-2</v>
      </c>
      <c r="D628" s="45">
        <f>INTERCEPT($B$2:B626,$C$2:C626)</f>
        <v>5.7846349323329134E-3</v>
      </c>
      <c r="E628" s="45">
        <f t="shared" si="61"/>
        <v>1.6896806258414675E-2</v>
      </c>
      <c r="F628" s="45">
        <f t="shared" si="62"/>
        <v>6.1510140147028715E-3</v>
      </c>
      <c r="G628">
        <f>Monthly!H1288</f>
        <v>0.23087643409120762</v>
      </c>
      <c r="H628" s="45">
        <f t="shared" si="63"/>
        <v>0.70253104163752744</v>
      </c>
      <c r="I628" s="31">
        <f>Monthly!K1288</f>
        <v>4.034677339667273E-3</v>
      </c>
      <c r="J628" s="49">
        <f t="shared" si="64"/>
        <v>-0.69985851055051895</v>
      </c>
      <c r="K628" s="42"/>
      <c r="L628" s="42"/>
      <c r="M628" s="47"/>
      <c r="N628" s="57">
        <f t="shared" si="58"/>
        <v>5.638643006852094E-3</v>
      </c>
      <c r="O628">
        <f t="shared" si="56"/>
        <v>6.0970626950018203E-3</v>
      </c>
      <c r="P628">
        <f>(C628-AVERAGE($C$2:C627))^2</f>
        <v>5.959609964307078E-3</v>
      </c>
      <c r="R628">
        <f t="shared" si="60"/>
        <v>-0.69461269892998967</v>
      </c>
      <c r="S628" s="45"/>
      <c r="T628" s="49"/>
      <c r="U628" s="50"/>
      <c r="V628" s="71">
        <f t="shared" si="59"/>
        <v>5.6436889356216366E-3</v>
      </c>
      <c r="W628" s="51">
        <f t="shared" si="57"/>
        <v>6.0962747109843162E-3</v>
      </c>
      <c r="X628" s="52">
        <f>(C628-AVERAGE($C$2:C627))^2</f>
        <v>5.959609964307078E-3</v>
      </c>
    </row>
    <row r="629" spans="1:24" x14ac:dyDescent="0.3">
      <c r="A629" s="1">
        <v>197804</v>
      </c>
      <c r="B629" s="75">
        <f>Monthly!AA1289</f>
        <v>8.3722333333333329E-2</v>
      </c>
      <c r="C629">
        <f>Monthly!AA1290</f>
        <v>8.3773333333333339E-3</v>
      </c>
      <c r="D629" s="45">
        <f>INTERCEPT($B$2:B627,$C$2:C627)</f>
        <v>5.738111521080857E-3</v>
      </c>
      <c r="E629" s="45">
        <f t="shared" si="61"/>
        <v>9.0389062696428074E-3</v>
      </c>
      <c r="F629" s="45">
        <f t="shared" si="62"/>
        <v>6.4948698447566486E-3</v>
      </c>
      <c r="G629">
        <f>Monthly!H1289</f>
        <v>0.23110116864859886</v>
      </c>
      <c r="H629" s="45">
        <f t="shared" si="63"/>
        <v>0.70308791518667413</v>
      </c>
      <c r="I629" s="31">
        <f>Monthly!K1289</f>
        <v>4.0732543968180247E-3</v>
      </c>
      <c r="J629" s="49">
        <f t="shared" si="64"/>
        <v>-0.7001487025362394</v>
      </c>
      <c r="K629" s="42"/>
      <c r="L629" s="42"/>
      <c r="M629" s="47"/>
      <c r="N629" s="57">
        <f t="shared" si="58"/>
        <v>5.6581857672767591E-3</v>
      </c>
      <c r="O629">
        <f t="shared" si="56"/>
        <v>7.3937634859913943E-6</v>
      </c>
      <c r="P629">
        <f>(C629-AVERAGE($C$2:C628))^2</f>
        <v>2.994237427423181E-6</v>
      </c>
      <c r="R629">
        <f t="shared" si="60"/>
        <v>-0.69485118583998051</v>
      </c>
      <c r="S629" s="45"/>
      <c r="T629" s="49"/>
      <c r="U629" s="50"/>
      <c r="V629" s="71">
        <f t="shared" si="59"/>
        <v>5.6591089151557805E-3</v>
      </c>
      <c r="W629" s="51">
        <f t="shared" si="57"/>
        <v>7.3887439875766987E-6</v>
      </c>
      <c r="X629" s="52">
        <f>(C629-AVERAGE($C$2:C628))^2</f>
        <v>2.994237427423181E-6</v>
      </c>
    </row>
    <row r="630" spans="1:24" x14ac:dyDescent="0.3">
      <c r="A630" s="1">
        <v>197805</v>
      </c>
      <c r="B630" s="75">
        <f>Monthly!AA1290</f>
        <v>8.3773333333333339E-3</v>
      </c>
      <c r="C630">
        <f>Monthly!AA1291</f>
        <v>-2.2186333333333332E-2</v>
      </c>
      <c r="D630" s="45">
        <f>INTERCEPT($B$2:B628,$C$2:C628)</f>
        <v>5.7469348940073443E-3</v>
      </c>
      <c r="E630" s="45">
        <f t="shared" si="61"/>
        <v>2.3837848453175561E-2</v>
      </c>
      <c r="F630" s="45">
        <f t="shared" si="62"/>
        <v>5.9466324964490801E-3</v>
      </c>
      <c r="G630">
        <f>Monthly!H1290</f>
        <v>0.23132992637120117</v>
      </c>
      <c r="H630" s="45">
        <f t="shared" si="63"/>
        <v>0.70365471247062061</v>
      </c>
      <c r="I630" s="31">
        <f>Monthly!K1290</f>
        <v>4.0996232285867105E-3</v>
      </c>
      <c r="J630" s="49">
        <f t="shared" si="64"/>
        <v>-0.70126938340552591</v>
      </c>
      <c r="K630" s="42"/>
      <c r="L630" s="42"/>
      <c r="M630" s="47"/>
      <c r="N630" s="57">
        <f t="shared" si="58"/>
        <v>5.7336571752365645E-3</v>
      </c>
      <c r="O630">
        <f t="shared" si="56"/>
        <v>7.7952586999863313E-4</v>
      </c>
      <c r="P630">
        <f>(C630-AVERAGE($C$2:C629))^2</f>
        <v>8.315169469694174E-4</v>
      </c>
      <c r="R630">
        <f t="shared" si="60"/>
        <v>-0.6959359856719145</v>
      </c>
      <c r="S630" s="45"/>
      <c r="T630" s="49"/>
      <c r="U630" s="50"/>
      <c r="V630" s="71">
        <f t="shared" si="59"/>
        <v>5.7292494155618615E-3</v>
      </c>
      <c r="W630" s="51">
        <f t="shared" si="57"/>
        <v>7.7927976021041493E-4</v>
      </c>
      <c r="X630" s="52">
        <f>(C630-AVERAGE($C$2:C629))^2</f>
        <v>8.315169469694174E-4</v>
      </c>
    </row>
    <row r="631" spans="1:24" x14ac:dyDescent="0.3">
      <c r="A631" s="1">
        <v>197806</v>
      </c>
      <c r="B631" s="75">
        <f>Monthly!AA1291</f>
        <v>-2.2186333333333332E-2</v>
      </c>
      <c r="C631">
        <f>Monthly!AA1292</f>
        <v>5.1132333333333328E-2</v>
      </c>
      <c r="D631" s="45">
        <f>INTERCEPT($B$2:B629,$C$2:C629)</f>
        <v>5.8692047287819734E-3</v>
      </c>
      <c r="E631" s="45">
        <f t="shared" si="61"/>
        <v>2.9664085282809362E-2</v>
      </c>
      <c r="F631" s="45">
        <f t="shared" si="62"/>
        <v>5.2110674446691372E-3</v>
      </c>
      <c r="G631">
        <f>Monthly!H1291</f>
        <v>0.23156011709343072</v>
      </c>
      <c r="H631" s="45">
        <f t="shared" si="63"/>
        <v>0.70422501438301666</v>
      </c>
      <c r="I631" s="31">
        <f>Monthly!K1291</f>
        <v>4.125685720795632E-3</v>
      </c>
      <c r="J631" s="49">
        <f t="shared" si="64"/>
        <v>-0.70256596900473989</v>
      </c>
      <c r="K631" s="42"/>
      <c r="L631" s="42"/>
      <c r="M631" s="47"/>
      <c r="N631" s="57">
        <f t="shared" si="58"/>
        <v>5.820974754571516E-3</v>
      </c>
      <c r="O631">
        <f t="shared" si="56"/>
        <v>2.0531192162531317E-3</v>
      </c>
      <c r="P631">
        <f>(C631-AVERAGE($C$2:C630))^2</f>
        <v>1.9827851176822445E-3</v>
      </c>
      <c r="R631">
        <f t="shared" si="60"/>
        <v>-0.69719705750942484</v>
      </c>
      <c r="S631" s="45"/>
      <c r="T631" s="49"/>
      <c r="U631" s="50"/>
      <c r="V631" s="71">
        <f t="shared" si="59"/>
        <v>5.8107872321499221E-3</v>
      </c>
      <c r="W631" s="51">
        <f t="shared" si="57"/>
        <v>2.0540425410016929E-3</v>
      </c>
      <c r="X631" s="52">
        <f>(C631-AVERAGE($C$2:C630))^2</f>
        <v>1.9827851176822445E-3</v>
      </c>
    </row>
    <row r="632" spans="1:24" x14ac:dyDescent="0.3">
      <c r="A632" s="1">
        <v>197807</v>
      </c>
      <c r="B632" s="75">
        <f>Monthly!AA1292</f>
        <v>5.1132333333333328E-2</v>
      </c>
      <c r="C632">
        <f>Monthly!AA1293</f>
        <v>2.7740999999999998E-2</v>
      </c>
      <c r="D632" s="45">
        <f>INTERCEPT($B$2:B630,$C$2:C630)</f>
        <v>5.8776278555702412E-3</v>
      </c>
      <c r="E632" s="45">
        <f t="shared" si="61"/>
        <v>2.6384464769680874E-2</v>
      </c>
      <c r="F632" s="45">
        <f t="shared" si="62"/>
        <v>7.2267271029951537E-3</v>
      </c>
      <c r="G632">
        <f>Monthly!H1292</f>
        <v>0.23177358187542021</v>
      </c>
      <c r="H632" s="45">
        <f t="shared" si="63"/>
        <v>0.70475383647366052</v>
      </c>
      <c r="I632" s="31">
        <f>Monthly!K1292</f>
        <v>4.1514540818870724E-3</v>
      </c>
      <c r="J632" s="49">
        <f t="shared" si="64"/>
        <v>-0.70110240190143869</v>
      </c>
      <c r="K632" s="42"/>
      <c r="L632" s="42"/>
      <c r="M632" s="47"/>
      <c r="N632" s="57">
        <f t="shared" si="58"/>
        <v>5.7224119317760141E-3</v>
      </c>
      <c r="O632">
        <f t="shared" si="56"/>
        <v>4.8481822051813558E-4</v>
      </c>
      <c r="P632">
        <f>(C632-AVERAGE($C$2:C631))^2</f>
        <v>4.437958171847845E-4</v>
      </c>
      <c r="R632">
        <f t="shared" si="60"/>
        <v>-0.69569845589809542</v>
      </c>
      <c r="S632" s="45"/>
      <c r="T632" s="49"/>
      <c r="U632" s="50"/>
      <c r="V632" s="71">
        <f t="shared" si="59"/>
        <v>5.7138913221085191E-3</v>
      </c>
      <c r="W632" s="51">
        <f t="shared" si="57"/>
        <v>4.8519351670764209E-4</v>
      </c>
      <c r="X632" s="52">
        <f>(C632-AVERAGE($C$2:C631))^2</f>
        <v>4.437958171847845E-4</v>
      </c>
    </row>
    <row r="633" spans="1:24" x14ac:dyDescent="0.3">
      <c r="A633" s="1">
        <v>197808</v>
      </c>
      <c r="B633" s="75">
        <f>Monthly!AA1293</f>
        <v>2.7740999999999998E-2</v>
      </c>
      <c r="C633">
        <f>Monthly!AA1294</f>
        <v>-1.1704666666666667E-2</v>
      </c>
      <c r="D633" s="45">
        <f>INTERCEPT($B$2:B631,$C$2:C631)</f>
        <v>5.8279993637729019E-3</v>
      </c>
      <c r="E633" s="45">
        <f t="shared" si="61"/>
        <v>2.3519619354616408E-2</v>
      </c>
      <c r="F633" s="45">
        <f t="shared" si="62"/>
        <v>6.4804571242893152E-3</v>
      </c>
      <c r="G633">
        <f>Monthly!H1293</f>
        <v>0.23199432890216465</v>
      </c>
      <c r="H633" s="45">
        <f t="shared" si="63"/>
        <v>0.70530065778359274</v>
      </c>
      <c r="I633" s="31">
        <f>Monthly!K1293</f>
        <v>4.1768884972867718E-3</v>
      </c>
      <c r="J633" s="49">
        <f t="shared" si="64"/>
        <v>-0.70245311922803977</v>
      </c>
      <c r="K633" s="42"/>
      <c r="L633" s="42"/>
      <c r="M633" s="47"/>
      <c r="N633" s="57">
        <f t="shared" si="58"/>
        <v>5.8133749714674027E-3</v>
      </c>
      <c r="O633">
        <f t="shared" si="56"/>
        <v>3.0688178283539905E-4</v>
      </c>
      <c r="P633">
        <f>(C633-AVERAGE($C$2:C632))^2</f>
        <v>3.3902349249037897E-4</v>
      </c>
      <c r="R633">
        <f t="shared" si="60"/>
        <v>-0.69701450249059294</v>
      </c>
      <c r="S633" s="45"/>
      <c r="T633" s="49"/>
      <c r="U633" s="50"/>
      <c r="V633" s="71">
        <f t="shared" si="59"/>
        <v>5.7989836717182441E-3</v>
      </c>
      <c r="W633" s="51">
        <f t="shared" si="57"/>
        <v>3.0637777516844228E-4</v>
      </c>
      <c r="X633" s="52">
        <f>(C633-AVERAGE($C$2:C632))^2</f>
        <v>3.3902349249037897E-4</v>
      </c>
    </row>
    <row r="634" spans="1:24" x14ac:dyDescent="0.3">
      <c r="A634" s="1">
        <v>197809</v>
      </c>
      <c r="B634" s="75">
        <f>Monthly!AA1294</f>
        <v>-1.1704666666666667E-2</v>
      </c>
      <c r="C634">
        <f>Monthly!AA1295</f>
        <v>-9.6228333333333332E-2</v>
      </c>
      <c r="D634" s="45">
        <f>INTERCEPT($B$2:B632,$C$2:C632)</f>
        <v>5.8923177973010726E-3</v>
      </c>
      <c r="E634" s="45">
        <f t="shared" si="61"/>
        <v>3.0119590964830818E-2</v>
      </c>
      <c r="F634" s="45">
        <f t="shared" si="62"/>
        <v>5.5397780249213831E-3</v>
      </c>
      <c r="G634">
        <f>Monthly!H1294</f>
        <v>0.23222340170995726</v>
      </c>
      <c r="H634" s="45">
        <f t="shared" si="63"/>
        <v>0.70586805905197436</v>
      </c>
      <c r="I634" s="31">
        <f>Monthly!K1294</f>
        <v>4.202033594523865E-3</v>
      </c>
      <c r="J634" s="49">
        <f t="shared" si="64"/>
        <v>-0.70396749339514542</v>
      </c>
      <c r="K634" s="42"/>
      <c r="L634" s="42"/>
      <c r="M634" s="47"/>
      <c r="N634" s="57">
        <f t="shared" si="58"/>
        <v>5.9153593576577249E-3</v>
      </c>
      <c r="O634">
        <f t="shared" si="56"/>
        <v>1.0433333956551619E-2</v>
      </c>
      <c r="P634">
        <f>(C634-AVERAGE($C$2:C633))^2</f>
        <v>1.0589876050110168E-2</v>
      </c>
      <c r="R634">
        <f t="shared" si="60"/>
        <v>-0.69849450346046593</v>
      </c>
      <c r="S634" s="45"/>
      <c r="T634" s="49"/>
      <c r="U634" s="50"/>
      <c r="V634" s="71">
        <f t="shared" si="59"/>
        <v>5.8946769098369364E-3</v>
      </c>
      <c r="W634" s="51">
        <f t="shared" si="57"/>
        <v>1.0429109221126661E-2</v>
      </c>
      <c r="X634" s="52">
        <f>(C634-AVERAGE($C$2:C633))^2</f>
        <v>1.0589876050110168E-2</v>
      </c>
    </row>
    <row r="635" spans="1:24" x14ac:dyDescent="0.3">
      <c r="A635" s="1">
        <v>197810</v>
      </c>
      <c r="B635" s="75">
        <f>Monthly!AA1295</f>
        <v>-9.6228333333333332E-2</v>
      </c>
      <c r="C635">
        <f>Monthly!AA1296</f>
        <v>1.9570999999999998E-2</v>
      </c>
      <c r="D635" s="45">
        <f>INTERCEPT($B$2:B633,$C$2:C633)</f>
        <v>5.9301882337501428E-3</v>
      </c>
      <c r="E635" s="45">
        <f t="shared" si="61"/>
        <v>3.2567480220813114E-2</v>
      </c>
      <c r="F635" s="45">
        <f t="shared" si="62"/>
        <v>2.7962738912349983E-3</v>
      </c>
      <c r="G635">
        <f>Monthly!H1295</f>
        <v>0.23251916482218166</v>
      </c>
      <c r="H635" s="45">
        <f t="shared" si="63"/>
        <v>0.70660058251140212</v>
      </c>
      <c r="I635" s="31">
        <f>Monthly!K1295</f>
        <v>4.2269007660885377E-3</v>
      </c>
      <c r="J635" s="49">
        <f t="shared" si="64"/>
        <v>-0.70748012890529621</v>
      </c>
      <c r="K635" s="42"/>
      <c r="L635" s="42"/>
      <c r="M635" s="47"/>
      <c r="N635" s="57">
        <f t="shared" si="58"/>
        <v>6.1519151469695138E-3</v>
      </c>
      <c r="O635">
        <f t="shared" si="56"/>
        <v>1.8007183829283217E-4</v>
      </c>
      <c r="P635">
        <f>(C635-AVERAGE($C$2:C634))^2</f>
        <v>1.7042729157270596E-4</v>
      </c>
      <c r="R635">
        <f t="shared" si="60"/>
        <v>-0.70197262881884881</v>
      </c>
      <c r="S635" s="45"/>
      <c r="T635" s="49"/>
      <c r="U635" s="50"/>
      <c r="V635" s="71">
        <f t="shared" si="59"/>
        <v>6.1195639774143107E-3</v>
      </c>
      <c r="W635" s="51">
        <f t="shared" si="57"/>
        <v>1.8094113106971585E-4</v>
      </c>
      <c r="X635" s="52">
        <f>(C635-AVERAGE($C$2:C634))^2</f>
        <v>1.7042729157270596E-4</v>
      </c>
    </row>
    <row r="636" spans="1:24" x14ac:dyDescent="0.3">
      <c r="A636" s="1">
        <v>197811</v>
      </c>
      <c r="B636" s="75">
        <f>Monthly!AA1296</f>
        <v>1.9570999999999998E-2</v>
      </c>
      <c r="C636">
        <f>Monthly!AA1297</f>
        <v>9.0603333333333334E-3</v>
      </c>
      <c r="D636" s="45">
        <f>INTERCEPT($B$2:B634,$C$2:C634)</f>
        <v>5.9177889966133086E-3</v>
      </c>
      <c r="E636" s="45">
        <f t="shared" si="61"/>
        <v>3.5864371093347211E-2</v>
      </c>
      <c r="F636" s="45">
        <f t="shared" si="62"/>
        <v>6.6196906032812072E-3</v>
      </c>
      <c r="G636">
        <f>Monthly!H1296</f>
        <v>0.23278832477711961</v>
      </c>
      <c r="H636" s="45">
        <f t="shared" si="63"/>
        <v>0.70726715285459374</v>
      </c>
      <c r="I636" s="31">
        <f>Monthly!K1296</f>
        <v>4.2179710244268217E-3</v>
      </c>
      <c r="J636" s="49">
        <f t="shared" si="64"/>
        <v>-0.70427882338542502</v>
      </c>
      <c r="K636" s="42"/>
      <c r="L636" s="42"/>
      <c r="M636" s="47"/>
      <c r="N636" s="57">
        <f t="shared" si="58"/>
        <v>5.9363256410578102E-3</v>
      </c>
      <c r="O636">
        <f t="shared" si="56"/>
        <v>9.7594240613966402E-6</v>
      </c>
      <c r="P636">
        <f>(C636-AVERAGE($C$2:C635))^2</f>
        <v>6.3681663519832518E-6</v>
      </c>
      <c r="R636">
        <f t="shared" si="60"/>
        <v>-0.69878103032433603</v>
      </c>
      <c r="S636" s="45"/>
      <c r="T636" s="49"/>
      <c r="U636" s="50"/>
      <c r="V636" s="71">
        <f t="shared" si="59"/>
        <v>5.9132030351367604E-3</v>
      </c>
      <c r="W636" s="51">
        <f t="shared" si="57"/>
        <v>9.9044291138268512E-6</v>
      </c>
      <c r="X636" s="52">
        <f>(C636-AVERAGE($C$2:C635))^2</f>
        <v>6.3681663519832518E-6</v>
      </c>
    </row>
    <row r="637" spans="1:24" x14ac:dyDescent="0.3">
      <c r="A637" s="1">
        <v>197812</v>
      </c>
      <c r="B637" s="75">
        <f>Monthly!AA1297</f>
        <v>9.0603333333333334E-3</v>
      </c>
      <c r="C637">
        <f>Monthly!AA1298</f>
        <v>3.490533333333333E-2</v>
      </c>
      <c r="D637" s="45">
        <f>INTERCEPT($B$2:B635,$C$2:C635)</f>
        <v>5.756842484859811E-3</v>
      </c>
      <c r="E637" s="45">
        <f t="shared" si="61"/>
        <v>2.8462085212945989E-2</v>
      </c>
      <c r="F637" s="45">
        <f t="shared" si="62"/>
        <v>6.0147184642508397E-3</v>
      </c>
      <c r="G637">
        <f>Monthly!H1297</f>
        <v>0.23304713347104419</v>
      </c>
      <c r="H637" s="45">
        <f t="shared" si="63"/>
        <v>0.70790803089477383</v>
      </c>
      <c r="I637" s="31">
        <f>Monthly!K1297</f>
        <v>4.2091204877204831E-3</v>
      </c>
      <c r="J637" s="49">
        <f t="shared" si="64"/>
        <v>-0.70558029789245136</v>
      </c>
      <c r="K637" s="42"/>
      <c r="L637" s="42"/>
      <c r="M637" s="47"/>
      <c r="N637" s="57">
        <f t="shared" si="58"/>
        <v>6.0239724602023301E-3</v>
      </c>
      <c r="O637">
        <f t="shared" si="56"/>
        <v>8.3413300588402225E-4</v>
      </c>
      <c r="P637">
        <f>(C637-AVERAGE($C$2:C636))^2</f>
        <v>8.0454761481010037E-4</v>
      </c>
      <c r="R637">
        <f t="shared" si="60"/>
        <v>-0.70009218946830531</v>
      </c>
      <c r="S637" s="45"/>
      <c r="T637" s="49"/>
      <c r="U637" s="50"/>
      <c r="V637" s="71">
        <f t="shared" si="59"/>
        <v>5.9979793742942419E-3</v>
      </c>
      <c r="W637" s="51">
        <f t="shared" si="57"/>
        <v>8.3563511291317278E-4</v>
      </c>
      <c r="X637" s="52">
        <f>(C637-AVERAGE($C$2:C636))^2</f>
        <v>8.0454761481010037E-4</v>
      </c>
    </row>
    <row r="638" spans="1:24" x14ac:dyDescent="0.3">
      <c r="A638" s="1">
        <v>197901</v>
      </c>
      <c r="B638" s="75">
        <f>Monthly!AA1298</f>
        <v>3.490533333333333E-2</v>
      </c>
      <c r="C638">
        <f>Monthly!AA1299</f>
        <v>-3.6415666666666666E-2</v>
      </c>
      <c r="D638" s="45">
        <f>INTERCEPT($B$2:B636,$C$2:C636)</f>
        <v>5.7768884302597167E-3</v>
      </c>
      <c r="E638" s="45">
        <f t="shared" si="61"/>
        <v>3.3385223374141945E-2</v>
      </c>
      <c r="F638" s="45">
        <f t="shared" si="62"/>
        <v>6.9422107805419322E-3</v>
      </c>
      <c r="G638">
        <f>Monthly!H1298</f>
        <v>0.23326651622421865</v>
      </c>
      <c r="H638" s="45">
        <f t="shared" si="63"/>
        <v>0.70845123603345028</v>
      </c>
      <c r="I638" s="31">
        <f>Monthly!K1298</f>
        <v>4.2094691083144238E-3</v>
      </c>
      <c r="J638" s="49">
        <f t="shared" si="64"/>
        <v>-0.70517334955112165</v>
      </c>
      <c r="K638" s="42"/>
      <c r="L638" s="42"/>
      <c r="M638" s="47"/>
      <c r="N638" s="57">
        <f t="shared" si="58"/>
        <v>5.9965668310631298E-3</v>
      </c>
      <c r="O638">
        <f t="shared" ref="O638:O701" si="65">(C638-N638)^2</f>
        <v>1.7987975502659534E-3</v>
      </c>
      <c r="P638">
        <f>(C638-AVERAGE($C$2:C637))^2</f>
        <v>1.8490902830727094E-3</v>
      </c>
      <c r="R638">
        <f t="shared" si="60"/>
        <v>-0.69968321615094087</v>
      </c>
      <c r="S638" s="45"/>
      <c r="T638" s="49"/>
      <c r="U638" s="50"/>
      <c r="V638" s="71">
        <f t="shared" si="59"/>
        <v>5.9715361611887077E-3</v>
      </c>
      <c r="W638" s="51">
        <f t="shared" ref="W638:W701" si="66">(C638-V638)^2</f>
        <v>1.7966749635697505E-3</v>
      </c>
      <c r="X638" s="52">
        <f>(C638-AVERAGE($C$2:C637))^2</f>
        <v>1.8490902830727094E-3</v>
      </c>
    </row>
    <row r="639" spans="1:24" x14ac:dyDescent="0.3">
      <c r="A639" s="1">
        <v>197902</v>
      </c>
      <c r="B639" s="75">
        <f>Monthly!AA1299</f>
        <v>-3.6415666666666666E-2</v>
      </c>
      <c r="C639">
        <f>Monthly!AA1300</f>
        <v>4.9461000000000005E-2</v>
      </c>
      <c r="D639" s="45">
        <f>INTERCEPT($B$2:B637,$C$2:C637)</f>
        <v>5.7758674082546589E-3</v>
      </c>
      <c r="E639" s="45">
        <f t="shared" si="61"/>
        <v>2.9437580807261752E-2</v>
      </c>
      <c r="F639" s="45">
        <f t="shared" si="62"/>
        <v>4.7038782781043502E-3</v>
      </c>
      <c r="G639">
        <f>Monthly!H1299</f>
        <v>0.23352129119778525</v>
      </c>
      <c r="H639" s="45">
        <f t="shared" si="63"/>
        <v>0.70908202413366372</v>
      </c>
      <c r="I639" s="31">
        <f>Monthly!K1299</f>
        <v>4.2540035439283686E-3</v>
      </c>
      <c r="J639" s="49">
        <f t="shared" si="64"/>
        <v>-0.70812374637932107</v>
      </c>
      <c r="K639" s="42"/>
      <c r="L639" s="42"/>
      <c r="M639" s="47"/>
      <c r="N639" s="57">
        <f t="shared" ref="N639:N702" si="67">$K$254+$L$254*J639</f>
        <v>6.1952590803616495E-3</v>
      </c>
      <c r="O639">
        <f t="shared" si="65"/>
        <v>1.8719243373252689E-3</v>
      </c>
      <c r="P639">
        <f>(C639-AVERAGE($C$2:C638))^2</f>
        <v>1.8441117656680555E-3</v>
      </c>
      <c r="R639">
        <f t="shared" si="60"/>
        <v>-0.70257368543819443</v>
      </c>
      <c r="S639" s="45"/>
      <c r="T639" s="49"/>
      <c r="U639" s="50"/>
      <c r="V639" s="71">
        <f t="shared" ref="V639:V702" si="68">$S$254+$T$254*R639</f>
        <v>6.1584268264047379E-3</v>
      </c>
      <c r="W639" s="51">
        <f t="shared" si="66"/>
        <v>1.8751128434545724E-3</v>
      </c>
      <c r="X639" s="52">
        <f>(C639-AVERAGE($C$2:C638))^2</f>
        <v>1.8441117656680555E-3</v>
      </c>
    </row>
    <row r="640" spans="1:24" x14ac:dyDescent="0.3">
      <c r="A640" s="1">
        <v>197903</v>
      </c>
      <c r="B640" s="75">
        <f>Monthly!AA1300</f>
        <v>4.9461000000000005E-2</v>
      </c>
      <c r="C640">
        <f>Monthly!AA1301</f>
        <v>-3.7003333333333341E-3</v>
      </c>
      <c r="D640" s="45">
        <f>INTERCEPT($B$2:B638,$C$2:C638)</f>
        <v>5.8319527119982863E-3</v>
      </c>
      <c r="E640" s="45">
        <f t="shared" si="61"/>
        <v>2.5240079208708122E-2</v>
      </c>
      <c r="F640" s="45">
        <f t="shared" si="62"/>
        <v>7.0803522697401988E-3</v>
      </c>
      <c r="G640">
        <f>Monthly!H1300</f>
        <v>0.23376411981614489</v>
      </c>
      <c r="H640" s="45">
        <f t="shared" si="63"/>
        <v>0.70968318459710411</v>
      </c>
      <c r="I640" s="31">
        <f>Monthly!K1300</f>
        <v>4.2980341289939787E-3</v>
      </c>
      <c r="J640" s="49">
        <f t="shared" si="64"/>
        <v>-0.70638031310075522</v>
      </c>
      <c r="K640" s="42"/>
      <c r="L640" s="42"/>
      <c r="M640" s="47"/>
      <c r="N640" s="57">
        <f t="shared" si="67"/>
        <v>6.0778488810592224E-3</v>
      </c>
      <c r="O640">
        <f t="shared" si="65"/>
        <v>9.5612847417862897E-5</v>
      </c>
      <c r="P640">
        <f>(C640-AVERAGE($C$2:C639))^2</f>
        <v>1.0579191866105248E-4</v>
      </c>
      <c r="R640">
        <f t="shared" si="60"/>
        <v>-0.70077102979759964</v>
      </c>
      <c r="S640" s="45"/>
      <c r="T640" s="49"/>
      <c r="U640" s="50"/>
      <c r="V640" s="71">
        <f t="shared" si="68"/>
        <v>6.0418715274739229E-3</v>
      </c>
      <c r="W640" s="51">
        <f t="shared" si="66"/>
        <v>9.4910555549936523E-5</v>
      </c>
      <c r="X640" s="52">
        <f>(C640-AVERAGE($C$2:C639))^2</f>
        <v>1.0579191866105248E-4</v>
      </c>
    </row>
    <row r="641" spans="1:24" x14ac:dyDescent="0.3">
      <c r="A641" s="1">
        <v>197904</v>
      </c>
      <c r="B641" s="75">
        <f>Monthly!AA1301</f>
        <v>-3.7003333333333341E-3</v>
      </c>
      <c r="C641">
        <f>Monthly!AA1302</f>
        <v>-2.4826333333333332E-2</v>
      </c>
      <c r="D641" s="45">
        <f>INTERCEPT($B$2:B639,$C$2:C639)</f>
        <v>5.7625677699504633E-3</v>
      </c>
      <c r="E641" s="45">
        <f t="shared" si="61"/>
        <v>1.7236406988688537E-2</v>
      </c>
      <c r="F641" s="45">
        <f t="shared" si="62"/>
        <v>5.6987873186233199E-3</v>
      </c>
      <c r="G641">
        <f>Monthly!H1301</f>
        <v>0.23400803119568489</v>
      </c>
      <c r="H641" s="45">
        <f t="shared" si="63"/>
        <v>0.7102869766620179</v>
      </c>
      <c r="I641" s="31">
        <f>Monthly!K1301</f>
        <v>4.3415375159595098E-3</v>
      </c>
      <c r="J641" s="49">
        <f t="shared" si="64"/>
        <v>-0.70846539843898637</v>
      </c>
      <c r="K641" s="42"/>
      <c r="L641" s="42"/>
      <c r="M641" s="47"/>
      <c r="N641" s="57">
        <f t="shared" si="67"/>
        <v>6.2182673806565614E-3</v>
      </c>
      <c r="O641">
        <f t="shared" si="65"/>
        <v>9.637672334910618E-4</v>
      </c>
      <c r="P641">
        <f>(C641-AVERAGE($C$2:C640))^2</f>
        <v>9.8567262167394121E-4</v>
      </c>
      <c r="R641">
        <f t="shared" si="60"/>
        <v>-0.70279753546812973</v>
      </c>
      <c r="S641" s="45"/>
      <c r="T641" s="49"/>
      <c r="U641" s="50"/>
      <c r="V641" s="71">
        <f t="shared" si="68"/>
        <v>6.172900421120904E-3</v>
      </c>
      <c r="W641" s="51">
        <f t="shared" si="66"/>
        <v>9.6095249336329493E-4</v>
      </c>
      <c r="X641" s="52">
        <f>(C641-AVERAGE($C$2:C640))^2</f>
        <v>9.8567262167394121E-4</v>
      </c>
    </row>
    <row r="642" spans="1:24" x14ac:dyDescent="0.3">
      <c r="A642" s="1">
        <v>197905</v>
      </c>
      <c r="B642" s="75">
        <f>Monthly!AA1302</f>
        <v>-2.4826333333333332E-2</v>
      </c>
      <c r="C642">
        <f>Monthly!AA1303</f>
        <v>3.2773999999999998E-2</v>
      </c>
      <c r="D642" s="45">
        <f>INTERCEPT($B$2:B640,$C$2:C640)</f>
        <v>5.8328361378965745E-3</v>
      </c>
      <c r="E642" s="45">
        <f t="shared" si="61"/>
        <v>1.302443973100521E-2</v>
      </c>
      <c r="F642" s="45">
        <f t="shared" si="62"/>
        <v>5.5094870556547286E-3</v>
      </c>
      <c r="G642">
        <f>Monthly!H1302</f>
        <v>0.23424103192135434</v>
      </c>
      <c r="H642" s="45">
        <f t="shared" si="63"/>
        <v>0.71086371431010442</v>
      </c>
      <c r="I642" s="31">
        <f>Monthly!K1302</f>
        <v>4.3899372295426922E-3</v>
      </c>
      <c r="J642" s="49">
        <f t="shared" si="64"/>
        <v>-0.70928047025421503</v>
      </c>
      <c r="K642" s="42"/>
      <c r="L642" s="42"/>
      <c r="M642" s="47"/>
      <c r="N642" s="57">
        <f t="shared" si="67"/>
        <v>6.2731577773515873E-3</v>
      </c>
      <c r="O642">
        <f t="shared" si="65"/>
        <v>7.0229463850970475E-4</v>
      </c>
      <c r="P642">
        <f>(C642-AVERAGE($C$2:C641))^2</f>
        <v>6.8927068369080099E-4</v>
      </c>
      <c r="R642">
        <f t="shared" si="60"/>
        <v>-0.70354767780575389</v>
      </c>
      <c r="S642" s="45"/>
      <c r="T642" s="49"/>
      <c r="U642" s="50"/>
      <c r="V642" s="71">
        <f t="shared" si="68"/>
        <v>6.2214027875371544E-3</v>
      </c>
      <c r="W642" s="51">
        <f t="shared" si="66"/>
        <v>7.0504041872728959E-4</v>
      </c>
      <c r="X642" s="52">
        <f>(C642-AVERAGE($C$2:C641))^2</f>
        <v>6.8927068369080099E-4</v>
      </c>
    </row>
    <row r="643" spans="1:24" x14ac:dyDescent="0.3">
      <c r="A643" s="1">
        <v>197906</v>
      </c>
      <c r="B643" s="75">
        <f>Monthly!AA1303</f>
        <v>3.2773999999999998E-2</v>
      </c>
      <c r="C643">
        <f>Monthly!AA1304</f>
        <v>4.3509999999999998E-3</v>
      </c>
      <c r="D643" s="45">
        <f>INTERCEPT($B$2:B641,$C$2:C641)</f>
        <v>5.8217134002377484E-3</v>
      </c>
      <c r="E643" s="45">
        <f t="shared" si="61"/>
        <v>1.3008564571507732E-2</v>
      </c>
      <c r="F643" s="45">
        <f t="shared" si="62"/>
        <v>6.2480560955043424E-3</v>
      </c>
      <c r="G643">
        <f>Monthly!H1303</f>
        <v>0.23443092075622698</v>
      </c>
      <c r="H643" s="45">
        <f t="shared" si="63"/>
        <v>0.71133370600521939</v>
      </c>
      <c r="I643" s="31">
        <f>Monthly!K1303</f>
        <v>4.4377366556788995E-3</v>
      </c>
      <c r="J643" s="49">
        <f t="shared" si="64"/>
        <v>-0.7090750225500827</v>
      </c>
      <c r="K643" s="42"/>
      <c r="L643" s="42"/>
      <c r="M643" s="47"/>
      <c r="N643" s="57">
        <f t="shared" si="67"/>
        <v>6.2593220566589947E-3</v>
      </c>
      <c r="O643">
        <f t="shared" si="65"/>
        <v>3.6416930719312159E-6</v>
      </c>
      <c r="P643">
        <f>(C643-AVERAGE($C$2:C642))^2</f>
        <v>4.8840678211658427E-6</v>
      </c>
      <c r="R643">
        <f t="shared" ref="R643:R706" si="69">J643+I643/(1-G643)</f>
        <v>-0.70327837169780105</v>
      </c>
      <c r="S643" s="45"/>
      <c r="T643" s="49"/>
      <c r="U643" s="50"/>
      <c r="V643" s="71">
        <f t="shared" si="68"/>
        <v>6.2039901141404882E-3</v>
      </c>
      <c r="W643" s="51">
        <f t="shared" si="66"/>
        <v>3.4335723631023803E-6</v>
      </c>
      <c r="X643" s="52">
        <f>(C643-AVERAGE($C$2:C642))^2</f>
        <v>4.8840678211658427E-6</v>
      </c>
    </row>
    <row r="644" spans="1:24" x14ac:dyDescent="0.3">
      <c r="A644" s="1">
        <v>197907</v>
      </c>
      <c r="B644" s="75">
        <f>Monthly!AA1304</f>
        <v>4.3509999999999998E-3</v>
      </c>
      <c r="C644">
        <f>Monthly!AA1305</f>
        <v>5.3931666666666669E-2</v>
      </c>
      <c r="D644" s="45">
        <f>INTERCEPT($B$2:B642,$C$2:C642)</f>
        <v>5.7706138488821737E-3</v>
      </c>
      <c r="E644" s="45">
        <f t="shared" si="61"/>
        <v>1.0464566267652547E-2</v>
      </c>
      <c r="F644" s="45">
        <f t="shared" si="62"/>
        <v>5.8161451767127295E-3</v>
      </c>
      <c r="G644">
        <f>Monthly!H1304</f>
        <v>0.23463834260984126</v>
      </c>
      <c r="H644" s="45">
        <f t="shared" si="63"/>
        <v>0.7118470600102812</v>
      </c>
      <c r="I644" s="31">
        <f>Monthly!K1304</f>
        <v>4.4939195612797474E-3</v>
      </c>
      <c r="J644" s="49">
        <f t="shared" si="64"/>
        <v>-0.71011476527323625</v>
      </c>
      <c r="K644" s="42"/>
      <c r="L644" s="42"/>
      <c r="M644" s="47"/>
      <c r="N644" s="57">
        <f t="shared" si="67"/>
        <v>6.3293427462084856E-3</v>
      </c>
      <c r="O644">
        <f t="shared" si="65"/>
        <v>2.2659812426282255E-3</v>
      </c>
      <c r="P644">
        <f>(C644-AVERAGE($C$2:C643))^2</f>
        <v>2.2443068955109308E-3</v>
      </c>
      <c r="R644">
        <f t="shared" si="69"/>
        <v>-0.70424313645843029</v>
      </c>
      <c r="S644" s="45"/>
      <c r="T644" s="49"/>
      <c r="U644" s="50"/>
      <c r="V644" s="71">
        <f t="shared" si="68"/>
        <v>6.2663694408076481E-3</v>
      </c>
      <c r="W644" s="51">
        <f t="shared" si="66"/>
        <v>2.2719805596294836E-3</v>
      </c>
      <c r="X644" s="52">
        <f>(C644-AVERAGE($C$2:C643))^2</f>
        <v>2.2443068955109308E-3</v>
      </c>
    </row>
    <row r="645" spans="1:24" x14ac:dyDescent="0.3">
      <c r="A645" s="1">
        <v>197908</v>
      </c>
      <c r="B645" s="75">
        <f>Monthly!AA1305</f>
        <v>5.3931666666666669E-2</v>
      </c>
      <c r="C645">
        <f>Monthly!AA1306</f>
        <v>-7.1340000000000006E-3</v>
      </c>
      <c r="D645" s="45">
        <f>INTERCEPT($B$2:B643,$C$2:C643)</f>
        <v>5.8120769752002593E-3</v>
      </c>
      <c r="E645" s="45">
        <f t="shared" si="61"/>
        <v>1.2057950650059558E-2</v>
      </c>
      <c r="F645" s="45">
        <f t="shared" si="62"/>
        <v>6.4623823503423879E-3</v>
      </c>
      <c r="G645">
        <f>Monthly!H1305</f>
        <v>0.23481433129278328</v>
      </c>
      <c r="H645" s="45">
        <f t="shared" si="63"/>
        <v>0.7122825919213478</v>
      </c>
      <c r="I645" s="31">
        <f>Monthly!K1305</f>
        <v>4.5652564410549688E-3</v>
      </c>
      <c r="J645" s="49">
        <f t="shared" si="64"/>
        <v>-0.70997943755086212</v>
      </c>
      <c r="K645" s="42"/>
      <c r="L645" s="42"/>
      <c r="M645" s="47"/>
      <c r="N645" s="57">
        <f t="shared" si="67"/>
        <v>6.3202292028051166E-3</v>
      </c>
      <c r="O645">
        <f t="shared" si="65"/>
        <v>1.8101628344161405E-4</v>
      </c>
      <c r="P645">
        <f>(C645-AVERAGE($C$2:C644))^2</f>
        <v>1.8948147603133872E-4</v>
      </c>
      <c r="R645">
        <f t="shared" si="69"/>
        <v>-0.70401323009592121</v>
      </c>
      <c r="S645" s="45"/>
      <c r="T645" s="49"/>
      <c r="U645" s="50"/>
      <c r="V645" s="71">
        <f t="shared" si="68"/>
        <v>6.2515042584595087E-3</v>
      </c>
      <c r="W645" s="51">
        <f t="shared" si="66"/>
        <v>1.7917172425323767E-4</v>
      </c>
      <c r="X645" s="52">
        <f>(C645-AVERAGE($C$2:C644))^2</f>
        <v>1.8948147603133872E-4</v>
      </c>
    </row>
    <row r="646" spans="1:24" x14ac:dyDescent="0.3">
      <c r="A646" s="1">
        <v>197909</v>
      </c>
      <c r="B646" s="75">
        <f>Monthly!AA1306</f>
        <v>-7.1340000000000006E-3</v>
      </c>
      <c r="C646">
        <f>Monthly!AA1307</f>
        <v>-7.5309999999999988E-2</v>
      </c>
      <c r="D646" s="45">
        <f>INTERCEPT($B$2:B644,$C$2:C644)</f>
        <v>5.8014080882604199E-3</v>
      </c>
      <c r="E646" s="45">
        <f t="shared" si="61"/>
        <v>1.1294501961963462E-2</v>
      </c>
      <c r="F646" s="45">
        <f t="shared" si="62"/>
        <v>5.7208331112637723E-3</v>
      </c>
      <c r="G646">
        <f>Monthly!H1306</f>
        <v>0.23501453925461349</v>
      </c>
      <c r="H646" s="45">
        <f t="shared" si="63"/>
        <v>0.71277803071344592</v>
      </c>
      <c r="I646" s="31">
        <f>Monthly!K1306</f>
        <v>4.6356523532190465E-3</v>
      </c>
      <c r="J646" s="49">
        <f t="shared" si="64"/>
        <v>-0.71131474397265648</v>
      </c>
      <c r="K646" s="42"/>
      <c r="L646" s="42"/>
      <c r="M646" s="47"/>
      <c r="N646" s="57">
        <f t="shared" si="67"/>
        <v>6.4101544067347166E-3</v>
      </c>
      <c r="O646">
        <f t="shared" si="65"/>
        <v>6.6781836362605615E-3</v>
      </c>
      <c r="P646">
        <f>(C646-AVERAGE($C$2:C645))^2</f>
        <v>6.7108622310776585E-3</v>
      </c>
      <c r="R646">
        <f t="shared" si="69"/>
        <v>-0.70525495252419923</v>
      </c>
      <c r="S646" s="45"/>
      <c r="T646" s="49"/>
      <c r="U646" s="50"/>
      <c r="V646" s="71">
        <f t="shared" si="68"/>
        <v>6.3317909896342395E-3</v>
      </c>
      <c r="W646" s="51">
        <f t="shared" si="66"/>
        <v>6.6653820359951202E-3</v>
      </c>
      <c r="X646" s="52">
        <f>(C646-AVERAGE($C$2:C645))^2</f>
        <v>6.7108622310776585E-3</v>
      </c>
    </row>
    <row r="647" spans="1:24" x14ac:dyDescent="0.3">
      <c r="A647" s="1">
        <v>197910</v>
      </c>
      <c r="B647" s="75">
        <f>Monthly!AA1307</f>
        <v>-7.5309999999999988E-2</v>
      </c>
      <c r="C647">
        <f>Monthly!AA1308</f>
        <v>4.2951999999999997E-2</v>
      </c>
      <c r="D647" s="45">
        <f>INTERCEPT($B$2:B645,$C$2:C645)</f>
        <v>5.8792186434899144E-3</v>
      </c>
      <c r="E647" s="45">
        <f t="shared" ref="E647:E710" si="70">SLOPE(B515:B645,C515:C645)</f>
        <v>9.3504129085557226E-3</v>
      </c>
      <c r="F647" s="45">
        <f t="shared" ref="F647:F710" si="71">B647*E647+D647</f>
        <v>5.1750390473465826E-3</v>
      </c>
      <c r="G647">
        <f>Monthly!H1307</f>
        <v>0.23523575375177014</v>
      </c>
      <c r="H647" s="45">
        <f t="shared" ref="H647:H710" si="72">(-G647/(1-G647)*LN(G647))-(LN(1-G647))</f>
        <v>0.71332541535823724</v>
      </c>
      <c r="I647" s="31">
        <f>Monthly!K1307</f>
        <v>4.7140949816709471E-3</v>
      </c>
      <c r="J647" s="49">
        <f t="shared" ref="J647:J710" si="73">D647*G647/((1-G647)*(1-E647*G647))+F647/(1-E647*G647)-I647/(1-G647)-H647</f>
        <v>-0.71249069367958817</v>
      </c>
      <c r="K647" s="42"/>
      <c r="L647" s="42"/>
      <c r="M647" s="47"/>
      <c r="N647" s="57">
        <f t="shared" si="67"/>
        <v>6.4893478528837145E-3</v>
      </c>
      <c r="O647">
        <f t="shared" si="65"/>
        <v>1.3295250016016036E-3</v>
      </c>
      <c r="P647">
        <f>(C647-AVERAGE($C$2:C646))^2</f>
        <v>1.3299992692410909E-3</v>
      </c>
      <c r="R647">
        <f t="shared" si="69"/>
        <v>-0.70632657839203739</v>
      </c>
      <c r="S647" s="45"/>
      <c r="T647" s="49"/>
      <c r="U647" s="50"/>
      <c r="V647" s="71">
        <f t="shared" si="68"/>
        <v>6.4010796937855538E-3</v>
      </c>
      <c r="W647" s="51">
        <f t="shared" si="66"/>
        <v>1.3359697752312392E-3</v>
      </c>
      <c r="X647" s="52">
        <f>(C647-AVERAGE($C$2:C646))^2</f>
        <v>1.3299992692410909E-3</v>
      </c>
    </row>
    <row r="648" spans="1:24" x14ac:dyDescent="0.3">
      <c r="A648" s="1">
        <v>197911</v>
      </c>
      <c r="B648" s="75">
        <f>Monthly!AA1308</f>
        <v>4.2951999999999997E-2</v>
      </c>
      <c r="C648">
        <f>Monthly!AA1309</f>
        <v>8.3066666666666653E-3</v>
      </c>
      <c r="D648" s="45">
        <f>INTERCEPT($B$2:B646,$C$2:C646)</f>
        <v>5.8710204758993592E-3</v>
      </c>
      <c r="E648" s="45">
        <f t="shared" si="70"/>
        <v>1.0265113929023829E-2</v>
      </c>
      <c r="F648" s="45">
        <f t="shared" si="71"/>
        <v>6.3119276493787905E-3</v>
      </c>
      <c r="G648">
        <f>Monthly!H1308</f>
        <v>0.23543260453366582</v>
      </c>
      <c r="H648" s="45">
        <f t="shared" si="72"/>
        <v>0.71381248033725586</v>
      </c>
      <c r="I648" s="31">
        <f>Monthly!K1308</f>
        <v>4.7763710884731782E-3</v>
      </c>
      <c r="J648" s="49">
        <f t="shared" si="73"/>
        <v>-0.71192017832560583</v>
      </c>
      <c r="K648" s="42"/>
      <c r="L648" s="42"/>
      <c r="M648" s="47"/>
      <c r="N648" s="57">
        <f t="shared" si="67"/>
        <v>6.4509269266345287E-3</v>
      </c>
      <c r="O648">
        <f t="shared" si="65"/>
        <v>3.443769982734542E-6</v>
      </c>
      <c r="P648">
        <f>(C648-AVERAGE($C$2:C647))^2</f>
        <v>3.1235893118247241E-6</v>
      </c>
      <c r="R648">
        <f t="shared" si="69"/>
        <v>-0.70567302324575842</v>
      </c>
      <c r="S648" s="45"/>
      <c r="T648" s="49"/>
      <c r="U648" s="50"/>
      <c r="V648" s="71">
        <f t="shared" si="68"/>
        <v>6.3588224186150247E-3</v>
      </c>
      <c r="W648" s="51">
        <f t="shared" si="66"/>
        <v>3.7940972146678614E-6</v>
      </c>
      <c r="X648" s="52">
        <f>(C648-AVERAGE($C$2:C647))^2</f>
        <v>3.1235893118247241E-6</v>
      </c>
    </row>
    <row r="649" spans="1:24" x14ac:dyDescent="0.3">
      <c r="A649" s="1">
        <v>197912</v>
      </c>
      <c r="B649" s="75">
        <f>Monthly!AA1309</f>
        <v>8.3066666666666653E-3</v>
      </c>
      <c r="C649">
        <f>Monthly!AA1310</f>
        <v>5.1307999999999999E-2</v>
      </c>
      <c r="D649" s="45">
        <f>INTERCEPT($B$2:B647,$C$2:C647)</f>
        <v>5.7463843602968308E-3</v>
      </c>
      <c r="E649" s="45">
        <f t="shared" si="70"/>
        <v>6.4833651962403517E-3</v>
      </c>
      <c r="F649" s="45">
        <f t="shared" si="71"/>
        <v>5.8002395138602673E-3</v>
      </c>
      <c r="G649">
        <f>Monthly!H1309</f>
        <v>0.2355883265230212</v>
      </c>
      <c r="H649" s="45">
        <f t="shared" si="72"/>
        <v>0.71419775915136052</v>
      </c>
      <c r="I649" s="31">
        <f>Monthly!K1309</f>
        <v>4.8380703020000611E-3</v>
      </c>
      <c r="J649" s="49">
        <f t="shared" si="73"/>
        <v>-0.71294406947209765</v>
      </c>
      <c r="K649" s="42"/>
      <c r="L649" s="42"/>
      <c r="M649" s="47"/>
      <c r="N649" s="57">
        <f t="shared" si="67"/>
        <v>6.5198801037084919E-3</v>
      </c>
      <c r="O649">
        <f t="shared" si="65"/>
        <v>2.0059756838445831E-3</v>
      </c>
      <c r="P649">
        <f>(C649-AVERAGE($C$2:C648))^2</f>
        <v>2.0039920345233352E-3</v>
      </c>
      <c r="R649">
        <f t="shared" si="69"/>
        <v>-0.70661492711351259</v>
      </c>
      <c r="S649" s="45"/>
      <c r="T649" s="49"/>
      <c r="U649" s="50"/>
      <c r="V649" s="71">
        <f t="shared" si="68"/>
        <v>6.4197236159363041E-3</v>
      </c>
      <c r="W649" s="51">
        <f t="shared" si="66"/>
        <v>2.0149573567320904E-3</v>
      </c>
      <c r="X649" s="52">
        <f>(C649-AVERAGE($C$2:C648))^2</f>
        <v>2.0039920345233352E-3</v>
      </c>
    </row>
    <row r="650" spans="1:24" x14ac:dyDescent="0.3">
      <c r="A650" s="1">
        <v>198001</v>
      </c>
      <c r="B650" s="75">
        <f>Monthly!AA1310</f>
        <v>5.1307999999999999E-2</v>
      </c>
      <c r="C650">
        <f>Monthly!AA1311</f>
        <v>-8.1056666666666655E-3</v>
      </c>
      <c r="D650" s="45">
        <f>INTERCEPT($B$2:B648,$C$2:C648)</f>
        <v>5.8023025432834083E-3</v>
      </c>
      <c r="E650" s="45">
        <f t="shared" si="70"/>
        <v>5.9434452800204967E-3</v>
      </c>
      <c r="F650" s="45">
        <f t="shared" si="71"/>
        <v>6.1072488337107003E-3</v>
      </c>
      <c r="G650">
        <f>Monthly!H1310</f>
        <v>0.23574545390605492</v>
      </c>
      <c r="H650" s="45">
        <f t="shared" si="72"/>
        <v>0.71458649566973831</v>
      </c>
      <c r="I650" s="31">
        <f>Monthly!K1310</f>
        <v>4.8992062544127007E-3</v>
      </c>
      <c r="J650" s="49">
        <f t="shared" si="73"/>
        <v>-0.71308879947279369</v>
      </c>
      <c r="K650" s="42"/>
      <c r="L650" s="42"/>
      <c r="M650" s="47"/>
      <c r="N650" s="57">
        <f t="shared" si="67"/>
        <v>6.5296268364545482E-3</v>
      </c>
      <c r="O650">
        <f t="shared" si="65"/>
        <v>2.14191815922502E-4</v>
      </c>
      <c r="P650">
        <f>(C650-AVERAGE($C$2:C649))^2</f>
        <v>2.1658362386408968E-4</v>
      </c>
      <c r="R650">
        <f t="shared" si="69"/>
        <v>-0.70667836164229303</v>
      </c>
      <c r="S650" s="45"/>
      <c r="T650" s="49"/>
      <c r="U650" s="50"/>
      <c r="V650" s="71">
        <f t="shared" si="68"/>
        <v>6.4238251372130475E-3</v>
      </c>
      <c r="W650" s="51">
        <f t="shared" si="66"/>
        <v>2.1110613207900775E-4</v>
      </c>
      <c r="X650" s="52">
        <f>(C650-AVERAGE($C$2:C649))^2</f>
        <v>2.1658362386408968E-4</v>
      </c>
    </row>
    <row r="651" spans="1:24" x14ac:dyDescent="0.3">
      <c r="A651" s="1">
        <v>198002</v>
      </c>
      <c r="B651" s="75">
        <f>Monthly!AA1311</f>
        <v>-8.1056666666666655E-3</v>
      </c>
      <c r="C651">
        <f>Monthly!AA1312</f>
        <v>-0.11018466666666665</v>
      </c>
      <c r="D651" s="45">
        <f>INTERCEPT($B$2:B649,$C$2:C649)</f>
        <v>5.7978284915360502E-3</v>
      </c>
      <c r="E651" s="45">
        <f t="shared" si="70"/>
        <v>5.5265547139379629E-3</v>
      </c>
      <c r="F651" s="45">
        <f t="shared" si="71"/>
        <v>5.7530320812097741E-3</v>
      </c>
      <c r="G651">
        <f>Monthly!H1311</f>
        <v>0.23590914944856264</v>
      </c>
      <c r="H651" s="45">
        <f t="shared" si="72"/>
        <v>0.71499146125881086</v>
      </c>
      <c r="I651" s="31">
        <f>Monthly!K1311</f>
        <v>4.9646996001959333E-3</v>
      </c>
      <c r="J651" s="49">
        <f t="shared" si="73"/>
        <v>-0.71393605724220222</v>
      </c>
      <c r="K651" s="42"/>
      <c r="L651" s="42"/>
      <c r="M651" s="47"/>
      <c r="N651" s="57">
        <f t="shared" si="67"/>
        <v>6.5866847719601787E-3</v>
      </c>
      <c r="O651">
        <f t="shared" si="65"/>
        <v>1.3635548516803295E-2</v>
      </c>
      <c r="P651">
        <f>(C651-AVERAGE($C$2:C650))^2</f>
        <v>1.3635957879210146E-2</v>
      </c>
      <c r="R651">
        <f t="shared" si="69"/>
        <v>-0.70743853198507745</v>
      </c>
      <c r="S651" s="45"/>
      <c r="T651" s="49"/>
      <c r="U651" s="50"/>
      <c r="V651" s="71">
        <f t="shared" si="68"/>
        <v>6.4729758898838946E-3</v>
      </c>
      <c r="W651" s="51">
        <f t="shared" si="66"/>
        <v>1.3609005566851913E-2</v>
      </c>
      <c r="X651" s="52">
        <f>(C651-AVERAGE($C$2:C650))^2</f>
        <v>1.3635957879210146E-2</v>
      </c>
    </row>
    <row r="652" spans="1:24" x14ac:dyDescent="0.3">
      <c r="A652" s="1">
        <v>198003</v>
      </c>
      <c r="B652" s="75">
        <f>Monthly!AA1312</f>
        <v>-0.11018466666666665</v>
      </c>
      <c r="C652">
        <f>Monthly!AA1313</f>
        <v>3.1393999999999998E-2</v>
      </c>
      <c r="D652" s="45">
        <f>INTERCEPT($B$2:B650,$C$2:C650)</f>
        <v>5.8711774458661747E-3</v>
      </c>
      <c r="E652" s="45">
        <f t="shared" si="70"/>
        <v>9.1405629853976988E-3</v>
      </c>
      <c r="F652" s="45">
        <f t="shared" si="71"/>
        <v>4.864027560174458E-3</v>
      </c>
      <c r="G652">
        <f>Monthly!H1312</f>
        <v>0.23608253192525627</v>
      </c>
      <c r="H652" s="45">
        <f t="shared" si="72"/>
        <v>0.71542036836153988</v>
      </c>
      <c r="I652" s="31">
        <f>Monthly!K1312</f>
        <v>5.0295765076254894E-3</v>
      </c>
      <c r="J652" s="49">
        <f t="shared" si="73"/>
        <v>-0.7153113845134178</v>
      </c>
      <c r="K652" s="42"/>
      <c r="L652" s="42"/>
      <c r="M652" s="47"/>
      <c r="N652" s="57">
        <f t="shared" si="67"/>
        <v>6.6793051498115902E-3</v>
      </c>
      <c r="O652">
        <f t="shared" si="65"/>
        <v>6.1081614153792941E-4</v>
      </c>
      <c r="P652">
        <f>(C652-AVERAGE($C$2:C651))^2</f>
        <v>6.242608853121777E-4</v>
      </c>
      <c r="R652">
        <f t="shared" si="69"/>
        <v>-0.70872745795352221</v>
      </c>
      <c r="S652" s="45"/>
      <c r="T652" s="49"/>
      <c r="U652" s="50"/>
      <c r="V652" s="71">
        <f t="shared" si="68"/>
        <v>6.5563146863620789E-3</v>
      </c>
      <c r="W652" s="51">
        <f t="shared" si="66"/>
        <v>6.1691061173930475E-4</v>
      </c>
      <c r="X652" s="52">
        <f>(C652-AVERAGE($C$2:C651))^2</f>
        <v>6.242608853121777E-4</v>
      </c>
    </row>
    <row r="653" spans="1:24" x14ac:dyDescent="0.3">
      <c r="A653" s="1">
        <v>198004</v>
      </c>
      <c r="B653" s="75">
        <f>Monthly!AA1313</f>
        <v>3.1393999999999998E-2</v>
      </c>
      <c r="C653">
        <f>Monthly!AA1314</f>
        <v>4.8409999999999995E-2</v>
      </c>
      <c r="D653" s="45">
        <f>INTERCEPT($B$2:B651,$C$2:C651)</f>
        <v>5.867715600796357E-3</v>
      </c>
      <c r="E653" s="45">
        <f t="shared" si="70"/>
        <v>1.0014845226735751E-2</v>
      </c>
      <c r="F653" s="45">
        <f t="shared" si="71"/>
        <v>6.182121651844499E-3</v>
      </c>
      <c r="G653">
        <f>Monthly!H1313</f>
        <v>0.23621133086558707</v>
      </c>
      <c r="H653" s="45">
        <f t="shared" si="72"/>
        <v>0.7157389711500638</v>
      </c>
      <c r="I653" s="31">
        <f>Monthly!K1313</f>
        <v>5.0938217092035831E-3</v>
      </c>
      <c r="J653" s="49">
        <f t="shared" si="73"/>
        <v>-0.71439237249211363</v>
      </c>
      <c r="K653" s="42"/>
      <c r="L653" s="42"/>
      <c r="M653" s="47"/>
      <c r="N653" s="57">
        <f t="shared" si="67"/>
        <v>6.6174149783268452E-3</v>
      </c>
      <c r="O653">
        <f t="shared" si="65"/>
        <v>1.7466201627937788E-3</v>
      </c>
      <c r="P653">
        <f>(C653-AVERAGE($C$2:C652))^2</f>
        <v>1.7608794028474565E-3</v>
      </c>
      <c r="R653">
        <f t="shared" si="69"/>
        <v>-0.70772322182904301</v>
      </c>
      <c r="S653" s="45"/>
      <c r="T653" s="49"/>
      <c r="U653" s="50"/>
      <c r="V653" s="71">
        <f t="shared" si="68"/>
        <v>6.4913832379756425E-3</v>
      </c>
      <c r="W653" s="51">
        <f t="shared" si="66"/>
        <v>1.7571704312414689E-3</v>
      </c>
      <c r="X653" s="52">
        <f>(C653-AVERAGE($C$2:C652))^2</f>
        <v>1.7608794028474565E-3</v>
      </c>
    </row>
    <row r="654" spans="1:24" x14ac:dyDescent="0.3">
      <c r="A654" s="1">
        <v>198005</v>
      </c>
      <c r="B654" s="75">
        <f>Monthly!AA1314</f>
        <v>4.8409999999999995E-2</v>
      </c>
      <c r="C654">
        <f>Monthly!AA1315</f>
        <v>2.3830333333333332E-2</v>
      </c>
      <c r="D654" s="45">
        <f>INTERCEPT($B$2:B652,$C$2:C652)</f>
        <v>5.6920183406244298E-3</v>
      </c>
      <c r="E654" s="45">
        <f t="shared" si="70"/>
        <v>-2.3701841790937862E-3</v>
      </c>
      <c r="F654" s="45">
        <f t="shared" si="71"/>
        <v>5.5772777245144999E-3</v>
      </c>
      <c r="G654">
        <f>Monthly!H1314</f>
        <v>0.23629808776521585</v>
      </c>
      <c r="H654" s="45">
        <f t="shared" si="72"/>
        <v>0.71595356958292999</v>
      </c>
      <c r="I654" s="31">
        <f>Monthly!K1314</f>
        <v>5.1525950672720207E-3</v>
      </c>
      <c r="J654" s="49">
        <f t="shared" si="73"/>
        <v>-0.71536609095523895</v>
      </c>
      <c r="K654" s="42"/>
      <c r="L654" s="42"/>
      <c r="M654" s="47"/>
      <c r="N654" s="57">
        <f t="shared" si="67"/>
        <v>6.6829893138781529E-3</v>
      </c>
      <c r="O654">
        <f t="shared" si="65"/>
        <v>2.9403140692154528E-4</v>
      </c>
      <c r="P654">
        <f>(C654-AVERAGE($C$2:C653))^2</f>
        <v>2.9994106719072046E-4</v>
      </c>
      <c r="R654">
        <f t="shared" si="69"/>
        <v>-0.70861922416765399</v>
      </c>
      <c r="S654" s="45"/>
      <c r="T654" s="49"/>
      <c r="U654" s="50"/>
      <c r="V654" s="71">
        <f t="shared" si="68"/>
        <v>6.5493165548375643E-3</v>
      </c>
      <c r="W654" s="51">
        <f t="shared" si="66"/>
        <v>2.9863354089865223E-4</v>
      </c>
      <c r="X654" s="52">
        <f>(C654-AVERAGE($C$2:C653))^2</f>
        <v>2.9994106719072046E-4</v>
      </c>
    </row>
    <row r="655" spans="1:24" x14ac:dyDescent="0.3">
      <c r="A655" s="1">
        <v>198006</v>
      </c>
      <c r="B655" s="75">
        <f>Monthly!AA1315</f>
        <v>2.3830333333333332E-2</v>
      </c>
      <c r="C655">
        <f>Monthly!AA1316</f>
        <v>6.1483333333333327E-2</v>
      </c>
      <c r="D655" s="45">
        <f>INTERCEPT($B$2:B653,$C$2:C653)</f>
        <v>5.7210868987273567E-3</v>
      </c>
      <c r="E655" s="45">
        <f t="shared" si="70"/>
        <v>3.0878468388607868E-3</v>
      </c>
      <c r="F655" s="45">
        <f t="shared" si="71"/>
        <v>5.7946713181796887E-3</v>
      </c>
      <c r="G655">
        <f>Monthly!H1315</f>
        <v>0.23640886925864074</v>
      </c>
      <c r="H655" s="45">
        <f t="shared" si="72"/>
        <v>0.71622758578690804</v>
      </c>
      <c r="I655" s="31">
        <f>Monthly!K1315</f>
        <v>5.2108500560122308E-3</v>
      </c>
      <c r="J655" s="49">
        <f t="shared" si="73"/>
        <v>-0.71548026737367265</v>
      </c>
      <c r="K655" s="42"/>
      <c r="L655" s="42"/>
      <c r="M655" s="47"/>
      <c r="N655" s="57">
        <f t="shared" si="67"/>
        <v>6.6906784386693077E-3</v>
      </c>
      <c r="O655">
        <f t="shared" si="65"/>
        <v>3.0022350304057489E-3</v>
      </c>
      <c r="P655">
        <f>(C655-AVERAGE($C$2:C654))^2</f>
        <v>3.0189843260612255E-3</v>
      </c>
      <c r="R655">
        <f t="shared" si="69"/>
        <v>-0.7086561309396191</v>
      </c>
      <c r="S655" s="45"/>
      <c r="T655" s="49"/>
      <c r="U655" s="50"/>
      <c r="V655" s="71">
        <f t="shared" si="68"/>
        <v>6.5517028563263774E-3</v>
      </c>
      <c r="W655" s="51">
        <f t="shared" si="66"/>
        <v>3.0174840268624389E-3</v>
      </c>
      <c r="X655" s="52">
        <f>(C655-AVERAGE($C$2:C654))^2</f>
        <v>3.0189843260612255E-3</v>
      </c>
    </row>
    <row r="656" spans="1:24" x14ac:dyDescent="0.3">
      <c r="A656" s="1">
        <v>198007</v>
      </c>
      <c r="B656" s="75">
        <f>Monthly!AA1316</f>
        <v>6.1483333333333327E-2</v>
      </c>
      <c r="C656">
        <f>Monthly!AA1317</f>
        <v>5.8456666666666665E-3</v>
      </c>
      <c r="D656" s="45">
        <f>INTERCEPT($B$2:B654,$C$2:C654)</f>
        <v>5.780626828900676E-3</v>
      </c>
      <c r="E656" s="45">
        <f t="shared" si="70"/>
        <v>-6.4761421277685586E-3</v>
      </c>
      <c r="F656" s="45">
        <f t="shared" si="71"/>
        <v>5.3824520237450392E-3</v>
      </c>
      <c r="G656">
        <f>Monthly!H1316</f>
        <v>0.23651379826063768</v>
      </c>
      <c r="H656" s="45">
        <f t="shared" si="72"/>
        <v>0.71648711716500724</v>
      </c>
      <c r="I656" s="31">
        <f>Monthly!K1316</f>
        <v>5.2685975544565977E-3</v>
      </c>
      <c r="J656" s="49">
        <f t="shared" si="73"/>
        <v>-0.71622561590648937</v>
      </c>
      <c r="K656" s="42"/>
      <c r="L656" s="42"/>
      <c r="M656" s="47"/>
      <c r="N656" s="57">
        <f t="shared" si="67"/>
        <v>6.7408733734934043E-3</v>
      </c>
      <c r="O656">
        <f t="shared" si="65"/>
        <v>8.0139504794757268E-7</v>
      </c>
      <c r="P656">
        <f>(C656-AVERAGE($C$2:C655))^2</f>
        <v>6.0279078680479131E-7</v>
      </c>
      <c r="R656">
        <f t="shared" si="69"/>
        <v>-0.70932490500633982</v>
      </c>
      <c r="S656" s="45"/>
      <c r="T656" s="49"/>
      <c r="U656" s="50"/>
      <c r="V656" s="71">
        <f t="shared" si="68"/>
        <v>6.5949441496208072E-3</v>
      </c>
      <c r="W656" s="51">
        <f t="shared" si="66"/>
        <v>5.6141674646209259E-7</v>
      </c>
      <c r="X656" s="52">
        <f>(C656-AVERAGE($C$2:C655))^2</f>
        <v>6.0279078680479131E-7</v>
      </c>
    </row>
    <row r="657" spans="1:24" x14ac:dyDescent="0.3">
      <c r="A657" s="1">
        <v>198008</v>
      </c>
      <c r="B657" s="75">
        <f>Monthly!AA1317</f>
        <v>5.8456666666666665E-3</v>
      </c>
      <c r="C657">
        <f>Monthly!AA1318</f>
        <v>1.9376666666666667E-2</v>
      </c>
      <c r="D657" s="45">
        <f>INTERCEPT($B$2:B655,$C$2:C655)</f>
        <v>5.7962667559734657E-3</v>
      </c>
      <c r="E657" s="45">
        <f t="shared" si="70"/>
        <v>7.5265207540824511E-3</v>
      </c>
      <c r="F657" s="45">
        <f t="shared" si="71"/>
        <v>5.8402642874615801E-3</v>
      </c>
      <c r="G657">
        <f>Monthly!H1317</f>
        <v>0.23663428475079498</v>
      </c>
      <c r="H657" s="45">
        <f t="shared" si="72"/>
        <v>0.71678511791887756</v>
      </c>
      <c r="I657" s="31">
        <f>Monthly!K1317</f>
        <v>5.3210798824924943E-3</v>
      </c>
      <c r="J657" s="49">
        <f t="shared" si="73"/>
        <v>-0.71610500515560338</v>
      </c>
      <c r="K657" s="42"/>
      <c r="L657" s="42"/>
      <c r="M657" s="47"/>
      <c r="N657" s="57">
        <f t="shared" si="67"/>
        <v>6.7327509334358243E-3</v>
      </c>
      <c r="O657">
        <f t="shared" si="65"/>
        <v>1.5986860506904244E-4</v>
      </c>
      <c r="P657">
        <f>(C657-AVERAGE($C$2:C656))^2</f>
        <v>1.6271016099706086E-4</v>
      </c>
      <c r="R657">
        <f t="shared" si="69"/>
        <v>-0.70913445385077378</v>
      </c>
      <c r="S657" s="45"/>
      <c r="T657" s="49"/>
      <c r="U657" s="50"/>
      <c r="V657" s="71">
        <f t="shared" si="68"/>
        <v>6.58263004432591E-3</v>
      </c>
      <c r="W657" s="51">
        <f t="shared" si="66"/>
        <v>1.6368737309379648E-4</v>
      </c>
      <c r="X657" s="52">
        <f>(C657-AVERAGE($C$2:C656))^2</f>
        <v>1.6271016099706086E-4</v>
      </c>
    </row>
    <row r="658" spans="1:24" x14ac:dyDescent="0.3">
      <c r="A658" s="1">
        <v>198009</v>
      </c>
      <c r="B658" s="75">
        <f>Monthly!AA1318</f>
        <v>1.9376666666666667E-2</v>
      </c>
      <c r="C658">
        <f>Monthly!AA1319</f>
        <v>8.1256666666666647E-3</v>
      </c>
      <c r="D658" s="45">
        <f>INTERCEPT($B$2:B656,$C$2:C656)</f>
        <v>5.8804227321834351E-3</v>
      </c>
      <c r="E658" s="45">
        <f t="shared" si="70"/>
        <v>1.2855964956285028E-2</v>
      </c>
      <c r="F658" s="45">
        <f t="shared" si="71"/>
        <v>6.1295284798197182E-3</v>
      </c>
      <c r="G658">
        <f>Monthly!H1318</f>
        <v>0.23674069391299674</v>
      </c>
      <c r="H658" s="45">
        <f t="shared" si="72"/>
        <v>0.71704829171858342</v>
      </c>
      <c r="I658" s="31">
        <f>Monthly!K1318</f>
        <v>5.3731679504582519E-3</v>
      </c>
      <c r="J658" s="49">
        <f t="shared" si="73"/>
        <v>-0.71611031510111911</v>
      </c>
      <c r="K658" s="42"/>
      <c r="L658" s="42"/>
      <c r="M658" s="47"/>
      <c r="N658" s="57">
        <f t="shared" si="67"/>
        <v>6.7331085277119868E-3</v>
      </c>
      <c r="O658">
        <f t="shared" si="65"/>
        <v>1.9392181703689164E-6</v>
      </c>
      <c r="P658">
        <f>(C658-AVERAGE($C$2:C657))^2</f>
        <v>2.2062483199081669E-6</v>
      </c>
      <c r="R658">
        <f t="shared" si="69"/>
        <v>-0.70907054774079059</v>
      </c>
      <c r="S658" s="45"/>
      <c r="T658" s="49"/>
      <c r="U658" s="50"/>
      <c r="V658" s="71">
        <f t="shared" si="68"/>
        <v>6.5784980317635244E-3</v>
      </c>
      <c r="W658" s="51">
        <f t="shared" si="66"/>
        <v>2.3937307848280466E-6</v>
      </c>
      <c r="X658" s="52">
        <f>(C658-AVERAGE($C$2:C657))^2</f>
        <v>2.2062483199081669E-6</v>
      </c>
    </row>
    <row r="659" spans="1:24" x14ac:dyDescent="0.3">
      <c r="A659" s="1">
        <v>198010</v>
      </c>
      <c r="B659" s="75">
        <f>Monthly!AA1319</f>
        <v>8.1256666666666647E-3</v>
      </c>
      <c r="C659">
        <f>Monthly!AA1320</f>
        <v>9.8468333333333324E-2</v>
      </c>
      <c r="D659" s="45">
        <f>INTERCEPT($B$2:B657,$C$2:C657)</f>
        <v>5.8772083117069798E-3</v>
      </c>
      <c r="E659" s="45">
        <f t="shared" si="70"/>
        <v>1.761219092755965E-2</v>
      </c>
      <c r="F659" s="45">
        <f t="shared" si="71"/>
        <v>6.0203191044540206E-3</v>
      </c>
      <c r="G659">
        <f>Monthly!H1319</f>
        <v>0.23686740735347825</v>
      </c>
      <c r="H659" s="45">
        <f t="shared" si="72"/>
        <v>0.71736167119344407</v>
      </c>
      <c r="I659" s="31">
        <f>Monthly!K1319</f>
        <v>5.4774991583735914E-3</v>
      </c>
      <c r="J659" s="49">
        <f t="shared" si="73"/>
        <v>-0.71666192364612658</v>
      </c>
      <c r="K659" s="42"/>
      <c r="L659" s="42"/>
      <c r="M659" s="47"/>
      <c r="N659" s="57">
        <f t="shared" si="67"/>
        <v>6.7702561891696891E-3</v>
      </c>
      <c r="O659">
        <f t="shared" si="65"/>
        <v>8.4085373519369871E-3</v>
      </c>
      <c r="P659">
        <f>(C659-AVERAGE($C$2:C658))^2</f>
        <v>8.4319684329451101E-3</v>
      </c>
      <c r="R659">
        <f t="shared" si="69"/>
        <v>-0.70948427298468941</v>
      </c>
      <c r="S659" s="45"/>
      <c r="T659" s="49"/>
      <c r="U659" s="50"/>
      <c r="V659" s="71">
        <f t="shared" si="68"/>
        <v>6.6052484928010718E-3</v>
      </c>
      <c r="W659" s="51">
        <f t="shared" si="66"/>
        <v>8.4388263564188267E-3</v>
      </c>
      <c r="X659" s="52">
        <f>(C659-AVERAGE($C$2:C658))^2</f>
        <v>8.4319684329451101E-3</v>
      </c>
    </row>
    <row r="660" spans="1:24" x14ac:dyDescent="0.3">
      <c r="A660" s="1">
        <v>198011</v>
      </c>
      <c r="B660" s="75">
        <f>Monthly!AA1320</f>
        <v>9.8468333333333324E-2</v>
      </c>
      <c r="C660">
        <f>Monthly!AA1321</f>
        <v>-4.3542333333333336E-2</v>
      </c>
      <c r="D660" s="45">
        <f>INTERCEPT($B$2:B658,$C$2:C658)</f>
        <v>5.8963498499724166E-3</v>
      </c>
      <c r="E660" s="45">
        <f t="shared" si="70"/>
        <v>2.3332766519131153E-2</v>
      </c>
      <c r="F660" s="45">
        <f t="shared" si="71"/>
        <v>8.1938884811670627E-3</v>
      </c>
      <c r="G660">
        <f>Monthly!H1320</f>
        <v>0.23697912494641515</v>
      </c>
      <c r="H660" s="45">
        <f t="shared" si="72"/>
        <v>0.7176379536812536</v>
      </c>
      <c r="I660" s="31">
        <f>Monthly!K1320</f>
        <v>5.563149115421339E-3</v>
      </c>
      <c r="J660" s="49">
        <f t="shared" si="73"/>
        <v>-0.71484798757030643</v>
      </c>
      <c r="K660" s="42"/>
      <c r="L660" s="42"/>
      <c r="M660" s="47"/>
      <c r="N660" s="57">
        <f t="shared" si="67"/>
        <v>6.6480980321571639E-3</v>
      </c>
      <c r="O660">
        <f t="shared" si="65"/>
        <v>2.5190794006540126E-3</v>
      </c>
      <c r="P660">
        <f>(C660-AVERAGE($C$2:C659))^2</f>
        <v>2.5325521900234978E-3</v>
      </c>
      <c r="R660">
        <f t="shared" si="69"/>
        <v>-0.7075570348620589</v>
      </c>
      <c r="S660" s="45"/>
      <c r="T660" s="49"/>
      <c r="U660" s="50"/>
      <c r="V660" s="71">
        <f t="shared" si="68"/>
        <v>6.4806379956902915E-3</v>
      </c>
      <c r="W660" s="51">
        <f t="shared" si="66"/>
        <v>2.50229766058432E-3</v>
      </c>
      <c r="X660" s="52">
        <f>(C660-AVERAGE($C$2:C659))^2</f>
        <v>2.5325521900234978E-3</v>
      </c>
    </row>
    <row r="661" spans="1:24" x14ac:dyDescent="0.3">
      <c r="A661" s="1">
        <v>198012</v>
      </c>
      <c r="B661" s="75">
        <f>Monthly!AA1321</f>
        <v>-4.3542333333333336E-2</v>
      </c>
      <c r="C661">
        <f>Monthly!AA1322</f>
        <v>-5.5886666666666668E-2</v>
      </c>
      <c r="D661" s="45">
        <f>INTERCEPT($B$2:B659,$C$2:C659)</f>
        <v>5.8855107658137909E-3</v>
      </c>
      <c r="E661" s="45">
        <f t="shared" si="70"/>
        <v>2.1791200121603394E-2</v>
      </c>
      <c r="F661" s="45">
        <f t="shared" si="71"/>
        <v>4.9366710663855621E-3</v>
      </c>
      <c r="G661">
        <f>Monthly!H1321</f>
        <v>0.23713079525852596</v>
      </c>
      <c r="H661" s="45">
        <f t="shared" si="72"/>
        <v>0.7180130256966214</v>
      </c>
      <c r="I661" s="31">
        <f>Monthly!K1321</f>
        <v>5.6488542769513256E-3</v>
      </c>
      <c r="J661" s="49">
        <f t="shared" si="73"/>
        <v>-0.71861650178706149</v>
      </c>
      <c r="K661" s="42"/>
      <c r="L661" s="42"/>
      <c r="M661" s="47"/>
      <c r="N661" s="57">
        <f t="shared" si="67"/>
        <v>6.9018857799895417E-3</v>
      </c>
      <c r="O661">
        <f t="shared" si="65"/>
        <v>3.9424023183464978E-3</v>
      </c>
      <c r="P661">
        <f>(C661-AVERAGE($C$2:C660))^2</f>
        <v>3.9178132361489459E-3</v>
      </c>
      <c r="R661">
        <f t="shared" si="69"/>
        <v>-0.71121175370987877</v>
      </c>
      <c r="S661" s="45"/>
      <c r="T661" s="49"/>
      <c r="U661" s="50"/>
      <c r="V661" s="71">
        <f t="shared" si="68"/>
        <v>6.7169431658087447E-3</v>
      </c>
      <c r="W661" s="51">
        <f t="shared" si="66"/>
        <v>3.9192119640568124E-3</v>
      </c>
      <c r="X661" s="52">
        <f>(C661-AVERAGE($C$2:C660))^2</f>
        <v>3.9178132361489459E-3</v>
      </c>
    </row>
    <row r="662" spans="1:24" x14ac:dyDescent="0.3">
      <c r="A662" s="1">
        <v>198101</v>
      </c>
      <c r="B662" s="75">
        <f>Monthly!AA1322</f>
        <v>-5.5886666666666668E-2</v>
      </c>
      <c r="C662">
        <f>Monthly!AA1323</f>
        <v>8.9420000000000003E-3</v>
      </c>
      <c r="D662" s="45">
        <f>INTERCEPT($B$2:B660,$C$2:C660)</f>
        <v>6.0465605187626208E-3</v>
      </c>
      <c r="E662" s="45">
        <f t="shared" si="70"/>
        <v>-9.544724973643918E-4</v>
      </c>
      <c r="F662" s="45">
        <f t="shared" si="71"/>
        <v>6.0999028050653251E-3</v>
      </c>
      <c r="G662">
        <f>Monthly!H1322</f>
        <v>0.23731290953648079</v>
      </c>
      <c r="H662" s="45">
        <f t="shared" si="72"/>
        <v>0.71846336071195793</v>
      </c>
      <c r="I662" s="31">
        <f>Monthly!K1322</f>
        <v>5.7167423230582671E-3</v>
      </c>
      <c r="J662" s="49">
        <f t="shared" si="73"/>
        <v>-0.71797938350517132</v>
      </c>
      <c r="K662" s="42"/>
      <c r="L662" s="42"/>
      <c r="M662" s="47"/>
      <c r="N662" s="57">
        <f t="shared" si="67"/>
        <v>6.8589795297902337E-3</v>
      </c>
      <c r="O662">
        <f t="shared" si="65"/>
        <v>4.3389742793129175E-6</v>
      </c>
      <c r="P662">
        <f>(C662-AVERAGE($C$2:C661))^2</f>
        <v>5.4338694498319229E-6</v>
      </c>
      <c r="R662">
        <f t="shared" si="69"/>
        <v>-0.71048385566087024</v>
      </c>
      <c r="S662" s="45"/>
      <c r="T662" s="49"/>
      <c r="U662" s="50"/>
      <c r="V662" s="71">
        <f t="shared" si="68"/>
        <v>6.6698790606170566E-3</v>
      </c>
      <c r="W662" s="51">
        <f t="shared" si="66"/>
        <v>5.1625335631824306E-6</v>
      </c>
      <c r="X662" s="52">
        <f>(C662-AVERAGE($C$2:C661))^2</f>
        <v>5.4338694498319229E-6</v>
      </c>
    </row>
    <row r="663" spans="1:24" x14ac:dyDescent="0.3">
      <c r="A663" s="1">
        <v>198102</v>
      </c>
      <c r="B663" s="75">
        <f>Monthly!AA1323</f>
        <v>8.9420000000000003E-3</v>
      </c>
      <c r="C663">
        <f>Monthly!AA1324</f>
        <v>2.7151666666666664E-2</v>
      </c>
      <c r="D663" s="45">
        <f>INTERCEPT($B$2:B661,$C$2:C661)</f>
        <v>5.9731910052391772E-3</v>
      </c>
      <c r="E663" s="45">
        <f t="shared" si="70"/>
        <v>2.3651592673132649E-2</v>
      </c>
      <c r="F663" s="45">
        <f t="shared" si="71"/>
        <v>6.1846835469223293E-3</v>
      </c>
      <c r="G663">
        <f>Monthly!H1323</f>
        <v>0.23751076524990458</v>
      </c>
      <c r="H663" s="45">
        <f t="shared" si="72"/>
        <v>0.71895259283553759</v>
      </c>
      <c r="I663" s="31">
        <f>Monthly!K1323</f>
        <v>5.7981574043391099E-3</v>
      </c>
      <c r="J663" s="49">
        <f t="shared" si="73"/>
        <v>-0.71846609495953428</v>
      </c>
      <c r="K663" s="42"/>
      <c r="L663" s="42"/>
      <c r="M663" s="47"/>
      <c r="N663" s="57">
        <f t="shared" si="67"/>
        <v>6.8917567456218201E-3</v>
      </c>
      <c r="O663">
        <f t="shared" si="65"/>
        <v>4.1046395000885128E-4</v>
      </c>
      <c r="P663">
        <f>(C663-AVERAGE($C$2:C662))^2</f>
        <v>4.2177684068449696E-4</v>
      </c>
      <c r="R663">
        <f t="shared" si="69"/>
        <v>-0.7108618467418667</v>
      </c>
      <c r="S663" s="45"/>
      <c r="T663" s="49"/>
      <c r="U663" s="50"/>
      <c r="V663" s="71">
        <f t="shared" si="68"/>
        <v>6.6943190381960199E-3</v>
      </c>
      <c r="W663" s="51">
        <f t="shared" si="66"/>
        <v>4.1850307199209352E-4</v>
      </c>
      <c r="X663" s="52">
        <f>(C663-AVERAGE($C$2:C662))^2</f>
        <v>4.2177684068449696E-4</v>
      </c>
    </row>
    <row r="664" spans="1:24" x14ac:dyDescent="0.3">
      <c r="A664" s="1">
        <v>198103</v>
      </c>
      <c r="B664" s="75">
        <f>Monthly!AA1324</f>
        <v>2.7151666666666664E-2</v>
      </c>
      <c r="C664">
        <f>Monthly!AA1325</f>
        <v>-3.1619333333333333E-2</v>
      </c>
      <c r="D664" s="45">
        <f>INTERCEPT($B$2:B662,$C$2:C662)</f>
        <v>5.878532861877203E-3</v>
      </c>
      <c r="E664" s="45">
        <f t="shared" si="70"/>
        <v>2.2991436288965276E-2</v>
      </c>
      <c r="F664" s="45">
        <f t="shared" si="71"/>
        <v>6.502788676183092E-3</v>
      </c>
      <c r="G664">
        <f>Monthly!H1324</f>
        <v>0.23771364604067649</v>
      </c>
      <c r="H664" s="45">
        <f t="shared" si="72"/>
        <v>0.71945421958189248</v>
      </c>
      <c r="I664" s="31">
        <f>Monthly!K1324</f>
        <v>5.8793064892832614E-3</v>
      </c>
      <c r="J664" s="49">
        <f t="shared" si="73"/>
        <v>-0.71878516906195933</v>
      </c>
      <c r="K664" s="42"/>
      <c r="L664" s="42"/>
      <c r="M664" s="47"/>
      <c r="N664" s="57">
        <f t="shared" si="67"/>
        <v>6.9132445504139772E-3</v>
      </c>
      <c r="O664">
        <f t="shared" si="65"/>
        <v>1.4847595583670522E-3</v>
      </c>
      <c r="P664">
        <f>(C664-AVERAGE($C$2:C663))^2</f>
        <v>1.4641961983870668E-3</v>
      </c>
      <c r="R664">
        <f t="shared" si="69"/>
        <v>-0.71107244213362575</v>
      </c>
      <c r="S664" s="45"/>
      <c r="T664" s="49"/>
      <c r="U664" s="50"/>
      <c r="V664" s="71">
        <f t="shared" si="68"/>
        <v>6.7079356204689522E-3</v>
      </c>
      <c r="W664" s="51">
        <f t="shared" si="66"/>
        <v>1.4689795454570964E-3</v>
      </c>
      <c r="X664" s="52">
        <f>(C664-AVERAGE($C$2:C663))^2</f>
        <v>1.4641961983870668E-3</v>
      </c>
    </row>
    <row r="665" spans="1:24" x14ac:dyDescent="0.3">
      <c r="A665" s="1">
        <v>198104</v>
      </c>
      <c r="B665" s="75">
        <f>Monthly!AA1325</f>
        <v>-3.1619333333333333E-2</v>
      </c>
      <c r="C665">
        <f>Monthly!AA1326</f>
        <v>-7.0443333333333347E-3</v>
      </c>
      <c r="D665" s="45">
        <f>INTERCEPT($B$2:B663,$C$2:C663)</f>
        <v>5.8787121772871861E-3</v>
      </c>
      <c r="E665" s="45">
        <f t="shared" si="70"/>
        <v>2.2801636785714875E-2</v>
      </c>
      <c r="F665" s="45">
        <f t="shared" si="71"/>
        <v>5.1577396232140721E-3</v>
      </c>
      <c r="G665">
        <f>Monthly!H1325</f>
        <v>0.23791152247940656</v>
      </c>
      <c r="H665" s="45">
        <f t="shared" si="72"/>
        <v>0.71994344312732506</v>
      </c>
      <c r="I665" s="31">
        <f>Monthly!K1325</f>
        <v>5.9421720015529729E-3</v>
      </c>
      <c r="J665" s="49">
        <f t="shared" si="73"/>
        <v>-0.72070954440160417</v>
      </c>
      <c r="K665" s="42"/>
      <c r="L665" s="42"/>
      <c r="M665" s="47"/>
      <c r="N665" s="57">
        <f t="shared" si="67"/>
        <v>7.0428401563589552E-3</v>
      </c>
      <c r="O665">
        <f t="shared" si="65"/>
        <v>1.9844845692868924E-4</v>
      </c>
      <c r="P665">
        <f>(C665-AVERAGE($C$2:C664))^2</f>
        <v>1.8583420661071813E-4</v>
      </c>
      <c r="R665">
        <f t="shared" si="69"/>
        <v>-0.7129123237680034</v>
      </c>
      <c r="S665" s="45"/>
      <c r="T665" s="49"/>
      <c r="U665" s="50"/>
      <c r="V665" s="71">
        <f t="shared" si="68"/>
        <v>6.8268978609895281E-3</v>
      </c>
      <c r="W665" s="51">
        <f t="shared" si="66"/>
        <v>1.9241105484635567E-4</v>
      </c>
      <c r="X665" s="52">
        <f>(C665-AVERAGE($C$2:C664))^2</f>
        <v>1.8583420661071813E-4</v>
      </c>
    </row>
    <row r="666" spans="1:24" x14ac:dyDescent="0.3">
      <c r="A666" s="1">
        <v>198105</v>
      </c>
      <c r="B666" s="75">
        <f>Monthly!AA1326</f>
        <v>-7.0443333333333347E-3</v>
      </c>
      <c r="C666">
        <f>Monthly!AA1327</f>
        <v>-2.053E-2</v>
      </c>
      <c r="D666" s="45">
        <f>INTERCEPT($B$2:B664,$C$2:C664)</f>
        <v>5.9184854323018083E-3</v>
      </c>
      <c r="E666" s="45">
        <f t="shared" si="70"/>
        <v>-2.4325904319461101E-3</v>
      </c>
      <c r="F666" s="45">
        <f t="shared" si="71"/>
        <v>5.9356214101679138E-3</v>
      </c>
      <c r="G666">
        <f>Monthly!H1326</f>
        <v>0.23811413962635739</v>
      </c>
      <c r="H666" s="45">
        <f t="shared" si="72"/>
        <v>0.72044435706200405</v>
      </c>
      <c r="I666" s="31">
        <f>Monthly!K1326</f>
        <v>6.0002751790076969E-3</v>
      </c>
      <c r="J666" s="49">
        <f t="shared" si="73"/>
        <v>-0.72053907971482389</v>
      </c>
      <c r="K666" s="42"/>
      <c r="L666" s="42"/>
      <c r="M666" s="47"/>
      <c r="N666" s="57">
        <f t="shared" si="67"/>
        <v>7.0313603405868438E-3</v>
      </c>
      <c r="O666">
        <f t="shared" si="65"/>
        <v>7.5962858382367336E-4</v>
      </c>
      <c r="P666">
        <f>(C666-AVERAGE($C$2:C665))^2</f>
        <v>7.3426033182292432E-4</v>
      </c>
      <c r="R666">
        <f t="shared" si="69"/>
        <v>-0.71266352316352488</v>
      </c>
      <c r="S666" s="45"/>
      <c r="T666" s="49"/>
      <c r="U666" s="50"/>
      <c r="V666" s="71">
        <f t="shared" si="68"/>
        <v>6.810811023228551E-3</v>
      </c>
      <c r="W666" s="51">
        <f t="shared" si="66"/>
        <v>7.4751994740789582E-4</v>
      </c>
      <c r="X666" s="52">
        <f>(C666-AVERAGE($C$2:C665))^2</f>
        <v>7.3426033182292432E-4</v>
      </c>
    </row>
    <row r="667" spans="1:24" x14ac:dyDescent="0.3">
      <c r="A667" s="1">
        <v>198106</v>
      </c>
      <c r="B667" s="75">
        <f>Monthly!AA1327</f>
        <v>-2.053E-2</v>
      </c>
      <c r="C667">
        <f>Monthly!AA1328</f>
        <v>-1.1744333333333334E-2</v>
      </c>
      <c r="D667" s="45">
        <f>INTERCEPT($B$2:B665,$C$2:C665)</f>
        <v>5.8617632162865389E-3</v>
      </c>
      <c r="E667" s="45">
        <f t="shared" si="70"/>
        <v>-1.4678974398518171E-2</v>
      </c>
      <c r="F667" s="45">
        <f t="shared" si="71"/>
        <v>6.1631225606881166E-3</v>
      </c>
      <c r="G667">
        <f>Monthly!H1327</f>
        <v>0.23830522880168034</v>
      </c>
      <c r="H667" s="45">
        <f t="shared" si="72"/>
        <v>0.72091674328555744</v>
      </c>
      <c r="I667" s="31">
        <f>Monthly!K1327</f>
        <v>6.0580628408862299E-3</v>
      </c>
      <c r="J667" s="49">
        <f t="shared" si="73"/>
        <v>-0.72090097498536232</v>
      </c>
      <c r="K667" s="42"/>
      <c r="L667" s="42"/>
      <c r="M667" s="47"/>
      <c r="N667" s="57">
        <f t="shared" si="67"/>
        <v>7.0557319046512107E-3</v>
      </c>
      <c r="O667">
        <f t="shared" si="65"/>
        <v>3.5344245295247493E-4</v>
      </c>
      <c r="P667">
        <f>(C667-AVERAGE($C$2:C666))^2</f>
        <v>3.3382301183696985E-4</v>
      </c>
      <c r="R667">
        <f t="shared" si="69"/>
        <v>-0.71294757544796561</v>
      </c>
      <c r="S667" s="45"/>
      <c r="T667" s="49"/>
      <c r="U667" s="50"/>
      <c r="V667" s="71">
        <f t="shared" si="68"/>
        <v>6.8291771482828292E-3</v>
      </c>
      <c r="W667" s="51">
        <f t="shared" si="66"/>
        <v>3.4497529161070555E-4</v>
      </c>
      <c r="X667" s="52">
        <f>(C667-AVERAGE($C$2:C666))^2</f>
        <v>3.3382301183696985E-4</v>
      </c>
    </row>
    <row r="668" spans="1:24" x14ac:dyDescent="0.3">
      <c r="A668" s="1">
        <v>198107</v>
      </c>
      <c r="B668" s="75">
        <f>Monthly!AA1328</f>
        <v>-1.1744333333333334E-2</v>
      </c>
      <c r="C668">
        <f>Monthly!AA1329</f>
        <v>-6.8464999999999998E-2</v>
      </c>
      <c r="D668" s="45">
        <f>INTERCEPT($B$2:B666,$C$2:C666)</f>
        <v>5.8449275976320521E-3</v>
      </c>
      <c r="E668" s="45">
        <f t="shared" si="70"/>
        <v>5.7693158953574697E-4</v>
      </c>
      <c r="F668" s="45">
        <f t="shared" si="71"/>
        <v>5.8381519207340148E-3</v>
      </c>
      <c r="G668">
        <f>Monthly!H1328</f>
        <v>0.23851789819356198</v>
      </c>
      <c r="H668" s="45">
        <f t="shared" si="72"/>
        <v>0.72144244551079773</v>
      </c>
      <c r="I668" s="31">
        <f>Monthly!K1328</f>
        <v>6.1155919999108148E-3</v>
      </c>
      <c r="J668" s="49">
        <f t="shared" si="73"/>
        <v>-0.72180360993729509</v>
      </c>
      <c r="K668" s="42"/>
      <c r="L668" s="42"/>
      <c r="M668" s="47"/>
      <c r="N668" s="57">
        <f t="shared" si="67"/>
        <v>7.1165191747502091E-3</v>
      </c>
      <c r="O668">
        <f t="shared" si="65"/>
        <v>5.7125660407631321E-3</v>
      </c>
      <c r="P668">
        <f>(C668-AVERAGE($C$2:C667))^2</f>
        <v>5.6196098504537051E-3</v>
      </c>
      <c r="R668">
        <f t="shared" si="69"/>
        <v>-0.71377244021524511</v>
      </c>
      <c r="S668" s="45"/>
      <c r="T668" s="49"/>
      <c r="U668" s="50"/>
      <c r="V668" s="71">
        <f t="shared" si="68"/>
        <v>6.8825108840017829E-3</v>
      </c>
      <c r="W668" s="51">
        <f t="shared" si="66"/>
        <v>5.6772473964147672E-3</v>
      </c>
      <c r="X668" s="52">
        <f>(C668-AVERAGE($C$2:C667))^2</f>
        <v>5.6196098504537051E-3</v>
      </c>
    </row>
    <row r="669" spans="1:24" x14ac:dyDescent="0.3">
      <c r="A669" s="1">
        <v>198108</v>
      </c>
      <c r="B669" s="75">
        <f>Monthly!AA1329</f>
        <v>-6.8464999999999998E-2</v>
      </c>
      <c r="C669">
        <f>Monthly!AA1330</f>
        <v>-6.2715999999999994E-2</v>
      </c>
      <c r="D669" s="45">
        <f>INTERCEPT($B$2:B667,$C$2:C667)</f>
        <v>5.8060267590486405E-3</v>
      </c>
      <c r="E669" s="45">
        <f t="shared" si="70"/>
        <v>-8.8432149411584483E-3</v>
      </c>
      <c r="F669" s="45">
        <f t="shared" si="71"/>
        <v>6.4114774699950538E-3</v>
      </c>
      <c r="G669">
        <f>Monthly!H1329</f>
        <v>0.23876206086462587</v>
      </c>
      <c r="H669" s="45">
        <f t="shared" si="72"/>
        <v>0.7220459555196338</v>
      </c>
      <c r="I669" s="31">
        <f>Monthly!K1329</f>
        <v>6.1816380975961297E-3</v>
      </c>
      <c r="J669" s="49">
        <f t="shared" si="73"/>
        <v>-0.7219512722875312</v>
      </c>
      <c r="K669" s="42"/>
      <c r="L669" s="42"/>
      <c r="M669" s="47"/>
      <c r="N669" s="57">
        <f t="shared" si="67"/>
        <v>7.1264633843645606E-3</v>
      </c>
      <c r="O669">
        <f t="shared" si="65"/>
        <v>4.8779696915963048E-3</v>
      </c>
      <c r="P669">
        <f>(C669-AVERAGE($C$2:C668))^2</f>
        <v>4.7751786095125747E-3</v>
      </c>
      <c r="R669">
        <f t="shared" si="69"/>
        <v>-0.71383076517694588</v>
      </c>
      <c r="S669" s="45"/>
      <c r="T669" s="49"/>
      <c r="U669" s="50"/>
      <c r="V669" s="71">
        <f t="shared" si="68"/>
        <v>6.8862820331847263E-3</v>
      </c>
      <c r="W669" s="51">
        <f t="shared" si="66"/>
        <v>4.8444776642269883E-3</v>
      </c>
      <c r="X669" s="52">
        <f>(C669-AVERAGE($C$2:C668))^2</f>
        <v>4.7751786095125747E-3</v>
      </c>
    </row>
    <row r="670" spans="1:24" x14ac:dyDescent="0.3">
      <c r="A670" s="1">
        <v>198109</v>
      </c>
      <c r="B670" s="75">
        <f>Monthly!AA1330</f>
        <v>-6.2715999999999994E-2</v>
      </c>
      <c r="C670">
        <f>Monthly!AA1331</f>
        <v>4.0831666666666669E-2</v>
      </c>
      <c r="D670" s="45">
        <f>INTERCEPT($B$2:B668,$C$2:C668)</f>
        <v>5.7888831720180004E-3</v>
      </c>
      <c r="E670" s="45">
        <f t="shared" si="70"/>
        <v>-9.3559783239820365E-3</v>
      </c>
      <c r="F670" s="45">
        <f t="shared" si="71"/>
        <v>6.3756527085848582E-3</v>
      </c>
      <c r="G670">
        <f>Monthly!H1330</f>
        <v>0.23901653332663558</v>
      </c>
      <c r="H670" s="45">
        <f t="shared" si="72"/>
        <v>0.72267490224207942</v>
      </c>
      <c r="I670" s="31">
        <f>Monthly!K1330</f>
        <v>6.2472960878150706E-3</v>
      </c>
      <c r="J670" s="49">
        <f t="shared" si="73"/>
        <v>-0.72270881061270642</v>
      </c>
      <c r="K670" s="42"/>
      <c r="L670" s="42"/>
      <c r="M670" s="47"/>
      <c r="N670" s="57">
        <f t="shared" si="67"/>
        <v>7.1774792315618813E-3</v>
      </c>
      <c r="O670">
        <f t="shared" si="65"/>
        <v>1.1326043319171649E-3</v>
      </c>
      <c r="P670">
        <f>(C670-AVERAGE($C$2:C669))^2</f>
        <v>1.1935951629419728E-3</v>
      </c>
      <c r="R670">
        <f t="shared" si="69"/>
        <v>-0.71449930756643776</v>
      </c>
      <c r="S670" s="45"/>
      <c r="T670" s="49"/>
      <c r="U670" s="50"/>
      <c r="V670" s="71">
        <f t="shared" si="68"/>
        <v>6.9295083467969254E-3</v>
      </c>
      <c r="W670" s="51">
        <f t="shared" si="66"/>
        <v>1.1493563387455132E-3</v>
      </c>
      <c r="X670" s="52">
        <f>(C670-AVERAGE($C$2:C669))^2</f>
        <v>1.1935951629419728E-3</v>
      </c>
    </row>
    <row r="671" spans="1:24" x14ac:dyDescent="0.3">
      <c r="A671" s="1">
        <v>198110</v>
      </c>
      <c r="B671" s="75">
        <f>Monthly!AA1331</f>
        <v>4.0831666666666669E-2</v>
      </c>
      <c r="C671">
        <f>Monthly!AA1332</f>
        <v>3.4777000000000002E-2</v>
      </c>
      <c r="D671" s="45">
        <f>INTERCEPT($B$2:B669,$C$2:C669)</f>
        <v>5.6761226326214019E-3</v>
      </c>
      <c r="E671" s="45">
        <f t="shared" si="70"/>
        <v>8.8218920934177696E-3</v>
      </c>
      <c r="F671" s="45">
        <f t="shared" si="71"/>
        <v>6.0363351899491383E-3</v>
      </c>
      <c r="G671">
        <f>Monthly!H1331</f>
        <v>0.23925148876641289</v>
      </c>
      <c r="H671" s="45">
        <f t="shared" si="72"/>
        <v>0.72325556932496893</v>
      </c>
      <c r="I671" s="31">
        <f>Monthly!K1331</f>
        <v>6.3216552680589186E-3</v>
      </c>
      <c r="J671" s="49">
        <f t="shared" si="73"/>
        <v>-0.72372736283275119</v>
      </c>
      <c r="K671" s="42"/>
      <c r="L671" s="42"/>
      <c r="M671" s="47"/>
      <c r="N671" s="57">
        <f t="shared" si="67"/>
        <v>7.2460728626607268E-3</v>
      </c>
      <c r="O671">
        <f t="shared" si="65"/>
        <v>7.5795194904148416E-4</v>
      </c>
      <c r="P671">
        <f>(C671-AVERAGE($C$2:C670))^2</f>
        <v>8.0895521497470414E-4</v>
      </c>
      <c r="R671">
        <f t="shared" si="69"/>
        <v>-0.71541757954075624</v>
      </c>
      <c r="S671" s="45"/>
      <c r="T671" s="49"/>
      <c r="U671" s="50"/>
      <c r="V671" s="71">
        <f t="shared" si="68"/>
        <v>6.9888815637642945E-3</v>
      </c>
      <c r="W671" s="51">
        <f t="shared" si="66"/>
        <v>7.7217952622626288E-4</v>
      </c>
      <c r="X671" s="52">
        <f>(C671-AVERAGE($C$2:C670))^2</f>
        <v>8.0895521497470414E-4</v>
      </c>
    </row>
    <row r="672" spans="1:24" x14ac:dyDescent="0.3">
      <c r="A672" s="1">
        <v>198111</v>
      </c>
      <c r="B672" s="75">
        <f>Monthly!AA1332</f>
        <v>3.4777000000000002E-2</v>
      </c>
      <c r="C672">
        <f>Monthly!AA1333</f>
        <v>-3.610066666666667E-2</v>
      </c>
      <c r="D672" s="45">
        <f>INTERCEPT($B$2:B670,$C$2:C670)</f>
        <v>5.5735746475821749E-3</v>
      </c>
      <c r="E672" s="45">
        <f t="shared" si="70"/>
        <v>2.2174477394704341E-3</v>
      </c>
      <c r="F672" s="45">
        <f t="shared" si="71"/>
        <v>5.6506908276177381E-3</v>
      </c>
      <c r="G672">
        <f>Monthly!H1332</f>
        <v>0.23951317680194695</v>
      </c>
      <c r="H672" s="45">
        <f t="shared" si="72"/>
        <v>0.72390225603552838</v>
      </c>
      <c r="I672" s="31">
        <f>Monthly!K1332</f>
        <v>6.3870690114536431E-3</v>
      </c>
      <c r="J672" s="49">
        <f t="shared" si="73"/>
        <v>-0.72489090645722853</v>
      </c>
      <c r="K672" s="42"/>
      <c r="L672" s="42"/>
      <c r="M672" s="47"/>
      <c r="N672" s="57">
        <f t="shared" si="67"/>
        <v>7.3244308305431133E-3</v>
      </c>
      <c r="O672">
        <f t="shared" si="65"/>
        <v>1.8857390926421754E-3</v>
      </c>
      <c r="P672">
        <f>(C672-AVERAGE($C$2:C671))^2</f>
        <v>1.804378751067083E-3</v>
      </c>
      <c r="R672">
        <f t="shared" si="69"/>
        <v>-0.71649224810231549</v>
      </c>
      <c r="S672" s="45"/>
      <c r="T672" s="49"/>
      <c r="U672" s="50"/>
      <c r="V672" s="71">
        <f t="shared" si="68"/>
        <v>7.0583670010399141E-3</v>
      </c>
      <c r="W672" s="51">
        <f t="shared" si="66"/>
        <v>1.8627021871302305E-3</v>
      </c>
      <c r="X672" s="52">
        <f>(C672-AVERAGE($C$2:C671))^2</f>
        <v>1.804378751067083E-3</v>
      </c>
    </row>
    <row r="673" spans="1:24" x14ac:dyDescent="0.3">
      <c r="A673" s="1">
        <v>198112</v>
      </c>
      <c r="B673" s="75">
        <f>Monthly!AA1333</f>
        <v>-3.610066666666667E-2</v>
      </c>
      <c r="C673">
        <f>Monthly!AA1334</f>
        <v>-2.5600333333333333E-2</v>
      </c>
      <c r="D673" s="45">
        <f>INTERCEPT($B$2:B671,$C$2:C671)</f>
        <v>5.6182117876068059E-3</v>
      </c>
      <c r="E673" s="45">
        <f t="shared" si="70"/>
        <v>-2.5162714040333611E-3</v>
      </c>
      <c r="F673" s="45">
        <f t="shared" si="71"/>
        <v>5.7090508628066796E-3</v>
      </c>
      <c r="G673">
        <f>Monthly!H1333</f>
        <v>0.23980261296328614</v>
      </c>
      <c r="H673" s="45">
        <f t="shared" si="72"/>
        <v>0.72461745681431999</v>
      </c>
      <c r="I673" s="31">
        <f>Monthly!K1333</f>
        <v>6.4522722147220893E-3</v>
      </c>
      <c r="J673" s="49">
        <f t="shared" si="73"/>
        <v>-0.72562829227412939</v>
      </c>
      <c r="K673" s="42"/>
      <c r="L673" s="42"/>
      <c r="M673" s="47"/>
      <c r="N673" s="57">
        <f t="shared" si="67"/>
        <v>7.3740895222690894E-3</v>
      </c>
      <c r="O673">
        <f t="shared" si="65"/>
        <v>1.0873125626600757E-3</v>
      </c>
      <c r="P673">
        <f>(C673-AVERAGE($C$2:C672))^2</f>
        <v>1.018525147734614E-3</v>
      </c>
      <c r="R673">
        <f t="shared" si="69"/>
        <v>-0.71714066481743244</v>
      </c>
      <c r="S673" s="45"/>
      <c r="T673" s="49"/>
      <c r="U673" s="50"/>
      <c r="V673" s="71">
        <f t="shared" si="68"/>
        <v>7.1002920378357703E-3</v>
      </c>
      <c r="W673" s="51">
        <f t="shared" si="66"/>
        <v>1.0693308996655487E-3</v>
      </c>
      <c r="X673" s="52">
        <f>(C673-AVERAGE($C$2:C672))^2</f>
        <v>1.018525147734614E-3</v>
      </c>
    </row>
    <row r="674" spans="1:24" x14ac:dyDescent="0.3">
      <c r="A674" s="1">
        <v>198201</v>
      </c>
      <c r="B674" s="75">
        <f>Monthly!AA1334</f>
        <v>-2.5600333333333333E-2</v>
      </c>
      <c r="C674">
        <f>Monthly!AA1335</f>
        <v>-6.1674333333333331E-2</v>
      </c>
      <c r="D674" s="45">
        <f>INTERCEPT($B$2:B672,$C$2:C672)</f>
        <v>5.6711608972195033E-3</v>
      </c>
      <c r="E674" s="45">
        <f t="shared" si="70"/>
        <v>-1.4795900923850594E-2</v>
      </c>
      <c r="F674" s="45">
        <f t="shared" si="71"/>
        <v>6.0499408928370527E-3</v>
      </c>
      <c r="G674">
        <f>Monthly!H1334</f>
        <v>0.24011611674225303</v>
      </c>
      <c r="H674" s="45">
        <f t="shared" si="72"/>
        <v>0.72539206142551116</v>
      </c>
      <c r="I674" s="31">
        <f>Monthly!K1334</f>
        <v>6.4990090321579231E-3</v>
      </c>
      <c r="J674" s="49">
        <f t="shared" si="73"/>
        <v>-0.72613048356169063</v>
      </c>
      <c r="K674" s="42"/>
      <c r="L674" s="42"/>
      <c r="M674" s="47"/>
      <c r="N674" s="57">
        <f t="shared" si="67"/>
        <v>7.4079092157930196E-3</v>
      </c>
      <c r="O674">
        <f t="shared" si="65"/>
        <v>4.7723562356163226E-3</v>
      </c>
      <c r="P674">
        <f>(C674-AVERAGE($C$2:C673))^2</f>
        <v>4.6159589908798806E-3</v>
      </c>
      <c r="R674">
        <f t="shared" si="69"/>
        <v>-0.71757784917195255</v>
      </c>
      <c r="S674" s="45"/>
      <c r="T674" s="49"/>
      <c r="U674" s="50"/>
      <c r="V674" s="71">
        <f t="shared" si="68"/>
        <v>7.1285593075136114E-3</v>
      </c>
      <c r="W674" s="51">
        <f t="shared" si="66"/>
        <v>4.7338380357479096E-3</v>
      </c>
      <c r="X674" s="52">
        <f>(C674-AVERAGE($C$2:C673))^2</f>
        <v>4.6159589908798806E-3</v>
      </c>
    </row>
    <row r="675" spans="1:24" x14ac:dyDescent="0.3">
      <c r="A675" s="1">
        <v>198202</v>
      </c>
      <c r="B675" s="75">
        <f>Monthly!AA1335</f>
        <v>-6.1674333333333331E-2</v>
      </c>
      <c r="C675">
        <f>Monthly!AA1336</f>
        <v>-1.7371666666666667E-2</v>
      </c>
      <c r="D675" s="45">
        <f>INTERCEPT($B$2:B673,$C$2:C673)</f>
        <v>5.6100297924390708E-3</v>
      </c>
      <c r="E675" s="45">
        <f t="shared" si="70"/>
        <v>-1.2718603599698114E-2</v>
      </c>
      <c r="F675" s="45">
        <f t="shared" si="71"/>
        <v>6.3944411903813858E-3</v>
      </c>
      <c r="G675">
        <f>Monthly!H1335</f>
        <v>0.24046584352461944</v>
      </c>
      <c r="H675" s="45">
        <f t="shared" si="72"/>
        <v>0.72625608349339221</v>
      </c>
      <c r="I675" s="31">
        <f>Monthly!K1335</f>
        <v>6.5370332916354704E-3</v>
      </c>
      <c r="J675" s="49">
        <f t="shared" si="73"/>
        <v>-0.72671707419838838</v>
      </c>
      <c r="K675" s="42"/>
      <c r="L675" s="42"/>
      <c r="M675" s="47"/>
      <c r="N675" s="57">
        <f t="shared" si="67"/>
        <v>7.4474127198332005E-3</v>
      </c>
      <c r="O675">
        <f t="shared" si="65"/>
        <v>6.1598670159338268E-4</v>
      </c>
      <c r="P675">
        <f>(C675-AVERAGE($C$2:C674))^2</f>
        <v>5.5400121076181028E-4</v>
      </c>
      <c r="R675">
        <f t="shared" si="69"/>
        <v>-0.71811043914991268</v>
      </c>
      <c r="S675" s="45"/>
      <c r="T675" s="49"/>
      <c r="U675" s="50"/>
      <c r="V675" s="71">
        <f t="shared" si="68"/>
        <v>7.1629952711501355E-3</v>
      </c>
      <c r="W675" s="51">
        <f t="shared" si="66"/>
        <v>6.0194963640295654E-4</v>
      </c>
      <c r="X675" s="52">
        <f>(C675-AVERAGE($C$2:C674))^2</f>
        <v>5.5400121076181028E-4</v>
      </c>
    </row>
    <row r="676" spans="1:24" x14ac:dyDescent="0.3">
      <c r="A676" s="1">
        <v>198203</v>
      </c>
      <c r="B676" s="75">
        <f>Monthly!AA1336</f>
        <v>-1.7371666666666667E-2</v>
      </c>
      <c r="C676">
        <f>Monthly!AA1337</f>
        <v>3.0966666666666663E-2</v>
      </c>
      <c r="D676" s="45">
        <f>INTERCEPT($B$2:B674,$C$2:C674)</f>
        <v>5.5696117143836238E-3</v>
      </c>
      <c r="E676" s="45">
        <f t="shared" si="70"/>
        <v>-8.1815471122470319E-3</v>
      </c>
      <c r="F676" s="45">
        <f t="shared" si="71"/>
        <v>5.7117388236352087E-3</v>
      </c>
      <c r="G676">
        <f>Monthly!H1336</f>
        <v>0.24082589324237857</v>
      </c>
      <c r="H676" s="45">
        <f t="shared" si="72"/>
        <v>0.72714551914374215</v>
      </c>
      <c r="I676" s="31">
        <f>Monthly!K1336</f>
        <v>6.5748862706649196E-3</v>
      </c>
      <c r="J676" s="49">
        <f t="shared" si="73"/>
        <v>-0.72834226688594683</v>
      </c>
      <c r="K676" s="42"/>
      <c r="L676" s="42"/>
      <c r="M676" s="47"/>
      <c r="N676" s="57">
        <f t="shared" si="67"/>
        <v>7.5568600957075724E-3</v>
      </c>
      <c r="O676">
        <f t="shared" si="65"/>
        <v>5.4801904368971944E-4</v>
      </c>
      <c r="P676">
        <f>(C676-AVERAGE($C$2:C675))^2</f>
        <v>6.1682812428943447E-4</v>
      </c>
      <c r="R676">
        <f t="shared" si="69"/>
        <v>-0.71968168927648934</v>
      </c>
      <c r="S676" s="45"/>
      <c r="T676" s="49"/>
      <c r="U676" s="50"/>
      <c r="V676" s="71">
        <f t="shared" si="68"/>
        <v>7.2645884562677343E-3</v>
      </c>
      <c r="W676" s="51">
        <f t="shared" si="66"/>
        <v>5.6178851149186766E-4</v>
      </c>
      <c r="X676" s="52">
        <f>(C676-AVERAGE($C$2:C675))^2</f>
        <v>6.1682812428943447E-4</v>
      </c>
    </row>
    <row r="677" spans="1:24" x14ac:dyDescent="0.3">
      <c r="A677" s="1">
        <v>198204</v>
      </c>
      <c r="B677" s="75">
        <f>Monthly!AA1337</f>
        <v>3.0966666666666663E-2</v>
      </c>
      <c r="C677">
        <f>Monthly!AA1338</f>
        <v>-3.9579999999999997E-2</v>
      </c>
      <c r="D677" s="45">
        <f>INTERCEPT($B$2:B675,$C$2:C675)</f>
        <v>5.4689058337551869E-3</v>
      </c>
      <c r="E677" s="45">
        <f t="shared" si="70"/>
        <v>-9.1825479922734744E-3</v>
      </c>
      <c r="F677" s="45">
        <f t="shared" si="71"/>
        <v>5.1845529309277848E-3</v>
      </c>
      <c r="G677">
        <f>Monthly!H1337</f>
        <v>0.24117840364516246</v>
      </c>
      <c r="H677" s="45">
        <f t="shared" si="72"/>
        <v>0.7280162427664334</v>
      </c>
      <c r="I677" s="31">
        <f>Monthly!K1337</f>
        <v>6.612569505393788E-3</v>
      </c>
      <c r="J677" s="49">
        <f t="shared" si="73"/>
        <v>-0.72982305065317954</v>
      </c>
      <c r="K677" s="42"/>
      <c r="L677" s="42"/>
      <c r="M677" s="47"/>
      <c r="N677" s="57">
        <f t="shared" si="67"/>
        <v>7.6565823617512768E-3</v>
      </c>
      <c r="O677">
        <f t="shared" si="65"/>
        <v>2.2312947132185116E-3</v>
      </c>
      <c r="P677">
        <f>(C677-AVERAGE($C$2:C676))^2</f>
        <v>2.0928279050923607E-3</v>
      </c>
      <c r="R677">
        <f t="shared" si="69"/>
        <v>-0.72110878957105073</v>
      </c>
      <c r="S677" s="45"/>
      <c r="T677" s="49"/>
      <c r="U677" s="50"/>
      <c r="V677" s="71">
        <f t="shared" si="68"/>
        <v>7.3568612662770691E-3</v>
      </c>
      <c r="W677" s="51">
        <f t="shared" si="66"/>
        <v>2.2030689455297403E-3</v>
      </c>
      <c r="X677" s="52">
        <f>(C677-AVERAGE($C$2:C676))^2</f>
        <v>2.0928279050923607E-3</v>
      </c>
    </row>
    <row r="678" spans="1:24" x14ac:dyDescent="0.3">
      <c r="A678" s="1">
        <v>198205</v>
      </c>
      <c r="B678" s="75">
        <f>Monthly!AA1338</f>
        <v>-3.9579999999999997E-2</v>
      </c>
      <c r="C678">
        <f>Monthly!AA1339</f>
        <v>-2.6170666666666668E-2</v>
      </c>
      <c r="D678" s="45">
        <f>INTERCEPT($B$2:B676,$C$2:C676)</f>
        <v>5.4315850042206959E-3</v>
      </c>
      <c r="E678" s="45">
        <f t="shared" si="70"/>
        <v>-6.0477375455589115E-3</v>
      </c>
      <c r="F678" s="45">
        <f t="shared" si="71"/>
        <v>5.6709544562739177E-3</v>
      </c>
      <c r="G678">
        <f>Monthly!H1338</f>
        <v>0.24154290057150116</v>
      </c>
      <c r="H678" s="45">
        <f t="shared" si="72"/>
        <v>0.72891648361119821</v>
      </c>
      <c r="I678" s="31">
        <f>Monthly!K1338</f>
        <v>6.6500845113961898E-3</v>
      </c>
      <c r="J678" s="49">
        <f t="shared" si="73"/>
        <v>-0.73029445962333095</v>
      </c>
      <c r="K678" s="42"/>
      <c r="L678" s="42"/>
      <c r="M678" s="47"/>
      <c r="N678" s="57">
        <f t="shared" si="67"/>
        <v>7.6883290433242962E-3</v>
      </c>
      <c r="O678">
        <f t="shared" si="65"/>
        <v>1.1464315904891865E-3</v>
      </c>
      <c r="P678">
        <f>(C678-AVERAGE($C$2:C677))^2</f>
        <v>1.0413805874621425E-3</v>
      </c>
      <c r="R678">
        <f t="shared" si="69"/>
        <v>-0.72152654840408459</v>
      </c>
      <c r="S678" s="45"/>
      <c r="T678" s="49"/>
      <c r="U678" s="50"/>
      <c r="V678" s="71">
        <f t="shared" si="68"/>
        <v>7.3838725293096444E-3</v>
      </c>
      <c r="W678" s="51">
        <f t="shared" si="66"/>
        <v>1.1259071006543106E-3</v>
      </c>
      <c r="X678" s="52">
        <f>(C678-AVERAGE($C$2:C677))^2</f>
        <v>1.0413805874621425E-3</v>
      </c>
    </row>
    <row r="679" spans="1:24" x14ac:dyDescent="0.3">
      <c r="A679" s="1">
        <v>198206</v>
      </c>
      <c r="B679" s="75">
        <f>Monthly!AA1339</f>
        <v>-2.6170666666666668E-2</v>
      </c>
      <c r="C679">
        <f>Monthly!AA1340</f>
        <v>-2.9657333333333334E-2</v>
      </c>
      <c r="D679" s="45">
        <f>INTERCEPT($B$2:B677,$C$2:C677)</f>
        <v>5.4792030127295659E-3</v>
      </c>
      <c r="E679" s="45">
        <f t="shared" si="70"/>
        <v>-1.0659771435518894E-2</v>
      </c>
      <c r="F679" s="45">
        <f t="shared" si="71"/>
        <v>5.758176337711386E-3</v>
      </c>
      <c r="G679">
        <f>Monthly!H1339</f>
        <v>0.24192190882814341</v>
      </c>
      <c r="H679" s="45">
        <f t="shared" si="72"/>
        <v>0.72985246836517748</v>
      </c>
      <c r="I679" s="31">
        <f>Monthly!K1339</f>
        <v>6.6874327840385807E-3</v>
      </c>
      <c r="J679" s="49">
        <f t="shared" si="73"/>
        <v>-0.73118661031655452</v>
      </c>
      <c r="K679" s="42"/>
      <c r="L679" s="42"/>
      <c r="M679" s="47"/>
      <c r="N679" s="57">
        <f t="shared" si="67"/>
        <v>7.7484102589274184E-3</v>
      </c>
      <c r="O679">
        <f t="shared" si="65"/>
        <v>1.3991896536899564E-3</v>
      </c>
      <c r="P679">
        <f>(C679-AVERAGE($C$2:C678))^2</f>
        <v>1.275163308991891E-3</v>
      </c>
      <c r="R679">
        <f t="shared" si="69"/>
        <v>-0.72236504844592853</v>
      </c>
      <c r="S679" s="45"/>
      <c r="T679" s="49"/>
      <c r="U679" s="50"/>
      <c r="V679" s="71">
        <f t="shared" si="68"/>
        <v>7.4380878884884871E-3</v>
      </c>
      <c r="W679" s="51">
        <f t="shared" si="66"/>
        <v>1.3760702756243888E-3</v>
      </c>
      <c r="X679" s="52">
        <f>(C679-AVERAGE($C$2:C678))^2</f>
        <v>1.275163308991891E-3</v>
      </c>
    </row>
    <row r="680" spans="1:24" x14ac:dyDescent="0.3">
      <c r="A680" s="1">
        <v>198207</v>
      </c>
      <c r="B680" s="75">
        <f>Monthly!AA1340</f>
        <v>-2.9657333333333334E-2</v>
      </c>
      <c r="C680">
        <f>Monthly!AA1341</f>
        <v>0.12016866666666666</v>
      </c>
      <c r="D680" s="45">
        <f>INTERCEPT($B$2:B678,$C$2:C678)</f>
        <v>5.4136080418418012E-3</v>
      </c>
      <c r="E680" s="45">
        <f t="shared" si="70"/>
        <v>-7.2121920850963372E-3</v>
      </c>
      <c r="F680" s="45">
        <f t="shared" si="71"/>
        <v>5.6275024265735312E-3</v>
      </c>
      <c r="G680">
        <f>Monthly!H1340</f>
        <v>0.24233194257285817</v>
      </c>
      <c r="H680" s="45">
        <f t="shared" si="72"/>
        <v>0.73086496289964442</v>
      </c>
      <c r="I680" s="31">
        <f>Monthly!K1340</f>
        <v>6.7155007521672852E-3</v>
      </c>
      <c r="J680" s="49">
        <f t="shared" si="73"/>
        <v>-0.73238219673206151</v>
      </c>
      <c r="K680" s="42"/>
      <c r="L680" s="42"/>
      <c r="M680" s="47"/>
      <c r="N680" s="57">
        <f t="shared" si="67"/>
        <v>7.828926124406034E-3</v>
      </c>
      <c r="O680">
        <f t="shared" si="65"/>
        <v>1.2620217305102434E-2</v>
      </c>
      <c r="P680">
        <f>(C680-AVERAGE($C$2:C679))^2</f>
        <v>1.303461534421587E-2</v>
      </c>
      <c r="R680">
        <f t="shared" si="69"/>
        <v>-0.72351881561636355</v>
      </c>
      <c r="S680" s="45"/>
      <c r="T680" s="49"/>
      <c r="U680" s="50"/>
      <c r="V680" s="71">
        <f t="shared" si="68"/>
        <v>7.5126876480977323E-3</v>
      </c>
      <c r="W680" s="51">
        <f t="shared" si="66"/>
        <v>1.2691369608632243E-2</v>
      </c>
      <c r="X680" s="52">
        <f>(C680-AVERAGE($C$2:C679))^2</f>
        <v>1.303461534421587E-2</v>
      </c>
    </row>
    <row r="681" spans="1:24" x14ac:dyDescent="0.3">
      <c r="A681" s="1">
        <v>198208</v>
      </c>
      <c r="B681" s="75">
        <f>Monthly!AA1341</f>
        <v>0.12016866666666666</v>
      </c>
      <c r="C681">
        <f>Monthly!AA1342</f>
        <v>3.896000000000001E-3</v>
      </c>
      <c r="D681" s="45">
        <f>INTERCEPT($B$2:B679,$C$2:C679)</f>
        <v>5.3694442373989739E-3</v>
      </c>
      <c r="E681" s="45">
        <f t="shared" si="70"/>
        <v>1.850650833882412E-3</v>
      </c>
      <c r="F681" s="45">
        <f t="shared" si="71"/>
        <v>5.5918344805721779E-3</v>
      </c>
      <c r="G681">
        <f>Monthly!H1341</f>
        <v>0.24268706490559447</v>
      </c>
      <c r="H681" s="45">
        <f t="shared" si="72"/>
        <v>0.73174177377110594</v>
      </c>
      <c r="I681" s="31">
        <f>Monthly!K1341</f>
        <v>6.7228171092324814E-3</v>
      </c>
      <c r="J681" s="49">
        <f t="shared" si="73"/>
        <v>-0.73330316996094247</v>
      </c>
      <c r="K681" s="42"/>
      <c r="L681" s="42"/>
      <c r="M681" s="47"/>
      <c r="N681" s="57">
        <f t="shared" si="67"/>
        <v>7.8909483719359561E-3</v>
      </c>
      <c r="O681">
        <f t="shared" si="65"/>
        <v>1.5959612494433736E-5</v>
      </c>
      <c r="P681">
        <f>(C681-AVERAGE($C$2:C680))^2</f>
        <v>5.1600300641721513E-6</v>
      </c>
      <c r="R681">
        <f t="shared" si="69"/>
        <v>-0.72442597164873557</v>
      </c>
      <c r="S681" s="45"/>
      <c r="T681" s="49"/>
      <c r="U681" s="50"/>
      <c r="V681" s="71">
        <f t="shared" si="68"/>
        <v>7.5713421354823146E-3</v>
      </c>
      <c r="W681" s="51">
        <f t="shared" si="66"/>
        <v>1.3508139812851694E-5</v>
      </c>
      <c r="X681" s="52">
        <f>(C681-AVERAGE($C$2:C680))^2</f>
        <v>5.1600300641721513E-6</v>
      </c>
    </row>
    <row r="682" spans="1:24" x14ac:dyDescent="0.3">
      <c r="A682" s="1">
        <v>198209</v>
      </c>
      <c r="B682" s="75">
        <f>Monthly!AA1342</f>
        <v>3.896000000000001E-3</v>
      </c>
      <c r="C682">
        <f>Monthly!AA1343</f>
        <v>0.10743800000000001</v>
      </c>
      <c r="D682" s="45">
        <f>INTERCEPT($B$2:B680,$C$2:C680)</f>
        <v>5.3117529962310034E-3</v>
      </c>
      <c r="E682" s="45">
        <f t="shared" si="70"/>
        <v>-9.2738061673574568E-3</v>
      </c>
      <c r="F682" s="45">
        <f t="shared" si="71"/>
        <v>5.275622247402979E-3</v>
      </c>
      <c r="G682">
        <f>Monthly!H1342</f>
        <v>0.24304450020636237</v>
      </c>
      <c r="H682" s="45">
        <f t="shared" si="72"/>
        <v>0.7326242108447405</v>
      </c>
      <c r="I682" s="31">
        <f>Monthly!K1342</f>
        <v>6.7301508748835283E-3</v>
      </c>
      <c r="J682" s="49">
        <f t="shared" si="73"/>
        <v>-0.7345498606762112</v>
      </c>
      <c r="K682" s="42"/>
      <c r="L682" s="42"/>
      <c r="M682" s="47"/>
      <c r="N682" s="57">
        <f t="shared" si="67"/>
        <v>7.9749058179407681E-3</v>
      </c>
      <c r="O682">
        <f t="shared" si="65"/>
        <v>9.8929071042691847E-3</v>
      </c>
      <c r="P682">
        <f>(C682-AVERAGE($C$2:C681))^2</f>
        <v>1.0256376609158515E-2</v>
      </c>
      <c r="R682">
        <f t="shared" si="69"/>
        <v>-0.72565878203721812</v>
      </c>
      <c r="S682" s="45"/>
      <c r="T682" s="49"/>
      <c r="U682" s="50"/>
      <c r="V682" s="71">
        <f t="shared" si="68"/>
        <v>7.6510526359898842E-3</v>
      </c>
      <c r="W682" s="51">
        <f t="shared" si="66"/>
        <v>9.9574348642277252E-3</v>
      </c>
      <c r="X682" s="52">
        <f>(C682-AVERAGE($C$2:C681))^2</f>
        <v>1.0256376609158515E-2</v>
      </c>
    </row>
    <row r="683" spans="1:24" x14ac:dyDescent="0.3">
      <c r="A683" s="1">
        <v>198210</v>
      </c>
      <c r="B683" s="75">
        <f>Monthly!AA1343</f>
        <v>0.10743800000000001</v>
      </c>
      <c r="C683">
        <f>Monthly!AA1344</f>
        <v>3.9029000000000001E-2</v>
      </c>
      <c r="D683" s="45">
        <f>INTERCEPT($B$2:B681,$C$2:C681)</f>
        <v>5.4806742029074621E-3</v>
      </c>
      <c r="E683" s="45">
        <f t="shared" si="70"/>
        <v>-8.8977524218773925E-3</v>
      </c>
      <c r="F683" s="45">
        <f t="shared" si="71"/>
        <v>4.5247174782057989E-3</v>
      </c>
      <c r="G683">
        <f>Monthly!H1343</f>
        <v>0.24337029592157985</v>
      </c>
      <c r="H683" s="45">
        <f t="shared" si="72"/>
        <v>0.73342846276848528</v>
      </c>
      <c r="I683" s="31">
        <f>Monthly!K1343</f>
        <v>6.6828828439550259E-3</v>
      </c>
      <c r="J683" s="49">
        <f t="shared" si="73"/>
        <v>-0.73598690511162623</v>
      </c>
      <c r="K683" s="42"/>
      <c r="L683" s="42"/>
      <c r="M683" s="47"/>
      <c r="N683" s="57">
        <f t="shared" si="67"/>
        <v>8.0716824916700416E-3</v>
      </c>
      <c r="O683">
        <f t="shared" si="65"/>
        <v>9.5835550731155261E-4</v>
      </c>
      <c r="P683">
        <f>(C683-AVERAGE($C$2:C682))^2</f>
        <v>1.0703404032103281E-3</v>
      </c>
      <c r="R683">
        <f t="shared" si="69"/>
        <v>-0.72715446989538679</v>
      </c>
      <c r="S683" s="45"/>
      <c r="T683" s="49"/>
      <c r="U683" s="50"/>
      <c r="V683" s="71">
        <f t="shared" si="68"/>
        <v>7.7477601498878376E-3</v>
      </c>
      <c r="W683" s="51">
        <f t="shared" si="66"/>
        <v>9.7851596656024515E-4</v>
      </c>
      <c r="X683" s="52">
        <f>(C683-AVERAGE($C$2:C682))^2</f>
        <v>1.0703404032103281E-3</v>
      </c>
    </row>
    <row r="684" spans="1:24" x14ac:dyDescent="0.3">
      <c r="A684" s="1">
        <v>198211</v>
      </c>
      <c r="B684" s="75">
        <f>Monthly!AA1344</f>
        <v>3.9029000000000001E-2</v>
      </c>
      <c r="C684">
        <f>Monthly!AA1345</f>
        <v>1.0218333333333333E-2</v>
      </c>
      <c r="D684" s="45">
        <f>INTERCEPT($B$2:B682,$C$2:C682)</f>
        <v>5.4645277161990734E-3</v>
      </c>
      <c r="E684" s="45">
        <f t="shared" si="70"/>
        <v>-7.2735064445742298E-3</v>
      </c>
      <c r="F684" s="45">
        <f t="shared" si="71"/>
        <v>5.180650033173786E-3</v>
      </c>
      <c r="G684">
        <f>Monthly!H1344</f>
        <v>0.24368187232482005</v>
      </c>
      <c r="H684" s="45">
        <f t="shared" si="72"/>
        <v>0.73419754842597695</v>
      </c>
      <c r="I684" s="31">
        <f>Monthly!K1344</f>
        <v>6.627864098822117E-3</v>
      </c>
      <c r="J684" s="49">
        <f t="shared" si="73"/>
        <v>-0.73603186471654403</v>
      </c>
      <c r="K684" s="42"/>
      <c r="L684" s="42"/>
      <c r="M684" s="47"/>
      <c r="N684" s="57">
        <f t="shared" si="67"/>
        <v>8.0747102623561079E-3</v>
      </c>
      <c r="O684">
        <f t="shared" si="65"/>
        <v>4.5951198704258286E-6</v>
      </c>
      <c r="P684">
        <f>(C684-AVERAGE($C$2:C683))^2</f>
        <v>1.4879687849777941E-5</v>
      </c>
      <c r="R684">
        <f t="shared" si="69"/>
        <v>-0.727268536354714</v>
      </c>
      <c r="S684" s="45"/>
      <c r="T684" s="49"/>
      <c r="U684" s="50"/>
      <c r="V684" s="71">
        <f t="shared" si="68"/>
        <v>7.7551354077937118E-3</v>
      </c>
      <c r="W684" s="51">
        <f t="shared" si="66"/>
        <v>6.0673440203826924E-6</v>
      </c>
      <c r="X684" s="52">
        <f>(C684-AVERAGE($C$2:C683))^2</f>
        <v>1.4879687849777941E-5</v>
      </c>
    </row>
    <row r="685" spans="1:24" x14ac:dyDescent="0.3">
      <c r="A685" s="1">
        <v>198212</v>
      </c>
      <c r="B685" s="75">
        <f>Monthly!AA1345</f>
        <v>1.0218333333333333E-2</v>
      </c>
      <c r="C685">
        <f>Monthly!AA1346</f>
        <v>2.8742999999999998E-2</v>
      </c>
      <c r="D685" s="45">
        <f>INTERCEPT($B$2:B683,$C$2:C683)</f>
        <v>5.5997661958944117E-3</v>
      </c>
      <c r="E685" s="45">
        <f t="shared" si="70"/>
        <v>7.0633374966000834E-3</v>
      </c>
      <c r="F685" s="45">
        <f t="shared" si="71"/>
        <v>5.6719417328805035E-3</v>
      </c>
      <c r="G685">
        <f>Monthly!H1345</f>
        <v>0.24397485482766643</v>
      </c>
      <c r="H685" s="45">
        <f t="shared" si="72"/>
        <v>0.73492068015552792</v>
      </c>
      <c r="I685" s="31">
        <f>Monthly!K1345</f>
        <v>6.5733238002181494E-3</v>
      </c>
      <c r="J685" s="49">
        <f t="shared" si="73"/>
        <v>-0.73612332571393091</v>
      </c>
      <c r="K685" s="42"/>
      <c r="L685" s="42"/>
      <c r="M685" s="47"/>
      <c r="N685" s="57">
        <f t="shared" si="67"/>
        <v>8.0808696342481168E-3</v>
      </c>
      <c r="O685">
        <f t="shared" si="65"/>
        <v>4.2692363125132596E-4</v>
      </c>
      <c r="P685">
        <f>(C685-AVERAGE($C$2:C684))^2</f>
        <v>5.0070501115980317E-4</v>
      </c>
      <c r="R685">
        <f t="shared" si="69"/>
        <v>-0.72742874215121123</v>
      </c>
      <c r="S685" s="45"/>
      <c r="T685" s="49"/>
      <c r="U685" s="50"/>
      <c r="V685" s="71">
        <f t="shared" si="68"/>
        <v>7.7654939222435507E-3</v>
      </c>
      <c r="W685" s="51">
        <f t="shared" si="66"/>
        <v>4.4005576124230868E-4</v>
      </c>
      <c r="X685" s="52">
        <f>(C685-AVERAGE($C$2:C684))^2</f>
        <v>5.0070501115980317E-4</v>
      </c>
    </row>
    <row r="686" spans="1:24" x14ac:dyDescent="0.3">
      <c r="A686" s="1">
        <v>198301</v>
      </c>
      <c r="B686" s="75">
        <f>Monthly!AA1346</f>
        <v>2.8742999999999998E-2</v>
      </c>
      <c r="C686">
        <f>Monthly!AA1347</f>
        <v>1.8974666666666667E-2</v>
      </c>
      <c r="D686" s="45">
        <f>INTERCEPT($B$2:B684,$C$2:C684)</f>
        <v>5.6467542036459867E-3</v>
      </c>
      <c r="E686" s="45">
        <f t="shared" si="70"/>
        <v>3.7906355316486267E-3</v>
      </c>
      <c r="F686" s="45">
        <f t="shared" si="71"/>
        <v>5.7557084407321634E-3</v>
      </c>
      <c r="G686">
        <f>Monthly!H1346</f>
        <v>0.24423247090398664</v>
      </c>
      <c r="H686" s="45">
        <f t="shared" si="72"/>
        <v>0.73555647585594297</v>
      </c>
      <c r="I686" s="31">
        <f>Monthly!K1346</f>
        <v>6.5636966669445967E-3</v>
      </c>
      <c r="J686" s="49">
        <f t="shared" si="73"/>
        <v>-0.73665375704888314</v>
      </c>
      <c r="K686" s="42"/>
      <c r="L686" s="42"/>
      <c r="M686" s="47"/>
      <c r="N686" s="57">
        <f t="shared" si="67"/>
        <v>8.1165911324658294E-3</v>
      </c>
      <c r="O686">
        <f t="shared" si="65"/>
        <v>1.1789780430641082E-4</v>
      </c>
      <c r="P686">
        <f>(C686-AVERAGE($C$2:C685))^2</f>
        <v>1.5814046699036771E-4</v>
      </c>
      <c r="R686">
        <f t="shared" si="69"/>
        <v>-0.72796894801137979</v>
      </c>
      <c r="S686" s="45"/>
      <c r="T686" s="49"/>
      <c r="U686" s="50"/>
      <c r="V686" s="71">
        <f t="shared" si="68"/>
        <v>7.8004223101720144E-3</v>
      </c>
      <c r="W686" s="51">
        <f t="shared" si="66"/>
        <v>1.2486373693865261E-4</v>
      </c>
      <c r="X686" s="52">
        <f>(C686-AVERAGE($C$2:C685))^2</f>
        <v>1.5814046699036771E-4</v>
      </c>
    </row>
    <row r="687" spans="1:24" x14ac:dyDescent="0.3">
      <c r="A687" s="1">
        <v>198302</v>
      </c>
      <c r="B687" s="75">
        <f>Monthly!AA1347</f>
        <v>1.8974666666666667E-2</v>
      </c>
      <c r="C687">
        <f>Monthly!AA1348</f>
        <v>2.8511666666666668E-2</v>
      </c>
      <c r="D687" s="45">
        <f>INTERCEPT($B$2:B685,$C$2:C685)</f>
        <v>5.6487441297596022E-3</v>
      </c>
      <c r="E687" s="45">
        <f t="shared" si="70"/>
        <v>3.2638877279561503E-3</v>
      </c>
      <c r="F687" s="45">
        <f t="shared" si="71"/>
        <v>5.7106753114349942E-3</v>
      </c>
      <c r="G687">
        <f>Monthly!H1347</f>
        <v>0.24448037478517637</v>
      </c>
      <c r="H687" s="45">
        <f t="shared" si="72"/>
        <v>0.73616826193971929</v>
      </c>
      <c r="I687" s="31">
        <f>Monthly!K1347</f>
        <v>6.562272313793748E-3</v>
      </c>
      <c r="J687" s="49">
        <f t="shared" si="73"/>
        <v>-0.73730944942714083</v>
      </c>
      <c r="K687" s="42"/>
      <c r="L687" s="42"/>
      <c r="M687" s="47"/>
      <c r="N687" s="57">
        <f t="shared" si="67"/>
        <v>8.1607482411770113E-3</v>
      </c>
      <c r="O687">
        <f t="shared" si="65"/>
        <v>4.1415988076093439E-4</v>
      </c>
      <c r="P687">
        <f>(C687-AVERAGE($C$2:C686))^2</f>
        <v>4.8814629818309021E-4</v>
      </c>
      <c r="R687">
        <f t="shared" si="69"/>
        <v>-0.7286236759610607</v>
      </c>
      <c r="S687" s="45"/>
      <c r="T687" s="49"/>
      <c r="U687" s="50"/>
      <c r="V687" s="71">
        <f t="shared" si="68"/>
        <v>7.8427554159382629E-3</v>
      </c>
      <c r="W687" s="51">
        <f t="shared" si="66"/>
        <v>4.2720389229048723E-4</v>
      </c>
      <c r="X687" s="52">
        <f>(C687-AVERAGE($C$2:C686))^2</f>
        <v>4.8814629818309021E-4</v>
      </c>
    </row>
    <row r="688" spans="1:24" x14ac:dyDescent="0.3">
      <c r="A688" s="1">
        <v>198303</v>
      </c>
      <c r="B688" s="75">
        <f>Monthly!AA1348</f>
        <v>2.8511666666666668E-2</v>
      </c>
      <c r="C688">
        <f>Monthly!AA1349</f>
        <v>6.8877333333333332E-2</v>
      </c>
      <c r="D688" s="45">
        <f>INTERCEPT($B$2:B686,$C$2:C686)</f>
        <v>5.678744016483773E-3</v>
      </c>
      <c r="E688" s="45">
        <f t="shared" si="70"/>
        <v>4.7141958591559582E-3</v>
      </c>
      <c r="F688" s="45">
        <f t="shared" si="71"/>
        <v>5.8131535974214081E-3</v>
      </c>
      <c r="G688">
        <f>Monthly!H1348</f>
        <v>0.2446913507448443</v>
      </c>
      <c r="H688" s="45">
        <f t="shared" si="72"/>
        <v>0.73668888531451115</v>
      </c>
      <c r="I688" s="31">
        <f>Monthly!K1348</f>
        <v>6.560839355341506E-3</v>
      </c>
      <c r="J688" s="49">
        <f t="shared" si="73"/>
        <v>-0.73771349856680457</v>
      </c>
      <c r="K688" s="42"/>
      <c r="L688" s="42"/>
      <c r="M688" s="47"/>
      <c r="N688" s="57">
        <f t="shared" si="67"/>
        <v>8.1879586257665032E-3</v>
      </c>
      <c r="O688">
        <f t="shared" si="65"/>
        <v>3.6832002023954521E-3</v>
      </c>
      <c r="P688">
        <f>(C688-AVERAGE($C$2:C687))^2</f>
        <v>3.8971918462281873E-3</v>
      </c>
      <c r="R688">
        <f t="shared" si="69"/>
        <v>-0.72902719613691525</v>
      </c>
      <c r="S688" s="45"/>
      <c r="T688" s="49"/>
      <c r="U688" s="50"/>
      <c r="V688" s="71">
        <f t="shared" si="68"/>
        <v>7.8688460422687706E-3</v>
      </c>
      <c r="W688" s="51">
        <f t="shared" si="66"/>
        <v>3.7220355215439862E-3</v>
      </c>
      <c r="X688" s="52">
        <f>(C688-AVERAGE($C$2:C687))^2</f>
        <v>3.8971918462281873E-3</v>
      </c>
    </row>
    <row r="689" spans="1:24" x14ac:dyDescent="0.3">
      <c r="A689" s="1">
        <v>198304</v>
      </c>
      <c r="B689" s="75">
        <f>Monthly!AA1349</f>
        <v>6.8877333333333332E-2</v>
      </c>
      <c r="C689">
        <f>Monthly!AA1350</f>
        <v>-1.2512000000000001E-2</v>
      </c>
      <c r="D689" s="45">
        <f>INTERCEPT($B$2:B687,$C$2:C687)</f>
        <v>5.692983515947294E-3</v>
      </c>
      <c r="E689" s="45">
        <f t="shared" si="70"/>
        <v>6.4398732415518476E-3</v>
      </c>
      <c r="F689" s="45">
        <f t="shared" si="71"/>
        <v>6.1365448118300744E-3</v>
      </c>
      <c r="G689">
        <f>Monthly!H1349</f>
        <v>0.2448550078706766</v>
      </c>
      <c r="H689" s="45">
        <f t="shared" si="72"/>
        <v>0.73709272114453517</v>
      </c>
      <c r="I689" s="31">
        <f>Monthly!K1349</f>
        <v>6.532890966882067E-3</v>
      </c>
      <c r="J689" s="49">
        <f t="shared" si="73"/>
        <v>-0.73774879950103145</v>
      </c>
      <c r="K689" s="42"/>
      <c r="L689" s="42"/>
      <c r="M689" s="47"/>
      <c r="N689" s="57">
        <f t="shared" si="67"/>
        <v>8.1903359405591583E-3</v>
      </c>
      <c r="O689">
        <f t="shared" si="65"/>
        <v>4.2858671339576754E-4</v>
      </c>
      <c r="P689">
        <f>(C689-AVERAGE($C$2:C688))^2</f>
        <v>3.6300577110137314E-4</v>
      </c>
      <c r="R689">
        <f t="shared" si="69"/>
        <v>-0.72909762517693122</v>
      </c>
      <c r="S689" s="45"/>
      <c r="T689" s="49"/>
      <c r="U689" s="50"/>
      <c r="V689" s="71">
        <f t="shared" si="68"/>
        <v>7.8733998115121107E-3</v>
      </c>
      <c r="W689" s="51">
        <f t="shared" si="66"/>
        <v>4.1556452547519807E-4</v>
      </c>
      <c r="X689" s="52">
        <f>(C689-AVERAGE($C$2:C688))^2</f>
        <v>3.6300577110137314E-4</v>
      </c>
    </row>
    <row r="690" spans="1:24" x14ac:dyDescent="0.3">
      <c r="A690" s="1">
        <v>198305</v>
      </c>
      <c r="B690" s="75">
        <f>Monthly!AA1350</f>
        <v>-1.2512000000000001E-2</v>
      </c>
      <c r="C690">
        <f>Monthly!AA1351</f>
        <v>2.9645000000000005E-2</v>
      </c>
      <c r="D690" s="45">
        <f>INTERCEPT($B$2:B688,$C$2:C688)</f>
        <v>5.7127051661268261E-3</v>
      </c>
      <c r="E690" s="45">
        <f t="shared" si="70"/>
        <v>1.2641147126117285E-2</v>
      </c>
      <c r="F690" s="45">
        <f t="shared" si="71"/>
        <v>5.5545391332848465E-3</v>
      </c>
      <c r="G690">
        <f>Monthly!H1350</f>
        <v>0.24501992267597678</v>
      </c>
      <c r="H690" s="45">
        <f t="shared" si="72"/>
        <v>0.73749964341052365</v>
      </c>
      <c r="I690" s="31">
        <f>Monthly!K1350</f>
        <v>6.5011191181319795E-3</v>
      </c>
      <c r="J690" s="49">
        <f t="shared" si="73"/>
        <v>-0.7386790759099775</v>
      </c>
      <c r="K690" s="42"/>
      <c r="L690" s="42"/>
      <c r="M690" s="47"/>
      <c r="N690" s="57">
        <f t="shared" si="67"/>
        <v>8.2529847037343951E-3</v>
      </c>
      <c r="O690">
        <f t="shared" si="65"/>
        <v>4.5761831843566181E-4</v>
      </c>
      <c r="P690">
        <f>(C690-AVERAGE($C$2:C689))^2</f>
        <v>5.3508861707007188E-4</v>
      </c>
      <c r="R690">
        <f t="shared" si="69"/>
        <v>-0.73006809488757118</v>
      </c>
      <c r="S690" s="45"/>
      <c r="T690" s="49"/>
      <c r="U690" s="50"/>
      <c r="V690" s="71">
        <f t="shared" si="68"/>
        <v>7.936148006275269E-3</v>
      </c>
      <c r="W690" s="51">
        <f t="shared" si="66"/>
        <v>4.7127425488544645E-4</v>
      </c>
      <c r="X690" s="52">
        <f>(C690-AVERAGE($C$2:C689))^2</f>
        <v>5.3508861707007188E-4</v>
      </c>
    </row>
    <row r="691" spans="1:24" x14ac:dyDescent="0.3">
      <c r="A691" s="1">
        <v>198306</v>
      </c>
      <c r="B691" s="75">
        <f>Monthly!AA1351</f>
        <v>2.9645000000000005E-2</v>
      </c>
      <c r="C691">
        <f>Monthly!AA1352</f>
        <v>-3.8804666666666668E-2</v>
      </c>
      <c r="D691" s="45">
        <f>INTERCEPT($B$2:B689,$C$2:C689)</f>
        <v>5.8096945792309729E-3</v>
      </c>
      <c r="E691" s="45">
        <f t="shared" si="70"/>
        <v>1.0984096362207214E-2</v>
      </c>
      <c r="F691" s="45">
        <f t="shared" si="71"/>
        <v>6.1353181158886059E-3</v>
      </c>
      <c r="G691">
        <f>Monthly!H1351</f>
        <v>0.24518451131825966</v>
      </c>
      <c r="H691" s="45">
        <f t="shared" si="72"/>
        <v>0.73790574396234199</v>
      </c>
      <c r="I691" s="31">
        <f>Monthly!K1351</f>
        <v>6.4695319507008173E-3</v>
      </c>
      <c r="J691" s="49">
        <f t="shared" si="73"/>
        <v>-0.7384326269587802</v>
      </c>
      <c r="K691" s="42"/>
      <c r="L691" s="42"/>
      <c r="M691" s="47"/>
      <c r="N691" s="57">
        <f t="shared" si="67"/>
        <v>8.2363877849800649E-3</v>
      </c>
      <c r="O691">
        <f t="shared" si="65"/>
        <v>2.212860803922793E-3</v>
      </c>
      <c r="P691">
        <f>(C691-AVERAGE($C$2:C690))^2</f>
        <v>2.0567365457512944E-3</v>
      </c>
      <c r="R691">
        <f t="shared" si="69"/>
        <v>-0.7298616158339295</v>
      </c>
      <c r="S691" s="45"/>
      <c r="T691" s="49"/>
      <c r="U691" s="50"/>
      <c r="V691" s="71">
        <f t="shared" si="68"/>
        <v>7.9227975763438915E-3</v>
      </c>
      <c r="W691" s="51">
        <f t="shared" si="66"/>
        <v>2.1834559145818304E-3</v>
      </c>
      <c r="X691" s="52">
        <f>(C691-AVERAGE($C$2:C690))^2</f>
        <v>2.0567365457512944E-3</v>
      </c>
    </row>
    <row r="692" spans="1:24" x14ac:dyDescent="0.3">
      <c r="A692" s="1">
        <v>198307</v>
      </c>
      <c r="B692" s="75">
        <f>Monthly!AA1352</f>
        <v>-3.8804666666666668E-2</v>
      </c>
      <c r="C692">
        <f>Monthly!AA1353</f>
        <v>8.0806666666666666E-3</v>
      </c>
      <c r="D692" s="45">
        <f>INTERCEPT($B$2:B690,$C$2:C690)</f>
        <v>5.7796697082591955E-3</v>
      </c>
      <c r="E692" s="45">
        <f t="shared" si="70"/>
        <v>9.5111824084417439E-3</v>
      </c>
      <c r="F692" s="45">
        <f t="shared" si="71"/>
        <v>5.41059144529375E-3</v>
      </c>
      <c r="G692">
        <f>Monthly!H1352</f>
        <v>0.24534551492448015</v>
      </c>
      <c r="H692" s="45">
        <f t="shared" si="72"/>
        <v>0.73830298263719674</v>
      </c>
      <c r="I692" s="31">
        <f>Monthly!K1352</f>
        <v>6.4381536549820047E-3</v>
      </c>
      <c r="J692" s="49">
        <f t="shared" si="73"/>
        <v>-0.73952757408342762</v>
      </c>
      <c r="K692" s="42"/>
      <c r="L692" s="42"/>
      <c r="M692" s="47"/>
      <c r="N692" s="57">
        <f t="shared" si="67"/>
        <v>8.3101261733147316E-3</v>
      </c>
      <c r="O692">
        <f t="shared" si="65"/>
        <v>5.265166519117342E-8</v>
      </c>
      <c r="P692">
        <f>(C692-AVERAGE($C$2:C691))^2</f>
        <v>2.5593677685082528E-6</v>
      </c>
      <c r="R692">
        <f t="shared" si="69"/>
        <v>-0.73099631404018051</v>
      </c>
      <c r="S692" s="45"/>
      <c r="T692" s="49"/>
      <c r="U692" s="50"/>
      <c r="V692" s="71">
        <f t="shared" si="68"/>
        <v>7.9961643834298018E-3</v>
      </c>
      <c r="W692" s="51">
        <f t="shared" si="66"/>
        <v>7.1406358722433058E-9</v>
      </c>
      <c r="X692" s="52">
        <f>(C692-AVERAGE($C$2:C691))^2</f>
        <v>2.5593677685082528E-6</v>
      </c>
    </row>
    <row r="693" spans="1:24" x14ac:dyDescent="0.3">
      <c r="A693" s="1">
        <v>198308</v>
      </c>
      <c r="B693" s="75">
        <f>Monthly!AA1353</f>
        <v>8.0806666666666666E-3</v>
      </c>
      <c r="C693">
        <f>Monthly!AA1354</f>
        <v>6.6519999999999999E-3</v>
      </c>
      <c r="D693" s="45">
        <f>INTERCEPT($B$2:B691,$C$2:C691)</f>
        <v>5.8236966157423718E-3</v>
      </c>
      <c r="E693" s="45">
        <f t="shared" si="70"/>
        <v>5.8473197271571168E-3</v>
      </c>
      <c r="F693" s="45">
        <f t="shared" si="71"/>
        <v>5.8709468573509525E-3</v>
      </c>
      <c r="G693">
        <f>Monthly!H1353</f>
        <v>0.24551979916593114</v>
      </c>
      <c r="H693" s="45">
        <f t="shared" si="72"/>
        <v>0.73873297010628225</v>
      </c>
      <c r="I693" s="31">
        <f>Monthly!K1353</f>
        <v>6.4191165022644313E-3</v>
      </c>
      <c r="J693" s="49">
        <f t="shared" si="73"/>
        <v>-0.73946373355287198</v>
      </c>
      <c r="K693" s="42"/>
      <c r="L693" s="42"/>
      <c r="M693" s="47"/>
      <c r="N693" s="57">
        <f t="shared" si="67"/>
        <v>8.3058268809309901E-3</v>
      </c>
      <c r="O693">
        <f t="shared" si="65"/>
        <v>2.7351433520899278E-6</v>
      </c>
      <c r="P693">
        <f>(C693-AVERAGE($C$2:C692))^2</f>
        <v>2.8500378077871658E-8</v>
      </c>
      <c r="R693">
        <f t="shared" si="69"/>
        <v>-0.73095573493982924</v>
      </c>
      <c r="S693" s="45"/>
      <c r="T693" s="49"/>
      <c r="U693" s="50"/>
      <c r="V693" s="71">
        <f t="shared" si="68"/>
        <v>7.9935406381812513E-3</v>
      </c>
      <c r="W693" s="51">
        <f t="shared" si="66"/>
        <v>1.799731283891759E-6</v>
      </c>
      <c r="X693" s="52">
        <f>(C693-AVERAGE($C$2:C692))^2</f>
        <v>2.8500378077871658E-8</v>
      </c>
    </row>
    <row r="694" spans="1:24" x14ac:dyDescent="0.3">
      <c r="A694" s="1">
        <v>198309</v>
      </c>
      <c r="B694" s="75">
        <f>Monthly!AA1354</f>
        <v>6.6519999999999999E-3</v>
      </c>
      <c r="C694">
        <f>Monthly!AA1355</f>
        <v>-2.0308E-2</v>
      </c>
      <c r="D694" s="45">
        <f>INTERCEPT($B$2:B692,$C$2:C692)</f>
        <v>5.7580215526766496E-3</v>
      </c>
      <c r="E694" s="45">
        <f t="shared" si="70"/>
        <v>5.8551457435143542E-3</v>
      </c>
      <c r="F694" s="45">
        <f t="shared" si="71"/>
        <v>5.7969699821625066E-3</v>
      </c>
      <c r="G694">
        <f>Monthly!H1354</f>
        <v>0.24568741198267405</v>
      </c>
      <c r="H694" s="45">
        <f t="shared" si="72"/>
        <v>0.73914648045957942</v>
      </c>
      <c r="I694" s="31">
        <f>Monthly!K1354</f>
        <v>6.4002054313280843E-3</v>
      </c>
      <c r="J694" s="49">
        <f t="shared" si="73"/>
        <v>-0.73994782889499788</v>
      </c>
      <c r="K694" s="42"/>
      <c r="L694" s="42"/>
      <c r="M694" s="47"/>
      <c r="N694" s="57">
        <f t="shared" si="67"/>
        <v>8.3384279166569611E-3</v>
      </c>
      <c r="O694">
        <f t="shared" si="65"/>
        <v>8.2061783238422323E-4</v>
      </c>
      <c r="P694">
        <f>(C694-AVERAGE($C$2:C693))^2</f>
        <v>7.1778036835557684E-4</v>
      </c>
      <c r="R694">
        <f t="shared" si="69"/>
        <v>-0.73146301035557681</v>
      </c>
      <c r="S694" s="45"/>
      <c r="T694" s="49"/>
      <c r="U694" s="50"/>
      <c r="V694" s="71">
        <f t="shared" si="68"/>
        <v>8.0263398242216913E-3</v>
      </c>
      <c r="W694" s="51">
        <f t="shared" si="66"/>
        <v>8.0283481327447532E-4</v>
      </c>
      <c r="X694" s="52">
        <f>(C694-AVERAGE($C$2:C693))^2</f>
        <v>7.1778036835557684E-4</v>
      </c>
    </row>
    <row r="695" spans="1:24" x14ac:dyDescent="0.3">
      <c r="A695" s="1">
        <v>198310</v>
      </c>
      <c r="B695" s="75">
        <f>Monthly!AA1355</f>
        <v>-2.0308E-2</v>
      </c>
      <c r="C695">
        <f>Monthly!AA1356</f>
        <v>1.6545999999999998E-2</v>
      </c>
      <c r="D695" s="45">
        <f>INTERCEPT($B$2:B693,$C$2:C693)</f>
        <v>5.7603281026254475E-3</v>
      </c>
      <c r="E695" s="45">
        <f t="shared" si="70"/>
        <v>6.1504507656600874E-3</v>
      </c>
      <c r="F695" s="45">
        <f t="shared" si="71"/>
        <v>5.6354247484764223E-3</v>
      </c>
      <c r="G695">
        <f>Monthly!H1355</f>
        <v>0.24579742266785459</v>
      </c>
      <c r="H695" s="45">
        <f t="shared" si="72"/>
        <v>0.73941787372142498</v>
      </c>
      <c r="I695" s="31">
        <f>Monthly!K1355</f>
        <v>6.330047971114694E-3</v>
      </c>
      <c r="J695" s="49">
        <f t="shared" si="73"/>
        <v>-0.7402867960779278</v>
      </c>
      <c r="K695" s="42"/>
      <c r="L695" s="42"/>
      <c r="M695" s="47"/>
      <c r="N695" s="57">
        <f t="shared" si="67"/>
        <v>8.3612554059529776E-3</v>
      </c>
      <c r="O695">
        <f t="shared" si="65"/>
        <v>6.6990044069781929E-5</v>
      </c>
      <c r="P695">
        <f>(C695-AVERAGE($C$2:C694))^2</f>
        <v>1.0203498190448911E-4</v>
      </c>
      <c r="R695">
        <f t="shared" si="69"/>
        <v>-0.73189376194974154</v>
      </c>
      <c r="S695" s="45"/>
      <c r="T695" s="49"/>
      <c r="U695" s="50"/>
      <c r="V695" s="71">
        <f t="shared" si="68"/>
        <v>8.0541911673690861E-3</v>
      </c>
      <c r="W695" s="51">
        <f t="shared" si="66"/>
        <v>7.2110817249948378E-5</v>
      </c>
      <c r="X695" s="52">
        <f>(C695-AVERAGE($C$2:C694))^2</f>
        <v>1.0203498190448911E-4</v>
      </c>
    </row>
    <row r="696" spans="1:24" x14ac:dyDescent="0.3">
      <c r="A696" s="1">
        <v>198311</v>
      </c>
      <c r="B696" s="75">
        <f>Monthly!AA1356</f>
        <v>1.6545999999999998E-2</v>
      </c>
      <c r="C696">
        <f>Monthly!AA1357</f>
        <v>-1.3249E-2</v>
      </c>
      <c r="D696" s="45">
        <f>INTERCEPT($B$2:B694,$C$2:C694)</f>
        <v>5.7650255810931042E-3</v>
      </c>
      <c r="E696" s="45">
        <f t="shared" si="70"/>
        <v>4.8775959822750783E-3</v>
      </c>
      <c r="F696" s="45">
        <f t="shared" si="71"/>
        <v>5.8457302842158275E-3</v>
      </c>
      <c r="G696">
        <f>Monthly!H1356</f>
        <v>0.24590367443271458</v>
      </c>
      <c r="H696" s="45">
        <f t="shared" si="72"/>
        <v>0.73967998681868963</v>
      </c>
      <c r="I696" s="31">
        <f>Monthly!K1356</f>
        <v>6.2728969787904784E-3</v>
      </c>
      <c r="J696" s="49">
        <f t="shared" si="73"/>
        <v>-0.74026348815133891</v>
      </c>
      <c r="K696" s="42"/>
      <c r="L696" s="42"/>
      <c r="M696" s="47"/>
      <c r="N696" s="57">
        <f t="shared" si="67"/>
        <v>8.3596857512149569E-3</v>
      </c>
      <c r="O696">
        <f t="shared" si="65"/>
        <v>4.6693529989476031E-4</v>
      </c>
      <c r="P696">
        <f>(C696-AVERAGE($C$2:C695))^2</f>
        <v>3.8841781588238629E-4</v>
      </c>
      <c r="R696">
        <f t="shared" si="69"/>
        <v>-0.73194505883917971</v>
      </c>
      <c r="S696" s="45"/>
      <c r="T696" s="49"/>
      <c r="U696" s="50"/>
      <c r="V696" s="71">
        <f t="shared" si="68"/>
        <v>8.0575078986116211E-3</v>
      </c>
      <c r="W696" s="51">
        <f t="shared" si="66"/>
        <v>4.5396727883359944E-4</v>
      </c>
      <c r="X696" s="52">
        <f>(C696-AVERAGE($C$2:C695))^2</f>
        <v>3.8841781588238629E-4</v>
      </c>
    </row>
    <row r="697" spans="1:24" x14ac:dyDescent="0.3">
      <c r="A697" s="1">
        <v>198312</v>
      </c>
      <c r="B697" s="75">
        <f>Monthly!AA1357</f>
        <v>-1.3249E-2</v>
      </c>
      <c r="C697">
        <f>Monthly!AA1358</f>
        <v>-1.1314666666666667E-2</v>
      </c>
      <c r="D697" s="45">
        <f>INTERCEPT($B$2:B695,$C$2:C695)</f>
        <v>5.7255746767838744E-3</v>
      </c>
      <c r="E697" s="45">
        <f t="shared" si="70"/>
        <v>2.3593450968630186E-3</v>
      </c>
      <c r="F697" s="45">
        <f t="shared" si="71"/>
        <v>5.6943157135955361E-3</v>
      </c>
      <c r="G697">
        <f>Monthly!H1357</f>
        <v>0.24600601381591602</v>
      </c>
      <c r="H697" s="45">
        <f t="shared" si="72"/>
        <v>0.73993244194223029</v>
      </c>
      <c r="I697" s="31">
        <f>Monthly!K1357</f>
        <v>6.2165887323358104E-3</v>
      </c>
      <c r="J697" s="49">
        <f t="shared" si="73"/>
        <v>-0.74061052650858583</v>
      </c>
      <c r="K697" s="42"/>
      <c r="L697" s="42"/>
      <c r="M697" s="47"/>
      <c r="N697" s="57">
        <f t="shared" si="67"/>
        <v>8.3830567876583273E-3</v>
      </c>
      <c r="O697">
        <f t="shared" si="65"/>
        <v>3.8800030928306498E-4</v>
      </c>
      <c r="P697">
        <f>(C697-AVERAGE($C$2:C696))^2</f>
        <v>3.149073066459536E-4</v>
      </c>
      <c r="R697">
        <f t="shared" si="69"/>
        <v>-0.73236564810604365</v>
      </c>
      <c r="S697" s="45"/>
      <c r="T697" s="49"/>
      <c r="U697" s="50"/>
      <c r="V697" s="71">
        <f t="shared" si="68"/>
        <v>8.0847021705637775E-3</v>
      </c>
      <c r="W697" s="51">
        <f t="shared" si="66"/>
        <v>3.7633551128290772E-4</v>
      </c>
      <c r="X697" s="52">
        <f>(C697-AVERAGE($C$2:C696))^2</f>
        <v>3.149073066459536E-4</v>
      </c>
    </row>
    <row r="698" spans="1:24" x14ac:dyDescent="0.3">
      <c r="A698" s="1">
        <v>198401</v>
      </c>
      <c r="B698" s="75">
        <f>Monthly!AA1358</f>
        <v>-1.1314666666666667E-2</v>
      </c>
      <c r="C698">
        <f>Monthly!AA1359</f>
        <v>-4.1609E-2</v>
      </c>
      <c r="D698" s="45">
        <f>INTERCEPT($B$2:B696,$C$2:C696)</f>
        <v>5.7438364948415839E-3</v>
      </c>
      <c r="E698" s="45">
        <f t="shared" si="70"/>
        <v>2.266316981792799E-3</v>
      </c>
      <c r="F698" s="45">
        <f t="shared" si="71"/>
        <v>5.7181938736315923E-3</v>
      </c>
      <c r="G698">
        <f>Monthly!H1358</f>
        <v>0.24611045831029754</v>
      </c>
      <c r="H698" s="45">
        <f t="shared" si="72"/>
        <v>0.74019008348968551</v>
      </c>
      <c r="I698" s="31">
        <f>Monthly!K1358</f>
        <v>6.2025730350365581E-3</v>
      </c>
      <c r="J698" s="49">
        <f t="shared" si="73"/>
        <v>-0.74081998152052742</v>
      </c>
      <c r="K698" s="42"/>
      <c r="L698" s="42"/>
      <c r="M698" s="47"/>
      <c r="N698" s="57">
        <f t="shared" si="67"/>
        <v>8.3971623774731427E-3</v>
      </c>
      <c r="O698">
        <f t="shared" si="65"/>
        <v>2.5006162757222105E-3</v>
      </c>
      <c r="P698">
        <f>(C698-AVERAGE($C$2:C697))^2</f>
        <v>2.3053888069246276E-3</v>
      </c>
      <c r="R698">
        <f t="shared" si="69"/>
        <v>-0.7325925520470602</v>
      </c>
      <c r="S698" s="45"/>
      <c r="T698" s="49"/>
      <c r="U698" s="50"/>
      <c r="V698" s="71">
        <f t="shared" si="68"/>
        <v>8.0993732236912808E-3</v>
      </c>
      <c r="W698" s="51">
        <f t="shared" si="66"/>
        <v>2.4709223685457885E-3</v>
      </c>
      <c r="X698" s="52">
        <f>(C698-AVERAGE($C$2:C697))^2</f>
        <v>2.3053888069246276E-3</v>
      </c>
    </row>
    <row r="699" spans="1:24" x14ac:dyDescent="0.3">
      <c r="A699" s="1">
        <v>198402</v>
      </c>
      <c r="B699" s="75">
        <f>Monthly!AA1359</f>
        <v>-4.1609E-2</v>
      </c>
      <c r="C699">
        <f>Monthly!AA1360</f>
        <v>9.3616666666666692E-3</v>
      </c>
      <c r="D699" s="45">
        <f>INTERCEPT($B$2:B697,$C$2:C697)</f>
        <v>5.7175198272449313E-3</v>
      </c>
      <c r="E699" s="45">
        <f t="shared" si="70"/>
        <v>-9.2290188163609841E-5</v>
      </c>
      <c r="F699" s="45">
        <f t="shared" si="71"/>
        <v>5.7213599296842312E-3</v>
      </c>
      <c r="G699">
        <f>Monthly!H1359</f>
        <v>0.24622234609459293</v>
      </c>
      <c r="H699" s="45">
        <f t="shared" si="72"/>
        <v>0.74046607867018754</v>
      </c>
      <c r="I699" s="31">
        <f>Monthly!K1359</f>
        <v>6.188698738947924E-3</v>
      </c>
      <c r="J699" s="49">
        <f t="shared" si="73"/>
        <v>-0.74108750106587395</v>
      </c>
      <c r="K699" s="42"/>
      <c r="L699" s="42"/>
      <c r="M699" s="47"/>
      <c r="N699" s="57">
        <f t="shared" si="67"/>
        <v>8.4151782794996757E-3</v>
      </c>
      <c r="O699">
        <f t="shared" si="65"/>
        <v>8.9584026704197643E-7</v>
      </c>
      <c r="P699">
        <f>(C699-AVERAGE($C$2:C698))^2</f>
        <v>9.1511660649084804E-6</v>
      </c>
      <c r="R699">
        <f t="shared" si="69"/>
        <v>-0.73287725669621984</v>
      </c>
      <c r="S699" s="45"/>
      <c r="T699" s="49"/>
      <c r="U699" s="50"/>
      <c r="V699" s="71">
        <f t="shared" si="68"/>
        <v>8.1177815290506133E-3</v>
      </c>
      <c r="W699" s="51">
        <f t="shared" si="66"/>
        <v>1.5472502355821141E-6</v>
      </c>
      <c r="X699" s="52">
        <f>(C699-AVERAGE($C$2:C698))^2</f>
        <v>9.1511660649084804E-6</v>
      </c>
    </row>
    <row r="700" spans="1:24" x14ac:dyDescent="0.3">
      <c r="A700" s="1">
        <v>198403</v>
      </c>
      <c r="B700" s="75">
        <f>Monthly!AA1360</f>
        <v>9.3616666666666692E-3</v>
      </c>
      <c r="C700">
        <f>Monthly!AA1361</f>
        <v>-1.2940000000000009E-3</v>
      </c>
      <c r="D700" s="45">
        <f>INTERCEPT($B$2:B698,$C$2:C698)</f>
        <v>5.6980897813318169E-3</v>
      </c>
      <c r="E700" s="45">
        <f t="shared" si="70"/>
        <v>7.2740957907912909E-4</v>
      </c>
      <c r="F700" s="45">
        <f t="shared" si="71"/>
        <v>5.7048995473412958E-3</v>
      </c>
      <c r="G700">
        <f>Monthly!H1360</f>
        <v>0.24630636057695873</v>
      </c>
      <c r="H700" s="45">
        <f t="shared" si="72"/>
        <v>0.74067331341743814</v>
      </c>
      <c r="I700" s="31">
        <f>Monthly!K1360</f>
        <v>6.1749636963403043E-3</v>
      </c>
      <c r="J700" s="49">
        <f t="shared" si="73"/>
        <v>-0.74129786351137417</v>
      </c>
      <c r="K700" s="42"/>
      <c r="L700" s="42"/>
      <c r="M700" s="47"/>
      <c r="N700" s="57">
        <f t="shared" si="67"/>
        <v>8.4293449797431391E-3</v>
      </c>
      <c r="O700">
        <f t="shared" si="65"/>
        <v>9.4543437595096111E-5</v>
      </c>
      <c r="P700">
        <f>(C700-AVERAGE($C$2:C699))^2</f>
        <v>5.8291868646858397E-5</v>
      </c>
      <c r="R700">
        <f t="shared" si="69"/>
        <v>-0.73310492758442736</v>
      </c>
      <c r="S700" s="45"/>
      <c r="T700" s="49"/>
      <c r="U700" s="50"/>
      <c r="V700" s="71">
        <f t="shared" si="68"/>
        <v>8.1325021711051992E-3</v>
      </c>
      <c r="W700" s="51">
        <f t="shared" si="66"/>
        <v>8.885894318185103E-5</v>
      </c>
      <c r="X700" s="52">
        <f>(C700-AVERAGE($C$2:C699))^2</f>
        <v>5.8291868646858397E-5</v>
      </c>
    </row>
    <row r="701" spans="1:24" x14ac:dyDescent="0.3">
      <c r="A701" s="1">
        <v>198404</v>
      </c>
      <c r="B701" s="75">
        <f>Monthly!AA1361</f>
        <v>-1.2940000000000009E-3</v>
      </c>
      <c r="C701">
        <f>Monthly!AA1362</f>
        <v>-6.1322666666666664E-2</v>
      </c>
      <c r="D701" s="45">
        <f>INTERCEPT($B$2:B699,$C$2:C699)</f>
        <v>5.6292154416727747E-3</v>
      </c>
      <c r="E701" s="45">
        <f t="shared" si="70"/>
        <v>-1.5995795896571964E-3</v>
      </c>
      <c r="F701" s="45">
        <f t="shared" si="71"/>
        <v>5.6312852976617908E-3</v>
      </c>
      <c r="G701">
        <f>Monthly!H1361</f>
        <v>0.24636942222622199</v>
      </c>
      <c r="H701" s="45">
        <f t="shared" si="72"/>
        <v>0.74082886196203079</v>
      </c>
      <c r="I701" s="31">
        <f>Monthly!K1361</f>
        <v>6.1613658031254466E-3</v>
      </c>
      <c r="J701" s="49">
        <f t="shared" si="73"/>
        <v>-0.74153585105514197</v>
      </c>
      <c r="K701" s="42"/>
      <c r="L701" s="42"/>
      <c r="M701" s="47"/>
      <c r="N701" s="57">
        <f t="shared" si="67"/>
        <v>8.4453720713954586E-3</v>
      </c>
      <c r="O701">
        <f t="shared" si="65"/>
        <v>4.8675792293557361E-3</v>
      </c>
      <c r="P701">
        <f>(C701-AVERAGE($C$2:C700))^2</f>
        <v>4.5768817585523482E-3</v>
      </c>
      <c r="R701">
        <f t="shared" si="69"/>
        <v>-0.73336027274816018</v>
      </c>
      <c r="S701" s="45"/>
      <c r="T701" s="49"/>
      <c r="U701" s="50"/>
      <c r="V701" s="71">
        <f t="shared" si="68"/>
        <v>8.1490121640396193E-3</v>
      </c>
      <c r="W701" s="51">
        <f t="shared" si="66"/>
        <v>4.8263141595568044E-3</v>
      </c>
      <c r="X701" s="52">
        <f>(C701-AVERAGE($C$2:C700))^2</f>
        <v>4.5768817585523482E-3</v>
      </c>
    </row>
    <row r="702" spans="1:24" x14ac:dyDescent="0.3">
      <c r="A702" s="1">
        <v>198405</v>
      </c>
      <c r="B702" s="75">
        <f>Monthly!AA1362</f>
        <v>-6.1322666666666664E-2</v>
      </c>
      <c r="C702">
        <f>Monthly!AA1363</f>
        <v>1.4711999999999999E-2</v>
      </c>
      <c r="D702" s="45">
        <f>INTERCEPT($B$2:B700,$C$2:C700)</f>
        <v>5.6348312971732989E-3</v>
      </c>
      <c r="E702" s="45">
        <f t="shared" si="70"/>
        <v>-4.8923307453721809E-3</v>
      </c>
      <c r="F702" s="45">
        <f t="shared" si="71"/>
        <v>5.9348420646948416E-3</v>
      </c>
      <c r="G702">
        <f>Monthly!H1362</f>
        <v>0.24645633543776169</v>
      </c>
      <c r="H702" s="45">
        <f t="shared" si="72"/>
        <v>0.74104323911370695</v>
      </c>
      <c r="I702" s="31">
        <f>Monthly!K1362</f>
        <v>6.1635042243077575E-3</v>
      </c>
      <c r="J702" s="49">
        <f t="shared" si="73"/>
        <v>-0.74145417742729247</v>
      </c>
      <c r="K702" s="42"/>
      <c r="L702" s="42"/>
      <c r="M702" s="47"/>
      <c r="N702" s="57">
        <f t="shared" si="67"/>
        <v>8.4398718225236133E-3</v>
      </c>
      <c r="O702">
        <f t="shared" ref="O702:O765" si="74">(C702-N702)^2</f>
        <v>3.9339591874693256E-5</v>
      </c>
      <c r="P702">
        <f>(C702-AVERAGE($C$2:C701))^2</f>
        <v>7.1887643095946488E-5</v>
      </c>
      <c r="R702">
        <f t="shared" si="69"/>
        <v>-0.73327481833482588</v>
      </c>
      <c r="S702" s="45"/>
      <c r="T702" s="49"/>
      <c r="U702" s="50"/>
      <c r="V702" s="71">
        <f t="shared" si="68"/>
        <v>8.1434868909553773E-3</v>
      </c>
      <c r="W702" s="51">
        <f t="shared" ref="W702:W765" si="75">(C702-V702)^2</f>
        <v>4.3145364463691047E-5</v>
      </c>
      <c r="X702" s="52">
        <f>(C702-AVERAGE($C$2:C701))^2</f>
        <v>7.1887643095946488E-5</v>
      </c>
    </row>
    <row r="703" spans="1:24" x14ac:dyDescent="0.3">
      <c r="A703" s="1">
        <v>198406</v>
      </c>
      <c r="B703" s="75">
        <f>Monthly!AA1363</f>
        <v>1.4711999999999999E-2</v>
      </c>
      <c r="C703">
        <f>Monthly!AA1364</f>
        <v>-2.2198333333333334E-2</v>
      </c>
      <c r="D703" s="45">
        <f>INTERCEPT($B$2:B701,$C$2:C701)</f>
        <v>5.6344604118003074E-3</v>
      </c>
      <c r="E703" s="45">
        <f t="shared" si="70"/>
        <v>-5.1617397137429131E-3</v>
      </c>
      <c r="F703" s="45">
        <f t="shared" si="71"/>
        <v>5.5585208971317213E-3</v>
      </c>
      <c r="G703">
        <f>Monthly!H1363</f>
        <v>0.24649323747943266</v>
      </c>
      <c r="H703" s="45">
        <f t="shared" si="72"/>
        <v>0.74113425905670982</v>
      </c>
      <c r="I703" s="31">
        <f>Monthly!K1363</f>
        <v>6.1656292355012398E-3</v>
      </c>
      <c r="J703" s="49">
        <f t="shared" si="73"/>
        <v>-0.7419245331259694</v>
      </c>
      <c r="K703" s="42"/>
      <c r="L703" s="42"/>
      <c r="M703" s="47"/>
      <c r="N703" s="57">
        <f t="shared" ref="N703:N766" si="76">$K$254+$L$254*J703</f>
        <v>8.4715475723235248E-3</v>
      </c>
      <c r="O703">
        <f t="shared" si="74"/>
        <v>9.4064159476717516E-4</v>
      </c>
      <c r="P703">
        <f>(C703-AVERAGE($C$2:C702))^2</f>
        <v>8.0904807047785623E-4</v>
      </c>
      <c r="R703">
        <f t="shared" si="69"/>
        <v>-0.73374195329765235</v>
      </c>
      <c r="S703" s="45"/>
      <c r="T703" s="49"/>
      <c r="U703" s="50"/>
      <c r="V703" s="71">
        <f t="shared" ref="V703:V766" si="77">$S$254+$T$254*R703</f>
        <v>8.1736906936158288E-3</v>
      </c>
      <c r="W703" s="51">
        <f t="shared" si="75"/>
        <v>9.2245984349357722E-4</v>
      </c>
      <c r="X703" s="52">
        <f>(C703-AVERAGE($C$2:C702))^2</f>
        <v>8.0904807047785623E-4</v>
      </c>
    </row>
    <row r="704" spans="1:24" x14ac:dyDescent="0.3">
      <c r="A704" s="1">
        <v>198407</v>
      </c>
      <c r="B704" s="75">
        <f>Monthly!AA1364</f>
        <v>-2.2198333333333334E-2</v>
      </c>
      <c r="C704">
        <f>Monthly!AA1365</f>
        <v>0.103713</v>
      </c>
      <c r="D704" s="45">
        <f>INTERCEPT($B$2:B702,$C$2:C702)</f>
        <v>5.5380840926160203E-3</v>
      </c>
      <c r="E704" s="45">
        <f t="shared" si="70"/>
        <v>-6.8261645534016847E-3</v>
      </c>
      <c r="F704" s="45">
        <f t="shared" si="71"/>
        <v>5.6896135687606155E-3</v>
      </c>
      <c r="G704">
        <f>Monthly!H1364</f>
        <v>0.2464889829203053</v>
      </c>
      <c r="H704" s="45">
        <f t="shared" si="72"/>
        <v>0.74112376510631628</v>
      </c>
      <c r="I704" s="31">
        <f>Monthly!K1364</f>
        <v>6.1437083340728392E-3</v>
      </c>
      <c r="J704" s="49">
        <f t="shared" si="73"/>
        <v>-0.74178857222735395</v>
      </c>
      <c r="K704" s="42"/>
      <c r="L704" s="42"/>
      <c r="M704" s="47"/>
      <c r="N704" s="57">
        <f t="shared" si="76"/>
        <v>8.4623913881437043E-3</v>
      </c>
      <c r="O704">
        <f t="shared" si="74"/>
        <v>9.0726784409290336E-3</v>
      </c>
      <c r="P704">
        <f>(C704-AVERAGE($C$2:C703))^2</f>
        <v>9.5078258986390704E-3</v>
      </c>
      <c r="R704">
        <f t="shared" si="69"/>
        <v>-0.73363513028050176</v>
      </c>
      <c r="S704" s="45"/>
      <c r="T704" s="49"/>
      <c r="U704" s="50"/>
      <c r="V704" s="71">
        <f t="shared" si="77"/>
        <v>8.1667837789415609E-3</v>
      </c>
      <c r="W704" s="51">
        <f t="shared" si="75"/>
        <v>9.1290794341612504E-3</v>
      </c>
      <c r="X704" s="52">
        <f>(C704-AVERAGE($C$2:C703))^2</f>
        <v>9.5078258986390704E-3</v>
      </c>
    </row>
    <row r="705" spans="1:24" x14ac:dyDescent="0.3">
      <c r="A705" s="1">
        <v>198408</v>
      </c>
      <c r="B705" s="75">
        <f>Monthly!AA1365</f>
        <v>0.103713</v>
      </c>
      <c r="C705">
        <f>Monthly!AA1366</f>
        <v>-8.7056666666666654E-3</v>
      </c>
      <c r="D705" s="45">
        <f>INTERCEPT($B$2:B703,$C$2:C703)</f>
        <v>5.5554051248158133E-3</v>
      </c>
      <c r="E705" s="45">
        <f t="shared" si="70"/>
        <v>-3.6723112624011422E-3</v>
      </c>
      <c r="F705" s="45">
        <f t="shared" si="71"/>
        <v>5.1745387068584036E-3</v>
      </c>
      <c r="G705">
        <f>Monthly!H1365</f>
        <v>0.24636562307678889</v>
      </c>
      <c r="H705" s="45">
        <f t="shared" si="72"/>
        <v>0.74081949100670186</v>
      </c>
      <c r="I705" s="31">
        <f>Monthly!K1365</f>
        <v>6.0991111483455051E-3</v>
      </c>
      <c r="J705" s="49">
        <f t="shared" si="73"/>
        <v>-0.74192812169847555</v>
      </c>
      <c r="K705" s="42"/>
      <c r="L705" s="42"/>
      <c r="M705" s="47"/>
      <c r="N705" s="57">
        <f t="shared" si="76"/>
        <v>8.471789242032568E-3</v>
      </c>
      <c r="O705">
        <f t="shared" si="74"/>
        <v>2.9506499149530626E-4</v>
      </c>
      <c r="P705">
        <f>(C705-AVERAGE($C$2:C704))^2</f>
        <v>2.2648107798401099E-4</v>
      </c>
      <c r="R705">
        <f t="shared" si="69"/>
        <v>-0.7338351905171171</v>
      </c>
      <c r="S705" s="45"/>
      <c r="T705" s="49"/>
      <c r="U705" s="50"/>
      <c r="V705" s="71">
        <f t="shared" si="77"/>
        <v>8.1797191838840003E-3</v>
      </c>
      <c r="W705" s="51">
        <f t="shared" si="75"/>
        <v>2.8511625532197669E-4</v>
      </c>
      <c r="X705" s="52">
        <f>(C705-AVERAGE($C$2:C704))^2</f>
        <v>2.2648107798401099E-4</v>
      </c>
    </row>
    <row r="706" spans="1:24" x14ac:dyDescent="0.3">
      <c r="A706" s="1">
        <v>198409</v>
      </c>
      <c r="B706" s="75">
        <f>Monthly!AA1366</f>
        <v>-8.7056666666666654E-3</v>
      </c>
      <c r="C706">
        <f>Monthly!AA1367</f>
        <v>-4.7856666666666655E-3</v>
      </c>
      <c r="D706" s="45">
        <f>INTERCEPT($B$2:B704,$C$2:C704)</f>
        <v>5.5093559412211727E-3</v>
      </c>
      <c r="E706" s="45">
        <f t="shared" si="70"/>
        <v>-6.8614343853489641E-3</v>
      </c>
      <c r="F706" s="45">
        <f t="shared" si="71"/>
        <v>5.5690893018352254E-3</v>
      </c>
      <c r="G706">
        <f>Monthly!H1366</f>
        <v>0.24631849219592603</v>
      </c>
      <c r="H706" s="45">
        <f t="shared" si="72"/>
        <v>0.74070323758546186</v>
      </c>
      <c r="I706" s="31">
        <f>Monthly!K1366</f>
        <v>6.0550419250453985E-3</v>
      </c>
      <c r="J706" s="49">
        <f t="shared" si="73"/>
        <v>-0.74137996595258826</v>
      </c>
      <c r="K706" s="42"/>
      <c r="L706" s="42"/>
      <c r="M706" s="47"/>
      <c r="N706" s="57">
        <f t="shared" si="76"/>
        <v>8.4348741067276217E-3</v>
      </c>
      <c r="O706">
        <f t="shared" si="74"/>
        <v>1.7478269834098081E-4</v>
      </c>
      <c r="P706">
        <f>(C706-AVERAGE($C$2:C705))^2</f>
        <v>1.2338569696617292E-4</v>
      </c>
      <c r="R706">
        <f t="shared" si="69"/>
        <v>-0.73334601280082878</v>
      </c>
      <c r="S706" s="45"/>
      <c r="T706" s="49"/>
      <c r="U706" s="50"/>
      <c r="V706" s="71">
        <f t="shared" si="77"/>
        <v>8.1480901507684708E-3</v>
      </c>
      <c r="W706" s="51">
        <f t="shared" si="75"/>
        <v>1.6728206541254988E-4</v>
      </c>
      <c r="X706" s="52">
        <f>(C706-AVERAGE($C$2:C705))^2</f>
        <v>1.2338569696617292E-4</v>
      </c>
    </row>
    <row r="707" spans="1:24" x14ac:dyDescent="0.3">
      <c r="A707" s="1">
        <v>198410</v>
      </c>
      <c r="B707" s="75">
        <f>Monthly!AA1367</f>
        <v>-4.7856666666666655E-3</v>
      </c>
      <c r="C707">
        <f>Monthly!AA1368</f>
        <v>-1.7016E-2</v>
      </c>
      <c r="D707" s="45">
        <f>INTERCEPT($B$2:B705,$C$2:C705)</f>
        <v>5.6538825973376653E-3</v>
      </c>
      <c r="E707" s="45">
        <f t="shared" si="70"/>
        <v>-9.4589166599651723E-3</v>
      </c>
      <c r="F707" s="45">
        <f t="shared" si="71"/>
        <v>5.6991498195000387E-3</v>
      </c>
      <c r="G707">
        <f>Monthly!H1367</f>
        <v>0.24624470307210819</v>
      </c>
      <c r="H707" s="45">
        <f t="shared" si="72"/>
        <v>0.74052122603700399</v>
      </c>
      <c r="I707" s="31">
        <f>Monthly!K1367</f>
        <v>6.0738965064149886E-3</v>
      </c>
      <c r="J707" s="49">
        <f t="shared" si="73"/>
        <v>-0.74105072315381326</v>
      </c>
      <c r="K707" s="42"/>
      <c r="L707" s="42"/>
      <c r="M707" s="47"/>
      <c r="N707" s="57">
        <f t="shared" si="76"/>
        <v>8.4127014987486898E-3</v>
      </c>
      <c r="O707">
        <f t="shared" si="74"/>
        <v>6.4661885991246389E-4</v>
      </c>
      <c r="P707">
        <f>(C707-AVERAGE($C$2:C706))^2</f>
        <v>5.4393848797234569E-4</v>
      </c>
      <c r="R707">
        <f t="shared" ref="R707:R770" si="78">J707+I707/(1-G707)</f>
        <v>-0.73299254229436117</v>
      </c>
      <c r="S707" s="45"/>
      <c r="T707" s="49"/>
      <c r="U707" s="50"/>
      <c r="V707" s="71">
        <f t="shared" si="77"/>
        <v>8.1252356134864784E-3</v>
      </c>
      <c r="W707" s="51">
        <f t="shared" si="75"/>
        <v>6.3208172817284087E-4</v>
      </c>
      <c r="X707" s="52">
        <f>(C707-AVERAGE($C$2:C706))^2</f>
        <v>5.4393848797234569E-4</v>
      </c>
    </row>
    <row r="708" spans="1:24" x14ac:dyDescent="0.3">
      <c r="A708" s="1">
        <v>198411</v>
      </c>
      <c r="B708" s="75">
        <f>Monthly!AA1368</f>
        <v>-1.7016E-2</v>
      </c>
      <c r="C708">
        <f>Monthly!AA1369</f>
        <v>1.8839333333333333E-2</v>
      </c>
      <c r="D708" s="45">
        <f>INTERCEPT($B$2:B706,$C$2:C706)</f>
        <v>5.6338580934726535E-3</v>
      </c>
      <c r="E708" s="45">
        <f t="shared" si="70"/>
        <v>-1.2459924987362488E-2</v>
      </c>
      <c r="F708" s="45">
        <f t="shared" si="71"/>
        <v>5.8458761770576132E-3</v>
      </c>
      <c r="G708">
        <f>Monthly!H1368</f>
        <v>0.24617131130162059</v>
      </c>
      <c r="H708" s="45">
        <f t="shared" si="72"/>
        <v>0.74034019136238927</v>
      </c>
      <c r="I708" s="31">
        <f>Monthly!K1368</f>
        <v>6.1230189250374798E-3</v>
      </c>
      <c r="J708" s="49">
        <f t="shared" si="73"/>
        <v>-0.74080057713435177</v>
      </c>
      <c r="K708" s="42"/>
      <c r="L708" s="42"/>
      <c r="M708" s="47"/>
      <c r="N708" s="57">
        <f t="shared" si="76"/>
        <v>8.3958556037203244E-3</v>
      </c>
      <c r="O708">
        <f t="shared" si="74"/>
        <v>1.0906622708892288E-4</v>
      </c>
      <c r="P708">
        <f>(C708-AVERAGE($C$2:C707))^2</f>
        <v>1.579013183413326E-4</v>
      </c>
      <c r="R708">
        <f t="shared" si="78"/>
        <v>-0.7326780169070275</v>
      </c>
      <c r="S708" s="45"/>
      <c r="T708" s="49"/>
      <c r="U708" s="50"/>
      <c r="V708" s="71">
        <f t="shared" si="77"/>
        <v>8.1048991722292296E-3</v>
      </c>
      <c r="W708" s="51">
        <f t="shared" si="75"/>
        <v>1.1522807675907875E-4</v>
      </c>
      <c r="X708" s="52">
        <f>(C708-AVERAGE($C$2:C707))^2</f>
        <v>1.579013183413326E-4</v>
      </c>
    </row>
    <row r="709" spans="1:24" x14ac:dyDescent="0.3">
      <c r="A709" s="1">
        <v>198412</v>
      </c>
      <c r="B709" s="75">
        <f>Monthly!AA1369</f>
        <v>1.8839333333333333E-2</v>
      </c>
      <c r="C709">
        <f>Monthly!AA1370</f>
        <v>7.0401333333333344E-2</v>
      </c>
      <c r="D709" s="45">
        <f>INTERCEPT($B$2:B707,$C$2:C707)</f>
        <v>5.6211799429694773E-3</v>
      </c>
      <c r="E709" s="45">
        <f t="shared" si="70"/>
        <v>-8.1356312394485607E-3</v>
      </c>
      <c r="F709" s="45">
        <f t="shared" si="71"/>
        <v>5.4679100741724263E-3</v>
      </c>
      <c r="G709">
        <f>Monthly!H1369</f>
        <v>0.24614860848852269</v>
      </c>
      <c r="H709" s="45">
        <f t="shared" si="72"/>
        <v>0.74028418992394962</v>
      </c>
      <c r="I709" s="31">
        <f>Monthly!K1369</f>
        <v>6.1717888299429946E-3</v>
      </c>
      <c r="J709" s="49">
        <f t="shared" si="73"/>
        <v>-0.74118245052412235</v>
      </c>
      <c r="K709" s="42"/>
      <c r="L709" s="42"/>
      <c r="M709" s="47"/>
      <c r="N709" s="57">
        <f t="shared" si="76"/>
        <v>8.4215725791575158E-3</v>
      </c>
      <c r="O709">
        <f t="shared" si="74"/>
        <v>3.8414907431448741E-3</v>
      </c>
      <c r="P709">
        <f>(C709-AVERAGE($C$2:C708))^2</f>
        <v>4.1101056413972931E-3</v>
      </c>
      <c r="R709">
        <f t="shared" si="78"/>
        <v>-0.73299544059160959</v>
      </c>
      <c r="S709" s="45"/>
      <c r="T709" s="49"/>
      <c r="U709" s="50"/>
      <c r="V709" s="71">
        <f t="shared" si="77"/>
        <v>8.125423010288492E-3</v>
      </c>
      <c r="W709" s="51">
        <f t="shared" si="75"/>
        <v>3.8782890065639244E-3</v>
      </c>
      <c r="X709" s="52">
        <f>(C709-AVERAGE($C$2:C708))^2</f>
        <v>4.1101056413972931E-3</v>
      </c>
    </row>
    <row r="710" spans="1:24" x14ac:dyDescent="0.3">
      <c r="A710" s="1">
        <v>198501</v>
      </c>
      <c r="B710" s="75">
        <f>Monthly!AA1370</f>
        <v>7.0401333333333344E-2</v>
      </c>
      <c r="C710">
        <f>Monthly!AA1371</f>
        <v>7.2743333333333332E-3</v>
      </c>
      <c r="D710" s="45">
        <f>INTERCEPT($B$2:B708,$C$2:C708)</f>
        <v>5.5870779946454998E-3</v>
      </c>
      <c r="E710" s="45">
        <f t="shared" si="70"/>
        <v>-8.6796895537378307E-3</v>
      </c>
      <c r="F710" s="45">
        <f t="shared" si="71"/>
        <v>4.9760162771429516E-3</v>
      </c>
      <c r="G710">
        <f>Monthly!H1370</f>
        <v>0.24611923851946879</v>
      </c>
      <c r="H710" s="45">
        <f t="shared" si="72"/>
        <v>0.74021174202945561</v>
      </c>
      <c r="I710" s="31">
        <f>Monthly!K1370</f>
        <v>6.173502581397229E-3</v>
      </c>
      <c r="J710" s="49">
        <f t="shared" si="73"/>
        <v>-0.74161517371873031</v>
      </c>
      <c r="K710" s="42"/>
      <c r="L710" s="42"/>
      <c r="M710" s="47"/>
      <c r="N710" s="57">
        <f t="shared" si="76"/>
        <v>8.4507139963521521E-3</v>
      </c>
      <c r="O710">
        <f t="shared" si="74"/>
        <v>1.3838714643245962E-6</v>
      </c>
      <c r="P710">
        <f>(C710-AVERAGE($C$2:C709))^2</f>
        <v>7.9665373885838852E-7</v>
      </c>
      <c r="R710">
        <f t="shared" si="78"/>
        <v>-0.73342620949941106</v>
      </c>
      <c r="S710" s="45"/>
      <c r="T710" s="49"/>
      <c r="U710" s="50"/>
      <c r="V710" s="71">
        <f t="shared" si="77"/>
        <v>8.15327547289324E-3</v>
      </c>
      <c r="W710" s="51">
        <f t="shared" si="75"/>
        <v>7.7253928469414668E-7</v>
      </c>
      <c r="X710" s="52">
        <f>(C710-AVERAGE($C$2:C709))^2</f>
        <v>7.9665373885838852E-7</v>
      </c>
    </row>
    <row r="711" spans="1:24" x14ac:dyDescent="0.3">
      <c r="A711" s="1">
        <v>198502</v>
      </c>
      <c r="B711" s="75">
        <f>Monthly!AA1371</f>
        <v>7.2743333333333332E-3</v>
      </c>
      <c r="C711">
        <f>Monthly!AA1372</f>
        <v>-7.7359999999999998E-3</v>
      </c>
      <c r="D711" s="45">
        <f>INTERCEPT($B$2:B709,$C$2:C709)</f>
        <v>5.5942580396420687E-3</v>
      </c>
      <c r="E711" s="45">
        <f t="shared" ref="E711:E774" si="79">SLOPE(B579:B709,C579:C709)</f>
        <v>-5.0218704193390265E-3</v>
      </c>
      <c r="F711" s="45">
        <f t="shared" ref="F711:F774" si="80">B711*E711+D711</f>
        <v>5.5577272802549904E-3</v>
      </c>
      <c r="G711">
        <f>Monthly!H1371</f>
        <v>0.24609604967120124</v>
      </c>
      <c r="H711" s="45">
        <f t="shared" ref="H711:H774" si="81">(-G711/(1-G711)*LN(G711))-(LN(1-G711))</f>
        <v>0.74015454094571798</v>
      </c>
      <c r="I711" s="31">
        <f>Monthly!K1371</f>
        <v>6.1677271848117375E-3</v>
      </c>
      <c r="J711" s="49">
        <f t="shared" ref="J711:J774" si="82">D711*G711/((1-G711)*(1-E711*G711))+F711/(1-E711*G711)-I711/(1-G711)-H711</f>
        <v>-0.74096085192727412</v>
      </c>
      <c r="K711" s="42"/>
      <c r="L711" s="42"/>
      <c r="M711" s="47"/>
      <c r="N711" s="57">
        <f t="shared" si="76"/>
        <v>8.4066491887754696E-3</v>
      </c>
      <c r="O711">
        <f t="shared" si="74"/>
        <v>2.6058512283187333E-4</v>
      </c>
      <c r="P711">
        <f>(C711-AVERAGE($C$2:C710))^2</f>
        <v>1.993472230794588E-4</v>
      </c>
      <c r="R711">
        <f t="shared" si="78"/>
        <v>-0.7327798002400906</v>
      </c>
      <c r="S711" s="45"/>
      <c r="T711" s="49"/>
      <c r="U711" s="50"/>
      <c r="V711" s="71">
        <f t="shared" si="77"/>
        <v>8.1114802332728289E-3</v>
      </c>
      <c r="W711" s="51">
        <f t="shared" si="75"/>
        <v>2.5114262974397305E-4</v>
      </c>
      <c r="X711" s="52">
        <f>(C711-AVERAGE($C$2:C710))^2</f>
        <v>1.993472230794588E-4</v>
      </c>
    </row>
    <row r="712" spans="1:24" x14ac:dyDescent="0.3">
      <c r="A712" s="1">
        <v>198503</v>
      </c>
      <c r="B712" s="75">
        <f>Monthly!AA1372</f>
        <v>-7.7359999999999998E-3</v>
      </c>
      <c r="C712">
        <f>Monthly!AA1373</f>
        <v>-1.0329E-2</v>
      </c>
      <c r="D712" s="45">
        <f>INTERCEPT($B$2:B710,$C$2:C710)</f>
        <v>5.684424283931286E-3</v>
      </c>
      <c r="E712" s="45">
        <f t="shared" si="79"/>
        <v>-4.6947036494019824E-3</v>
      </c>
      <c r="F712" s="45">
        <f t="shared" si="80"/>
        <v>5.7207425113630596E-3</v>
      </c>
      <c r="G712">
        <f>Monthly!H1372</f>
        <v>0.24609751605165456</v>
      </c>
      <c r="H712" s="45">
        <f t="shared" si="81"/>
        <v>0.74015815814885144</v>
      </c>
      <c r="I712" s="31">
        <f>Monthly!K1372</f>
        <v>6.1620557245928619E-3</v>
      </c>
      <c r="J712" s="49">
        <f t="shared" si="82"/>
        <v>-0.74076412854225104</v>
      </c>
      <c r="K712" s="42"/>
      <c r="L712" s="42"/>
      <c r="M712" s="47"/>
      <c r="N712" s="57">
        <f t="shared" si="76"/>
        <v>8.3934010007736815E-3</v>
      </c>
      <c r="O712">
        <f t="shared" si="74"/>
        <v>3.505282992337713E-4</v>
      </c>
      <c r="P712">
        <f>(C712-AVERAGE($C$2:C711))^2</f>
        <v>2.7862792647933367E-4</v>
      </c>
      <c r="R712">
        <f t="shared" si="78"/>
        <v>-0.7325905837459521</v>
      </c>
      <c r="S712" s="45"/>
      <c r="T712" s="49"/>
      <c r="U712" s="50"/>
      <c r="V712" s="71">
        <f t="shared" si="77"/>
        <v>8.0992459581620962E-3</v>
      </c>
      <c r="W712" s="51">
        <f t="shared" si="75"/>
        <v>3.3960024909451754E-4</v>
      </c>
      <c r="X712" s="52">
        <f>(C712-AVERAGE($C$2:C711))^2</f>
        <v>2.7862792647933367E-4</v>
      </c>
    </row>
    <row r="713" spans="1:24" x14ac:dyDescent="0.3">
      <c r="A713" s="1">
        <v>198504</v>
      </c>
      <c r="B713" s="75">
        <f>Monthly!AA1373</f>
        <v>-1.0329E-2</v>
      </c>
      <c r="C713">
        <f>Monthly!AA1374</f>
        <v>5.650666666666667E-2</v>
      </c>
      <c r="D713" s="45">
        <f>INTERCEPT($B$2:B711,$C$2:C711)</f>
        <v>5.6879140017013913E-3</v>
      </c>
      <c r="E713" s="45">
        <f t="shared" si="79"/>
        <v>-1.0023931379674448E-2</v>
      </c>
      <c r="F713" s="45">
        <f t="shared" si="80"/>
        <v>5.7914511889220486E-3</v>
      </c>
      <c r="G713">
        <f>Monthly!H1373</f>
        <v>0.24612433471777953</v>
      </c>
      <c r="H713" s="45">
        <f t="shared" si="81"/>
        <v>0.74022431303133285</v>
      </c>
      <c r="I713" s="31">
        <f>Monthly!K1373</f>
        <v>6.1793387933691789E-3</v>
      </c>
      <c r="J713" s="49">
        <f t="shared" si="82"/>
        <v>-0.74079146362225168</v>
      </c>
      <c r="K713" s="42"/>
      <c r="L713" s="42"/>
      <c r="M713" s="47"/>
      <c r="N713" s="57">
        <f t="shared" si="76"/>
        <v>8.395241861121068E-3</v>
      </c>
      <c r="O713">
        <f t="shared" si="74"/>
        <v>2.3147091968196685E-3</v>
      </c>
      <c r="P713">
        <f>(C713-AVERAGE($C$2:C712))^2</f>
        <v>2.5167270893385546E-3</v>
      </c>
      <c r="R713">
        <f t="shared" si="78"/>
        <v>-0.73259470243477409</v>
      </c>
      <c r="S713" s="45"/>
      <c r="T713" s="49"/>
      <c r="U713" s="50"/>
      <c r="V713" s="71">
        <f t="shared" si="77"/>
        <v>8.0995122624944599E-3</v>
      </c>
      <c r="W713" s="51">
        <f t="shared" si="75"/>
        <v>2.3432525975093689E-3</v>
      </c>
      <c r="X713" s="52">
        <f>(C713-AVERAGE($C$2:C712))^2</f>
        <v>2.5167270893385546E-3</v>
      </c>
    </row>
    <row r="714" spans="1:24" x14ac:dyDescent="0.3">
      <c r="A714" s="1">
        <v>198505</v>
      </c>
      <c r="B714" s="75">
        <f>Monthly!AA1374</f>
        <v>5.650666666666667E-2</v>
      </c>
      <c r="C714">
        <f>Monthly!AA1375</f>
        <v>1.0273333333333332E-2</v>
      </c>
      <c r="D714" s="45">
        <f>INTERCEPT($B$2:B712,$C$2:C712)</f>
        <v>5.6700761014914208E-3</v>
      </c>
      <c r="E714" s="45">
        <f t="shared" si="79"/>
        <v>-1.5658584135747979E-2</v>
      </c>
      <c r="F714" s="45">
        <f t="shared" si="80"/>
        <v>4.785261707260755E-3</v>
      </c>
      <c r="G714">
        <f>Monthly!H1374</f>
        <v>0.24614636708488827</v>
      </c>
      <c r="H714" s="45">
        <f t="shared" si="81"/>
        <v>0.74027866099629436</v>
      </c>
      <c r="I714" s="31">
        <f>Monthly!K1374</f>
        <v>6.1781623270078939E-3</v>
      </c>
      <c r="J714" s="49">
        <f t="shared" si="82"/>
        <v>-0.74186294204986036</v>
      </c>
      <c r="K714" s="42"/>
      <c r="L714" s="42"/>
      <c r="M714" s="47"/>
      <c r="N714" s="57">
        <f t="shared" si="76"/>
        <v>8.4673997677530144E-3</v>
      </c>
      <c r="O714">
        <f t="shared" si="74"/>
        <v>3.2613960432896403E-6</v>
      </c>
      <c r="P714">
        <f>(C714-AVERAGE($C$2:C713))^2</f>
        <v>1.4924309899326153E-5</v>
      </c>
      <c r="R714">
        <f t="shared" si="78"/>
        <v>-0.73366750190438113</v>
      </c>
      <c r="S714" s="45"/>
      <c r="T714" s="49"/>
      <c r="U714" s="50"/>
      <c r="V714" s="71">
        <f t="shared" si="77"/>
        <v>8.1688768488619445E-3</v>
      </c>
      <c r="W714" s="51">
        <f t="shared" si="75"/>
        <v>4.4287370950336721E-6</v>
      </c>
      <c r="X714" s="52">
        <f>(C714-AVERAGE($C$2:C713))^2</f>
        <v>1.4924309899326153E-5</v>
      </c>
    </row>
    <row r="715" spans="1:24" x14ac:dyDescent="0.3">
      <c r="A715" s="1">
        <v>198506</v>
      </c>
      <c r="B715" s="75">
        <f>Monthly!AA1375</f>
        <v>1.0273333333333332E-2</v>
      </c>
      <c r="C715">
        <f>Monthly!AA1376</f>
        <v>-9.221E-3</v>
      </c>
      <c r="D715" s="45">
        <f>INTERCEPT($B$2:B713,$C$2:C713)</f>
        <v>5.6418888524869633E-3</v>
      </c>
      <c r="E715" s="45">
        <f t="shared" si="79"/>
        <v>-2.0947620552690581E-2</v>
      </c>
      <c r="F715" s="45">
        <f t="shared" si="80"/>
        <v>5.426686964008989E-3</v>
      </c>
      <c r="G715">
        <f>Monthly!H1375</f>
        <v>0.24612652622331599</v>
      </c>
      <c r="H715" s="45">
        <f t="shared" si="81"/>
        <v>0.74022971890330214</v>
      </c>
      <c r="I715" s="31">
        <f>Monthly!K1375</f>
        <v>6.1770059731579823E-3</v>
      </c>
      <c r="J715" s="49">
        <f t="shared" si="82"/>
        <v>-0.74119202761502878</v>
      </c>
      <c r="K715" s="42"/>
      <c r="L715" s="42"/>
      <c r="M715" s="47"/>
      <c r="N715" s="57">
        <f t="shared" si="76"/>
        <v>8.4222175411218653E-3</v>
      </c>
      <c r="O715">
        <f t="shared" si="74"/>
        <v>3.1128312520335027E-4</v>
      </c>
      <c r="P715">
        <f>(C715-AVERAGE($C$2:C714))^2</f>
        <v>2.4450176242546146E-4</v>
      </c>
      <c r="R715">
        <f t="shared" si="78"/>
        <v>-0.73299833704489503</v>
      </c>
      <c r="S715" s="45"/>
      <c r="T715" s="49"/>
      <c r="U715" s="50"/>
      <c r="V715" s="71">
        <f t="shared" si="77"/>
        <v>8.1256102878643766E-3</v>
      </c>
      <c r="W715" s="51">
        <f t="shared" si="75"/>
        <v>3.0090488847904224E-4</v>
      </c>
      <c r="X715" s="52">
        <f>(C715-AVERAGE($C$2:C714))^2</f>
        <v>2.4450176242546146E-4</v>
      </c>
    </row>
    <row r="716" spans="1:24" x14ac:dyDescent="0.3">
      <c r="A716" s="1">
        <v>198507</v>
      </c>
      <c r="B716" s="75">
        <f>Monthly!AA1376</f>
        <v>-9.221E-3</v>
      </c>
      <c r="C716">
        <f>Monthly!AA1377</f>
        <v>-1.2423E-2</v>
      </c>
      <c r="D716" s="45">
        <f>INTERCEPT($B$2:B714,$C$2:C714)</f>
        <v>5.7112092041175164E-3</v>
      </c>
      <c r="E716" s="45">
        <f t="shared" si="79"/>
        <v>-2.7517249097208013E-2</v>
      </c>
      <c r="F716" s="45">
        <f t="shared" si="80"/>
        <v>5.9649457580428717E-3</v>
      </c>
      <c r="G716">
        <f>Monthly!H1376</f>
        <v>0.24610007986855878</v>
      </c>
      <c r="H716" s="45">
        <f t="shared" si="81"/>
        <v>0.74016448245707112</v>
      </c>
      <c r="I716" s="31">
        <f>Monthly!K1376</f>
        <v>6.2060618604412735E-3</v>
      </c>
      <c r="J716" s="49">
        <f t="shared" si="82"/>
        <v>-0.74061979957969748</v>
      </c>
      <c r="K716" s="42"/>
      <c r="L716" s="42"/>
      <c r="M716" s="47"/>
      <c r="N716" s="57">
        <f t="shared" si="76"/>
        <v>8.3836812756388837E-3</v>
      </c>
      <c r="O716">
        <f t="shared" si="74"/>
        <v>4.3291798570602174E-4</v>
      </c>
      <c r="P716">
        <f>(C716-AVERAGE($C$2:C715))^2</f>
        <v>3.5406639979790631E-4</v>
      </c>
      <c r="R716">
        <f t="shared" si="78"/>
        <v>-0.73238785566417186</v>
      </c>
      <c r="S716" s="45"/>
      <c r="T716" s="49"/>
      <c r="U716" s="50"/>
      <c r="V716" s="71">
        <f t="shared" si="77"/>
        <v>8.0861380568849686E-3</v>
      </c>
      <c r="W716" s="51">
        <f t="shared" si="75"/>
        <v>4.2062474383636737E-4</v>
      </c>
      <c r="X716" s="52">
        <f>(C716-AVERAGE($C$2:C715))^2</f>
        <v>3.5406639979790631E-4</v>
      </c>
    </row>
    <row r="717" spans="1:24" x14ac:dyDescent="0.3">
      <c r="A717" s="1">
        <v>198508</v>
      </c>
      <c r="B717" s="75">
        <f>Monthly!AA1377</f>
        <v>-1.2423E-2</v>
      </c>
      <c r="C717">
        <f>Monthly!AA1378</f>
        <v>-3.9164666666666667E-2</v>
      </c>
      <c r="D717" s="45">
        <f>INTERCEPT($B$2:B715,$C$2:C715)</f>
        <v>5.7191932516178663E-3</v>
      </c>
      <c r="E717" s="45">
        <f t="shared" si="79"/>
        <v>-5.8679137206387247E-2</v>
      </c>
      <c r="F717" s="45">
        <f t="shared" si="80"/>
        <v>6.4481641731328147E-3</v>
      </c>
      <c r="G717">
        <f>Monthly!H1377</f>
        <v>0.24606402456356408</v>
      </c>
      <c r="H717" s="45">
        <f t="shared" si="81"/>
        <v>0.74007554248688723</v>
      </c>
      <c r="I717" s="31">
        <f>Monthly!K1377</f>
        <v>6.2422484280915879E-3</v>
      </c>
      <c r="J717" s="49">
        <f t="shared" si="82"/>
        <v>-0.74015868406817054</v>
      </c>
      <c r="K717" s="42"/>
      <c r="L717" s="42"/>
      <c r="M717" s="47"/>
      <c r="N717" s="57">
        <f t="shared" si="76"/>
        <v>8.3526277992739262E-3</v>
      </c>
      <c r="O717">
        <f t="shared" si="74"/>
        <v>2.2578932733629087E-3</v>
      </c>
      <c r="P717">
        <f>(C717-AVERAGE($C$2:C716))^2</f>
        <v>2.0731631938163205E-3</v>
      </c>
      <c r="R717">
        <f t="shared" si="78"/>
        <v>-0.7318791369561255</v>
      </c>
      <c r="S717" s="45"/>
      <c r="T717" s="49"/>
      <c r="U717" s="50"/>
      <c r="V717" s="71">
        <f t="shared" si="77"/>
        <v>8.0532455510991807E-3</v>
      </c>
      <c r="W717" s="51">
        <f t="shared" si="75"/>
        <v>2.2295312342046412E-3</v>
      </c>
      <c r="X717" s="52">
        <f>(C717-AVERAGE($C$2:C716))^2</f>
        <v>2.0731631938163205E-3</v>
      </c>
    </row>
    <row r="718" spans="1:24" x14ac:dyDescent="0.3">
      <c r="A718" s="1">
        <v>198509</v>
      </c>
      <c r="B718" s="75">
        <f>Monthly!AA1378</f>
        <v>-3.9164666666666667E-2</v>
      </c>
      <c r="C718">
        <f>Monthly!AA1379</f>
        <v>3.9112333333333332E-2</v>
      </c>
      <c r="D718" s="45">
        <f>INTERCEPT($B$2:B716,$C$2:C716)</f>
        <v>5.6995117246497655E-3</v>
      </c>
      <c r="E718" s="45">
        <f t="shared" si="79"/>
        <v>-0.10889072657209149</v>
      </c>
      <c r="F718" s="45">
        <f t="shared" si="80"/>
        <v>9.9641807339368726E-3</v>
      </c>
      <c r="G718">
        <f>Monthly!H1378</f>
        <v>0.24607857014271337</v>
      </c>
      <c r="H718" s="45">
        <f t="shared" si="81"/>
        <v>0.74011142310949829</v>
      </c>
      <c r="I718" s="31">
        <f>Monthly!K1378</f>
        <v>6.2782906477357944E-3</v>
      </c>
      <c r="J718" s="49">
        <f t="shared" si="82"/>
        <v>-0.73692302208720772</v>
      </c>
      <c r="K718" s="42"/>
      <c r="L718" s="42"/>
      <c r="M718" s="47"/>
      <c r="N718" s="57">
        <f t="shared" si="76"/>
        <v>8.1347245834005738E-3</v>
      </c>
      <c r="O718">
        <f t="shared" si="74"/>
        <v>9.5961224386391061E-4</v>
      </c>
      <c r="P718">
        <f>(C718-AVERAGE($C$2:C717))^2</f>
        <v>1.0764035985607642E-3</v>
      </c>
      <c r="R718">
        <f t="shared" si="78"/>
        <v>-0.72859550890201519</v>
      </c>
      <c r="S718" s="45"/>
      <c r="T718" s="49"/>
      <c r="U718" s="50"/>
      <c r="V718" s="71">
        <f t="shared" si="77"/>
        <v>7.8409342028828571E-3</v>
      </c>
      <c r="W718" s="51">
        <f t="shared" si="75"/>
        <v>9.7790040357593881E-4</v>
      </c>
      <c r="X718" s="52">
        <f>(C718-AVERAGE($C$2:C717))^2</f>
        <v>1.0764035985607642E-3</v>
      </c>
    </row>
    <row r="719" spans="1:24" x14ac:dyDescent="0.3">
      <c r="A719" s="1">
        <v>198510</v>
      </c>
      <c r="B719" s="75">
        <f>Monthly!AA1379</f>
        <v>3.9112333333333332E-2</v>
      </c>
      <c r="C719">
        <f>Monthly!AA1380</f>
        <v>6.5853666666666671E-2</v>
      </c>
      <c r="D719" s="45">
        <f>INTERCEPT($B$2:B717,$C$2:C717)</f>
        <v>5.6784730461844094E-3</v>
      </c>
      <c r="E719" s="45">
        <f t="shared" si="79"/>
        <v>-2.9933218083074472E-2</v>
      </c>
      <c r="F719" s="45">
        <f t="shared" si="80"/>
        <v>4.5077150427798394E-3</v>
      </c>
      <c r="G719">
        <f>Monthly!H1379</f>
        <v>0.24608789446758744</v>
      </c>
      <c r="H719" s="45">
        <f t="shared" si="81"/>
        <v>0.74013442402256424</v>
      </c>
      <c r="I719" s="31">
        <f>Monthly!K1379</f>
        <v>6.336818746947792E-3</v>
      </c>
      <c r="J719" s="49">
        <f t="shared" si="82"/>
        <v>-0.74222493697740677</v>
      </c>
      <c r="K719" s="42"/>
      <c r="L719" s="42"/>
      <c r="M719" s="47"/>
      <c r="N719" s="57">
        <f t="shared" si="76"/>
        <v>8.4917780431434317E-3</v>
      </c>
      <c r="O719">
        <f t="shared" si="74"/>
        <v>3.2903862664574847E-3</v>
      </c>
      <c r="P719">
        <f>(C719-AVERAGE($C$2:C718))^2</f>
        <v>3.5407457123769969E-3</v>
      </c>
      <c r="R719">
        <f t="shared" si="78"/>
        <v>-0.73381968827474431</v>
      </c>
      <c r="S719" s="45"/>
      <c r="T719" s="49"/>
      <c r="U719" s="50"/>
      <c r="V719" s="71">
        <f t="shared" si="77"/>
        <v>8.1787168468579127E-3</v>
      </c>
      <c r="W719" s="51">
        <f t="shared" si="75"/>
        <v>3.3263998367174582E-3</v>
      </c>
      <c r="X719" s="52">
        <f>(C719-AVERAGE($C$2:C718))^2</f>
        <v>3.5407457123769969E-3</v>
      </c>
    </row>
    <row r="720" spans="1:24" x14ac:dyDescent="0.3">
      <c r="A720" s="1">
        <v>198511</v>
      </c>
      <c r="B720" s="75">
        <f>Monthly!AA1380</f>
        <v>6.5853666666666671E-2</v>
      </c>
      <c r="C720">
        <f>Monthly!AA1381</f>
        <v>4.223933333333333E-2</v>
      </c>
      <c r="D720" s="45">
        <f>INTERCEPT($B$2:B718,$C$2:C718)</f>
        <v>5.6140888464103304E-3</v>
      </c>
      <c r="E720" s="45">
        <f t="shared" si="79"/>
        <v>1.2618576450649547E-3</v>
      </c>
      <c r="F720" s="45">
        <f t="shared" si="80"/>
        <v>5.6971867991492233E-3</v>
      </c>
      <c r="G720">
        <f>Monthly!H1380</f>
        <v>0.24606192786219819</v>
      </c>
      <c r="H720" s="45">
        <f t="shared" si="81"/>
        <v>0.74007037039278156</v>
      </c>
      <c r="I720" s="31">
        <f>Monthly!K1380</f>
        <v>6.3809676806525495E-3</v>
      </c>
      <c r="J720" s="49">
        <f t="shared" si="82"/>
        <v>-0.74100209808038575</v>
      </c>
      <c r="K720" s="42"/>
      <c r="L720" s="42"/>
      <c r="M720" s="47"/>
      <c r="N720" s="57">
        <f t="shared" si="76"/>
        <v>8.4094268798502181E-3</v>
      </c>
      <c r="O720">
        <f t="shared" si="74"/>
        <v>1.1444625706514182E-3</v>
      </c>
      <c r="P720">
        <f>(C720-AVERAGE($C$2:C719))^2</f>
        <v>1.2821381902794469E-3</v>
      </c>
      <c r="R720">
        <f t="shared" si="78"/>
        <v>-0.73253858109342784</v>
      </c>
      <c r="S720" s="45"/>
      <c r="T720" s="49"/>
      <c r="U720" s="50"/>
      <c r="V720" s="71">
        <f t="shared" si="77"/>
        <v>8.0958835940068627E-3</v>
      </c>
      <c r="W720" s="51">
        <f t="shared" si="75"/>
        <v>1.1657751601019126E-3</v>
      </c>
      <c r="X720" s="52">
        <f>(C720-AVERAGE($C$2:C719))^2</f>
        <v>1.2821381902794469E-3</v>
      </c>
    </row>
    <row r="721" spans="1:24" x14ac:dyDescent="0.3">
      <c r="A721" s="1">
        <v>198512</v>
      </c>
      <c r="B721" s="75">
        <f>Monthly!AA1381</f>
        <v>4.223933333333333E-2</v>
      </c>
      <c r="C721">
        <f>Monthly!AA1382</f>
        <v>-1.1856666666666665E-3</v>
      </c>
      <c r="D721" s="45">
        <f>INTERCEPT($B$2:B719,$C$2:C719)</f>
        <v>5.6470301461776472E-3</v>
      </c>
      <c r="E721" s="45">
        <f t="shared" si="79"/>
        <v>2.7615774881345804E-3</v>
      </c>
      <c r="F721" s="45">
        <f t="shared" si="80"/>
        <v>5.7636773382247928E-3</v>
      </c>
      <c r="G721">
        <f>Monthly!H1381</f>
        <v>0.24607310367147661</v>
      </c>
      <c r="H721" s="45">
        <f t="shared" si="81"/>
        <v>0.740097938588133</v>
      </c>
      <c r="I721" s="31">
        <f>Monthly!K1381</f>
        <v>6.4251236164706788E-3</v>
      </c>
      <c r="J721" s="49">
        <f t="shared" si="82"/>
        <v>-0.74100817294512256</v>
      </c>
      <c r="K721" s="42"/>
      <c r="L721" s="42"/>
      <c r="M721" s="47"/>
      <c r="N721" s="57">
        <f t="shared" si="76"/>
        <v>8.4098359870344447E-3</v>
      </c>
      <c r="O721">
        <f t="shared" si="74"/>
        <v>9.2073671177185062E-5</v>
      </c>
      <c r="P721">
        <f>(C721-AVERAGE($C$2:C720))^2</f>
        <v>5.8795827996593119E-5</v>
      </c>
      <c r="R721">
        <f t="shared" si="78"/>
        <v>-0.73248596257199516</v>
      </c>
      <c r="S721" s="45"/>
      <c r="T721" s="49"/>
      <c r="U721" s="50"/>
      <c r="V721" s="71">
        <f t="shared" si="77"/>
        <v>8.0924814092763059E-3</v>
      </c>
      <c r="W721" s="51">
        <f t="shared" si="75"/>
        <v>8.6084031719124273E-5</v>
      </c>
      <c r="X721" s="52">
        <f>(C721-AVERAGE($C$2:C720))^2</f>
        <v>5.8795827996593119E-5</v>
      </c>
    </row>
    <row r="722" spans="1:24" x14ac:dyDescent="0.3">
      <c r="A722" s="1">
        <v>198601</v>
      </c>
      <c r="B722" s="75">
        <f>Monthly!AA1382</f>
        <v>-1.1856666666666665E-3</v>
      </c>
      <c r="C722">
        <f>Monthly!AA1383</f>
        <v>7.0641666666666658E-2</v>
      </c>
      <c r="D722" s="45">
        <f>INTERCEPT($B$2:B720,$C$2:C720)</f>
        <v>5.7194382703441432E-3</v>
      </c>
      <c r="E722" s="45">
        <f t="shared" si="79"/>
        <v>2.7383212645865337E-2</v>
      </c>
      <c r="F722" s="45">
        <f t="shared" si="80"/>
        <v>5.6869709078836957E-3</v>
      </c>
      <c r="G722">
        <f>Monthly!H1382</f>
        <v>0.24607807183111294</v>
      </c>
      <c r="H722" s="45">
        <f t="shared" si="81"/>
        <v>0.74011019389067823</v>
      </c>
      <c r="I722" s="31">
        <f>Monthly!K1382</f>
        <v>6.4388478161483426E-3</v>
      </c>
      <c r="J722" s="49">
        <f t="shared" si="82"/>
        <v>-0.74104563835477233</v>
      </c>
      <c r="K722" s="42"/>
      <c r="L722" s="42"/>
      <c r="M722" s="47"/>
      <c r="N722" s="57">
        <f t="shared" si="76"/>
        <v>8.41235906679208E-3</v>
      </c>
      <c r="O722">
        <f t="shared" si="74"/>
        <v>3.8724867243598079E-3</v>
      </c>
      <c r="P722">
        <f>(C722-AVERAGE($C$2:C721))^2</f>
        <v>4.1178067844360846E-3</v>
      </c>
      <c r="R722">
        <f t="shared" si="78"/>
        <v>-0.73250516808116339</v>
      </c>
      <c r="S722" s="45"/>
      <c r="T722" s="49"/>
      <c r="U722" s="50"/>
      <c r="V722" s="71">
        <f t="shared" si="77"/>
        <v>8.0937231904639126E-3</v>
      </c>
      <c r="W722" s="51">
        <f t="shared" si="75"/>
        <v>3.9122452331022527E-3</v>
      </c>
      <c r="X722" s="52">
        <f>(C722-AVERAGE($C$2:C721))^2</f>
        <v>4.1178067844360846E-3</v>
      </c>
    </row>
    <row r="723" spans="1:24" x14ac:dyDescent="0.3">
      <c r="A723" s="1">
        <v>198602</v>
      </c>
      <c r="B723" s="75">
        <f>Monthly!AA1383</f>
        <v>7.0641666666666658E-2</v>
      </c>
      <c r="C723">
        <f>Monthly!AA1384</f>
        <v>5.0365333333333331E-2</v>
      </c>
      <c r="D723" s="45">
        <f>INTERCEPT($B$2:B721,$C$2:C721)</f>
        <v>5.7710475423656616E-3</v>
      </c>
      <c r="E723" s="45">
        <f t="shared" si="79"/>
        <v>-2.3908281988444073E-3</v>
      </c>
      <c r="F723" s="45">
        <f t="shared" si="80"/>
        <v>5.6021554536856283E-3</v>
      </c>
      <c r="G723">
        <f>Monthly!H1383</f>
        <v>0.2460653945329917</v>
      </c>
      <c r="H723" s="45">
        <f t="shared" si="81"/>
        <v>0.74007892189413149</v>
      </c>
      <c r="I723" s="31">
        <f>Monthly!K1383</f>
        <v>6.4737764126886876E-3</v>
      </c>
      <c r="J723" s="49">
        <f t="shared" si="82"/>
        <v>-0.74118429721421042</v>
      </c>
      <c r="K723" s="42"/>
      <c r="L723" s="42"/>
      <c r="M723" s="47"/>
      <c r="N723" s="57">
        <f t="shared" si="76"/>
        <v>8.4216969431087779E-3</v>
      </c>
      <c r="O723">
        <f t="shared" si="74"/>
        <v>1.7592686336353695E-3</v>
      </c>
      <c r="P723">
        <f>(C723-AVERAGE($C$2:C722))^2</f>
        <v>1.9188608918759697E-3</v>
      </c>
      <c r="R723">
        <f t="shared" si="78"/>
        <v>-0.73259764213067213</v>
      </c>
      <c r="S723" s="45"/>
      <c r="T723" s="49"/>
      <c r="U723" s="50"/>
      <c r="V723" s="71">
        <f t="shared" si="77"/>
        <v>8.0997023360317721E-3</v>
      </c>
      <c r="W723" s="51">
        <f t="shared" si="75"/>
        <v>1.7863835636000584E-3</v>
      </c>
      <c r="X723" s="52">
        <f>(C723-AVERAGE($C$2:C722))^2</f>
        <v>1.9188608918759697E-3</v>
      </c>
    </row>
    <row r="724" spans="1:24" x14ac:dyDescent="0.3">
      <c r="A724" s="1">
        <v>198603</v>
      </c>
      <c r="B724" s="75">
        <f>Monthly!AA1384</f>
        <v>5.0365333333333331E-2</v>
      </c>
      <c r="C724">
        <f>Monthly!AA1385</f>
        <v>-1.8393E-2</v>
      </c>
      <c r="D724" s="45">
        <f>INTERCEPT($B$2:B722,$C$2:C722)</f>
        <v>5.7532423881174648E-3</v>
      </c>
      <c r="E724" s="45">
        <f t="shared" si="79"/>
        <v>-7.819085472176697E-3</v>
      </c>
      <c r="F724" s="45">
        <f t="shared" si="80"/>
        <v>5.3594315419494614E-3</v>
      </c>
      <c r="G724">
        <f>Monthly!H1384</f>
        <v>0.24602302017107477</v>
      </c>
      <c r="H724" s="45">
        <f t="shared" si="81"/>
        <v>0.7399743933228109</v>
      </c>
      <c r="I724" s="31">
        <f>Monthly!K1384</f>
        <v>6.5085203557065452E-3</v>
      </c>
      <c r="J724" s="49">
        <f t="shared" si="82"/>
        <v>-0.74138382403324032</v>
      </c>
      <c r="K724" s="42"/>
      <c r="L724" s="42"/>
      <c r="M724" s="47"/>
      <c r="N724" s="57">
        <f t="shared" si="76"/>
        <v>8.4351339262594902E-3</v>
      </c>
      <c r="O724">
        <f t="shared" si="74"/>
        <v>7.1974876996531544E-4</v>
      </c>
      <c r="P724">
        <f>(C724-AVERAGE($C$2:C723))^2</f>
        <v>6.2571022011771033E-4</v>
      </c>
      <c r="R724">
        <f t="shared" si="78"/>
        <v>-0.73275157062255492</v>
      </c>
      <c r="S724" s="45"/>
      <c r="T724" s="49"/>
      <c r="U724" s="50"/>
      <c r="V724" s="71">
        <f t="shared" si="77"/>
        <v>8.1096549753386579E-3</v>
      </c>
      <c r="W724" s="51">
        <f t="shared" si="75"/>
        <v>7.0239072074184295E-4</v>
      </c>
      <c r="X724" s="52">
        <f>(C724-AVERAGE($C$2:C723))^2</f>
        <v>6.2571022011771033E-4</v>
      </c>
    </row>
    <row r="725" spans="1:24" x14ac:dyDescent="0.3">
      <c r="A725" s="1">
        <v>198604</v>
      </c>
      <c r="B725" s="75">
        <f>Monthly!AA1385</f>
        <v>-1.8393E-2</v>
      </c>
      <c r="C725">
        <f>Monthly!AA1386</f>
        <v>5.0201000000000003E-2</v>
      </c>
      <c r="D725" s="45">
        <f>INTERCEPT($B$2:B723,$C$2:C723)</f>
        <v>5.8289149620928847E-3</v>
      </c>
      <c r="E725" s="45">
        <f t="shared" si="79"/>
        <v>2.6717350315636347E-3</v>
      </c>
      <c r="F725" s="45">
        <f t="shared" si="80"/>
        <v>5.7797737396573347E-3</v>
      </c>
      <c r="G725">
        <f>Monthly!H1385</f>
        <v>0.24597988655529954</v>
      </c>
      <c r="H725" s="45">
        <f t="shared" si="81"/>
        <v>0.73986799071446407</v>
      </c>
      <c r="I725" s="31">
        <f>Monthly!K1385</f>
        <v>6.4975122725417431E-3</v>
      </c>
      <c r="J725" s="49">
        <f t="shared" si="82"/>
        <v>-0.74079879069392296</v>
      </c>
      <c r="K725" s="42"/>
      <c r="L725" s="42"/>
      <c r="M725" s="47"/>
      <c r="N725" s="57">
        <f t="shared" si="76"/>
        <v>8.395735297236924E-3</v>
      </c>
      <c r="O725">
        <f t="shared" si="74"/>
        <v>1.7476801568680886E-3</v>
      </c>
      <c r="P725">
        <f>(C725-AVERAGE($C$2:C724))^2</f>
        <v>1.9022156621496429E-3</v>
      </c>
      <c r="R725">
        <f t="shared" si="78"/>
        <v>-0.73218163028044514</v>
      </c>
      <c r="S725" s="45"/>
      <c r="T725" s="49"/>
      <c r="U725" s="50"/>
      <c r="V725" s="71">
        <f t="shared" si="77"/>
        <v>8.0728040286290464E-3</v>
      </c>
      <c r="W725" s="51">
        <f t="shared" si="75"/>
        <v>1.7747848958022362E-3</v>
      </c>
      <c r="X725" s="52">
        <f>(C725-AVERAGE($C$2:C724))^2</f>
        <v>1.9022156621496429E-3</v>
      </c>
    </row>
    <row r="726" spans="1:24" x14ac:dyDescent="0.3">
      <c r="A726" s="1">
        <v>198605</v>
      </c>
      <c r="B726" s="75">
        <f>Monthly!AA1386</f>
        <v>5.0201000000000003E-2</v>
      </c>
      <c r="C726">
        <f>Monthly!AA1387</f>
        <v>1.0569000000000002E-2</v>
      </c>
      <c r="D726" s="45">
        <f>INTERCEPT($B$2:B724,$C$2:C724)</f>
        <v>5.8962532267401429E-3</v>
      </c>
      <c r="E726" s="45">
        <f t="shared" si="79"/>
        <v>-9.2426290632681585E-3</v>
      </c>
      <c r="F726" s="45">
        <f t="shared" si="80"/>
        <v>5.4322640051350183E-3</v>
      </c>
      <c r="G726">
        <f>Monthly!H1386</f>
        <v>0.24593074851135399</v>
      </c>
      <c r="H726" s="45">
        <f t="shared" si="81"/>
        <v>0.73974677492157093</v>
      </c>
      <c r="I726" s="31">
        <f>Monthly!K1386</f>
        <v>6.4726380957101093E-3</v>
      </c>
      <c r="J726" s="49">
        <f t="shared" si="82"/>
        <v>-0.74099181103161593</v>
      </c>
      <c r="K726" s="42"/>
      <c r="L726" s="42"/>
      <c r="M726" s="47"/>
      <c r="N726" s="57">
        <f t="shared" si="76"/>
        <v>8.4087341063089835E-3</v>
      </c>
      <c r="O726">
        <f t="shared" si="74"/>
        <v>4.6667487314446546E-6</v>
      </c>
      <c r="P726">
        <f>(C726-AVERAGE($C$2:C725))^2</f>
        <v>1.5383311906640345E-5</v>
      </c>
      <c r="R726">
        <f t="shared" si="78"/>
        <v>-0.73240819874012919</v>
      </c>
      <c r="S726" s="45"/>
      <c r="T726" s="49"/>
      <c r="U726" s="50"/>
      <c r="V726" s="71">
        <f t="shared" si="77"/>
        <v>8.0874533903552009E-3</v>
      </c>
      <c r="W726" s="51">
        <f t="shared" si="75"/>
        <v>6.1580735758396069E-6</v>
      </c>
      <c r="X726" s="52">
        <f>(C726-AVERAGE($C$2:C725))^2</f>
        <v>1.5383311906640345E-5</v>
      </c>
    </row>
    <row r="727" spans="1:24" x14ac:dyDescent="0.3">
      <c r="A727" s="1">
        <v>198606</v>
      </c>
      <c r="B727" s="75">
        <f>Monthly!AA1387</f>
        <v>1.0569000000000002E-2</v>
      </c>
      <c r="C727">
        <f>Monthly!AA1388</f>
        <v>-6.2399333333333334E-2</v>
      </c>
      <c r="D727" s="45">
        <f>INTERCEPT($B$2:B725,$C$2:C725)</f>
        <v>5.8585777403891235E-3</v>
      </c>
      <c r="E727" s="45">
        <f t="shared" si="79"/>
        <v>-2.0670176510592834E-2</v>
      </c>
      <c r="F727" s="45">
        <f t="shared" si="80"/>
        <v>5.6401146448486674E-3</v>
      </c>
      <c r="G727">
        <f>Monthly!H1387</f>
        <v>0.24586892180433131</v>
      </c>
      <c r="H727" s="45">
        <f t="shared" si="81"/>
        <v>0.73959425611460072</v>
      </c>
      <c r="I727" s="31">
        <f>Monthly!K1387</f>
        <v>6.4480132620420025E-3</v>
      </c>
      <c r="J727" s="49">
        <f t="shared" si="82"/>
        <v>-0.7406325052284688</v>
      </c>
      <c r="K727" s="42"/>
      <c r="L727" s="42"/>
      <c r="M727" s="47"/>
      <c r="N727" s="57">
        <f t="shared" si="76"/>
        <v>8.3845369279731893E-3</v>
      </c>
      <c r="O727">
        <f t="shared" si="74"/>
        <v>5.0103562891694754E-3</v>
      </c>
      <c r="P727">
        <f>(C727-AVERAGE($C$2:C726))^2</f>
        <v>4.7681216211841772E-3</v>
      </c>
      <c r="R727">
        <f t="shared" si="78"/>
        <v>-0.73208224991016324</v>
      </c>
      <c r="S727" s="45"/>
      <c r="T727" s="49"/>
      <c r="U727" s="50"/>
      <c r="V727" s="71">
        <f t="shared" si="77"/>
        <v>8.0663783372739092E-3</v>
      </c>
      <c r="W727" s="51">
        <f t="shared" si="75"/>
        <v>4.965416521245155E-3</v>
      </c>
      <c r="X727" s="52">
        <f>(C727-AVERAGE($C$2:C726))^2</f>
        <v>4.7681216211841772E-3</v>
      </c>
    </row>
    <row r="728" spans="1:24" x14ac:dyDescent="0.3">
      <c r="A728" s="1">
        <v>198607</v>
      </c>
      <c r="B728" s="75">
        <f>Monthly!AA1388</f>
        <v>-6.2399333333333334E-2</v>
      </c>
      <c r="C728">
        <f>Monthly!AA1389</f>
        <v>6.9808666666666658E-2</v>
      </c>
      <c r="D728" s="45">
        <f>INTERCEPT($B$2:B726,$C$2:C726)</f>
        <v>5.9177366598149568E-3</v>
      </c>
      <c r="E728" s="45">
        <f t="shared" si="79"/>
        <v>-7.4953444081588532E-3</v>
      </c>
      <c r="F728" s="45">
        <f t="shared" si="80"/>
        <v>6.3854411539877969E-3</v>
      </c>
      <c r="G728">
        <f>Monthly!H1388</f>
        <v>0.24583286583267086</v>
      </c>
      <c r="H728" s="45">
        <f t="shared" si="81"/>
        <v>0.73950530943606241</v>
      </c>
      <c r="I728" s="31">
        <f>Monthly!K1388</f>
        <v>6.4087254147124212E-3</v>
      </c>
      <c r="J728" s="49">
        <f t="shared" si="82"/>
        <v>-0.73970393134546242</v>
      </c>
      <c r="K728" s="42"/>
      <c r="L728" s="42"/>
      <c r="M728" s="47"/>
      <c r="N728" s="57">
        <f t="shared" si="76"/>
        <v>8.3220028201233601E-3</v>
      </c>
      <c r="O728">
        <f t="shared" si="74"/>
        <v>3.7806098309778146E-3</v>
      </c>
      <c r="P728">
        <f>(C728-AVERAGE($C$2:C727))^2</f>
        <v>4.0007555048530473E-3</v>
      </c>
      <c r="R728">
        <f t="shared" si="78"/>
        <v>-0.73120617915716501</v>
      </c>
      <c r="S728" s="45"/>
      <c r="T728" s="49"/>
      <c r="U728" s="50"/>
      <c r="V728" s="71">
        <f t="shared" si="77"/>
        <v>8.0097337479242969E-3</v>
      </c>
      <c r="W728" s="51">
        <f t="shared" si="75"/>
        <v>3.8191081098952182E-3</v>
      </c>
      <c r="X728" s="52">
        <f>(C728-AVERAGE($C$2:C727))^2</f>
        <v>4.0007555048530473E-3</v>
      </c>
    </row>
    <row r="729" spans="1:24" x14ac:dyDescent="0.3">
      <c r="A729" s="1">
        <v>198608</v>
      </c>
      <c r="B729" s="75">
        <f>Monthly!AA1389</f>
        <v>6.9808666666666658E-2</v>
      </c>
      <c r="C729">
        <f>Monthly!AA1390</f>
        <v>-8.7584666666666658E-2</v>
      </c>
      <c r="D729" s="45">
        <f>INTERCEPT($B$2:B727,$C$2:C727)</f>
        <v>5.9353688792021944E-3</v>
      </c>
      <c r="E729" s="45">
        <f t="shared" si="79"/>
        <v>-1.7881483572293057E-2</v>
      </c>
      <c r="F729" s="45">
        <f t="shared" si="80"/>
        <v>4.6870863529985124E-3</v>
      </c>
      <c r="G729">
        <f>Monthly!H1389</f>
        <v>0.24577197961988401</v>
      </c>
      <c r="H729" s="45">
        <f t="shared" si="81"/>
        <v>0.73935510709629204</v>
      </c>
      <c r="I729" s="31">
        <f>Monthly!K1389</f>
        <v>6.387160838525259E-3</v>
      </c>
      <c r="J729" s="49">
        <f t="shared" si="82"/>
        <v>-0.74123137327668887</v>
      </c>
      <c r="K729" s="42"/>
      <c r="L729" s="42"/>
      <c r="M729" s="47"/>
      <c r="N729" s="57">
        <f t="shared" si="76"/>
        <v>8.4248672450331075E-3</v>
      </c>
      <c r="O729">
        <f t="shared" si="74"/>
        <v>9.2178306019418278E-3</v>
      </c>
      <c r="P729">
        <f>(C729-AVERAGE($C$2:C728))^2</f>
        <v>8.8790688405331608E-3</v>
      </c>
      <c r="R729">
        <f t="shared" si="78"/>
        <v>-0.73276289866962474</v>
      </c>
      <c r="S729" s="45"/>
      <c r="T729" s="49"/>
      <c r="U729" s="50"/>
      <c r="V729" s="71">
        <f t="shared" si="77"/>
        <v>8.1103874191192638E-3</v>
      </c>
      <c r="W729" s="51">
        <f t="shared" si="75"/>
        <v>9.1575433764814924E-3</v>
      </c>
      <c r="X729" s="52">
        <f>(C729-AVERAGE($C$2:C728))^2</f>
        <v>8.8790688405331608E-3</v>
      </c>
    </row>
    <row r="730" spans="1:24" x14ac:dyDescent="0.3">
      <c r="A730" s="1">
        <v>198609</v>
      </c>
      <c r="B730" s="75">
        <f>Monthly!AA1390</f>
        <v>-8.7584666666666658E-2</v>
      </c>
      <c r="C730">
        <f>Monthly!AA1391</f>
        <v>5.2221333333333328E-2</v>
      </c>
      <c r="D730" s="45">
        <f>INTERCEPT($B$2:B728,$C$2:C728)</f>
        <v>5.843442338404432E-3</v>
      </c>
      <c r="E730" s="45">
        <f t="shared" si="79"/>
        <v>-4.1877166760989813E-2</v>
      </c>
      <c r="F730" s="45">
        <f t="shared" si="80"/>
        <v>9.5112400301101373E-3</v>
      </c>
      <c r="G730">
        <f>Monthly!H1390</f>
        <v>0.24574375531418427</v>
      </c>
      <c r="H730" s="45">
        <f t="shared" si="81"/>
        <v>0.7392854787958697</v>
      </c>
      <c r="I730" s="31">
        <f>Monthly!K1390</f>
        <v>6.3658897792057178E-3</v>
      </c>
      <c r="J730" s="49">
        <f t="shared" si="82"/>
        <v>-0.73642662347973975</v>
      </c>
      <c r="K730" s="42"/>
      <c r="L730" s="42"/>
      <c r="M730" s="47"/>
      <c r="N730" s="57">
        <f t="shared" si="76"/>
        <v>8.1012949935488701E-3</v>
      </c>
      <c r="O730">
        <f t="shared" si="74"/>
        <v>1.9465777831040505E-3</v>
      </c>
      <c r="P730">
        <f>(C730-AVERAGE($C$2:C729))^2</f>
        <v>2.0890954851788576E-3</v>
      </c>
      <c r="R730">
        <f t="shared" si="78"/>
        <v>-0.7279866671332631</v>
      </c>
      <c r="S730" s="45"/>
      <c r="T730" s="49"/>
      <c r="U730" s="50"/>
      <c r="V730" s="71">
        <f t="shared" si="77"/>
        <v>7.8015679851980088E-3</v>
      </c>
      <c r="W730" s="51">
        <f t="shared" si="75"/>
        <v>1.9731155535834032E-3</v>
      </c>
      <c r="X730" s="52">
        <f>(C730-AVERAGE($C$2:C729))^2</f>
        <v>2.0890954851788576E-3</v>
      </c>
    </row>
    <row r="731" spans="1:24" x14ac:dyDescent="0.3">
      <c r="A731" s="1">
        <v>198610</v>
      </c>
      <c r="B731" s="75">
        <f>Monthly!AA1391</f>
        <v>5.2221333333333328E-2</v>
      </c>
      <c r="C731">
        <f>Monthly!AA1392</f>
        <v>2.0417666666666667E-2</v>
      </c>
      <c r="D731" s="45">
        <f>INTERCEPT($B$2:B729,$C$2:C729)</f>
        <v>5.9613222048902704E-3</v>
      </c>
      <c r="E731" s="45">
        <f t="shared" si="79"/>
        <v>-5.636927836898304E-2</v>
      </c>
      <c r="F731" s="45">
        <f t="shared" si="80"/>
        <v>3.0176433294241511E-3</v>
      </c>
      <c r="G731">
        <f>Monthly!H1391</f>
        <v>0.24567851626809334</v>
      </c>
      <c r="H731" s="45">
        <f t="shared" si="81"/>
        <v>0.73912453465870165</v>
      </c>
      <c r="I731" s="31">
        <f>Monthly!K1391</f>
        <v>6.2648466461896271E-3</v>
      </c>
      <c r="J731" s="49">
        <f t="shared" si="82"/>
        <v>-0.74253833493412247</v>
      </c>
      <c r="K731" s="42"/>
      <c r="L731" s="42"/>
      <c r="M731" s="47"/>
      <c r="N731" s="57">
        <f t="shared" si="76"/>
        <v>8.512883592183558E-3</v>
      </c>
      <c r="O731">
        <f t="shared" si="74"/>
        <v>1.4172386005049953E-4</v>
      </c>
      <c r="P731">
        <f>(C731-AVERAGE($C$2:C730))^2</f>
        <v>1.915527890203561E-4</v>
      </c>
      <c r="R731">
        <f t="shared" si="78"/>
        <v>-0.73423306088147966</v>
      </c>
      <c r="S731" s="45"/>
      <c r="T731" s="49"/>
      <c r="U731" s="50"/>
      <c r="V731" s="71">
        <f t="shared" si="77"/>
        <v>8.2054445072400964E-3</v>
      </c>
      <c r="W731" s="51">
        <f t="shared" si="75"/>
        <v>1.4913837007118937E-4</v>
      </c>
      <c r="X731" s="52">
        <f>(C731-AVERAGE($C$2:C730))^2</f>
        <v>1.915527890203561E-4</v>
      </c>
    </row>
    <row r="732" spans="1:24" x14ac:dyDescent="0.3">
      <c r="A732" s="1">
        <v>198611</v>
      </c>
      <c r="B732" s="75">
        <f>Monthly!AA1392</f>
        <v>2.0417666666666667E-2</v>
      </c>
      <c r="C732">
        <f>Monthly!AA1393</f>
        <v>-3.2121333333333335E-2</v>
      </c>
      <c r="D732" s="45">
        <f>INTERCEPT($B$2:B730,$C$2:C730)</f>
        <v>5.8371326378338665E-3</v>
      </c>
      <c r="E732" s="45">
        <f t="shared" si="79"/>
        <v>-7.9352281453333534E-2</v>
      </c>
      <c r="F732" s="45">
        <f t="shared" si="80"/>
        <v>4.2169442058801864E-3</v>
      </c>
      <c r="G732">
        <f>Monthly!H1392</f>
        <v>0.24562094827931891</v>
      </c>
      <c r="H732" s="45">
        <f t="shared" si="81"/>
        <v>0.73898251278560512</v>
      </c>
      <c r="I732" s="31">
        <f>Monthly!K1392</f>
        <v>6.1388462799715519E-3</v>
      </c>
      <c r="J732" s="49">
        <f t="shared" si="82"/>
        <v>-0.74111960456680792</v>
      </c>
      <c r="K732" s="42"/>
      <c r="L732" s="42"/>
      <c r="M732" s="47"/>
      <c r="N732" s="57">
        <f t="shared" si="76"/>
        <v>8.4173402655586191E-3</v>
      </c>
      <c r="O732">
        <f t="shared" si="74"/>
        <v>1.6433840571574996E-3</v>
      </c>
      <c r="P732">
        <f>(C732-AVERAGE($C$2:C731))^2</f>
        <v>1.4990602579313707E-3</v>
      </c>
      <c r="R732">
        <f t="shared" si="78"/>
        <v>-0.7329819895760824</v>
      </c>
      <c r="S732" s="45"/>
      <c r="T732" s="49"/>
      <c r="U732" s="50"/>
      <c r="V732" s="71">
        <f t="shared" si="77"/>
        <v>8.1245533005666892E-3</v>
      </c>
      <c r="W732" s="51">
        <f t="shared" si="75"/>
        <v>1.6197313909487327E-3</v>
      </c>
      <c r="X732" s="52">
        <f>(C732-AVERAGE($C$2:C731))^2</f>
        <v>1.4990602579313707E-3</v>
      </c>
    </row>
    <row r="733" spans="1:24" x14ac:dyDescent="0.3">
      <c r="A733" s="1">
        <v>198612</v>
      </c>
      <c r="B733" s="75">
        <f>Monthly!AA1393</f>
        <v>-3.2121333333333335E-2</v>
      </c>
      <c r="C733">
        <f>Monthly!AA1394</f>
        <v>0.130658</v>
      </c>
      <c r="D733" s="45">
        <f>INTERCEPT($B$2:B731,$C$2:C731)</f>
        <v>5.8962908615782916E-3</v>
      </c>
      <c r="E733" s="45">
        <f t="shared" si="79"/>
        <v>-7.4612535615605394E-2</v>
      </c>
      <c r="F733" s="45">
        <f t="shared" si="80"/>
        <v>8.2929449889323579E-3</v>
      </c>
      <c r="G733">
        <f>Monthly!H1393</f>
        <v>0.24554428648670812</v>
      </c>
      <c r="H733" s="45">
        <f t="shared" si="81"/>
        <v>0.73879338279577444</v>
      </c>
      <c r="I733" s="31">
        <f>Monthly!K1393</f>
        <v>6.0151736486233568E-3</v>
      </c>
      <c r="J733" s="49">
        <f t="shared" si="82"/>
        <v>-0.73673802675941558</v>
      </c>
      <c r="K733" s="42"/>
      <c r="L733" s="42"/>
      <c r="M733" s="47"/>
      <c r="N733" s="57">
        <f t="shared" si="76"/>
        <v>8.1222662125680703E-3</v>
      </c>
      <c r="O733">
        <f t="shared" si="74"/>
        <v>1.5015006054824387E-2</v>
      </c>
      <c r="P733">
        <f>(C733-AVERAGE($C$2:C732))^2</f>
        <v>1.5404433729415102E-2</v>
      </c>
      <c r="R733">
        <f t="shared" si="78"/>
        <v>-0.72876516163176963</v>
      </c>
      <c r="S733" s="45"/>
      <c r="T733" s="49"/>
      <c r="U733" s="50"/>
      <c r="V733" s="71">
        <f t="shared" si="77"/>
        <v>7.8519035329011125E-3</v>
      </c>
      <c r="W733" s="51">
        <f t="shared" si="75"/>
        <v>1.5081337329486398E-2</v>
      </c>
      <c r="X733" s="52">
        <f>(C733-AVERAGE($C$2:C732))^2</f>
        <v>1.5404433729415102E-2</v>
      </c>
    </row>
    <row r="734" spans="1:24" x14ac:dyDescent="0.3">
      <c r="A734" s="1">
        <v>198701</v>
      </c>
      <c r="B734" s="75">
        <f>Monthly!AA1394</f>
        <v>0.130658</v>
      </c>
      <c r="C734">
        <f>Monthly!AA1395</f>
        <v>3.7119666666666669E-2</v>
      </c>
      <c r="D734" s="45">
        <f>INTERCEPT($B$2:B732,$C$2:C732)</f>
        <v>5.9223327813175365E-3</v>
      </c>
      <c r="E734" s="45">
        <f t="shared" si="79"/>
        <v>-7.0666843649455094E-2</v>
      </c>
      <c r="F734" s="45">
        <f t="shared" si="80"/>
        <v>-3.3108556762329678E-3</v>
      </c>
      <c r="G734">
        <f>Monthly!H1394</f>
        <v>0.24538915397308211</v>
      </c>
      <c r="H734" s="45">
        <f t="shared" si="81"/>
        <v>0.73841064900128983</v>
      </c>
      <c r="I734" s="31">
        <f>Monthly!K1394</f>
        <v>5.935290369023051E-3</v>
      </c>
      <c r="J734" s="49">
        <f t="shared" si="82"/>
        <v>-0.74763740104657594</v>
      </c>
      <c r="K734" s="42"/>
      <c r="L734" s="42"/>
      <c r="M734" s="47"/>
      <c r="N734" s="57">
        <f t="shared" si="76"/>
        <v>8.8562763539713207E-3</v>
      </c>
      <c r="O734">
        <f t="shared" si="74"/>
        <v>7.9881923196776128E-4</v>
      </c>
      <c r="P734">
        <f>(C734-AVERAGE($C$2:C733))^2</f>
        <v>9.2456803628606396E-4</v>
      </c>
      <c r="R734">
        <f t="shared" si="78"/>
        <v>-0.73977203520897528</v>
      </c>
      <c r="S734" s="45"/>
      <c r="T734" s="49"/>
      <c r="U734" s="50"/>
      <c r="V734" s="71">
        <f t="shared" si="77"/>
        <v>8.563581022042431E-3</v>
      </c>
      <c r="W734" s="51">
        <f t="shared" si="75"/>
        <v>8.1545002734311443E-4</v>
      </c>
      <c r="X734" s="52">
        <f>(C734-AVERAGE($C$2:C733))^2</f>
        <v>9.2456803628606396E-4</v>
      </c>
    </row>
    <row r="735" spans="1:24" x14ac:dyDescent="0.3">
      <c r="A735" s="1">
        <v>198702</v>
      </c>
      <c r="B735" s="75">
        <f>Monthly!AA1395</f>
        <v>3.7119666666666669E-2</v>
      </c>
      <c r="C735">
        <f>Monthly!AA1396</f>
        <v>2.1677666666666665E-2</v>
      </c>
      <c r="D735" s="45">
        <f>INTERCEPT($B$2:B733,$C$2:C733)</f>
        <v>5.8687349170716135E-3</v>
      </c>
      <c r="E735" s="45">
        <f t="shared" si="79"/>
        <v>-7.8690065981487159E-2</v>
      </c>
      <c r="F735" s="45">
        <f t="shared" si="80"/>
        <v>2.947785897860804E-3</v>
      </c>
      <c r="G735">
        <f>Monthly!H1395</f>
        <v>0.24520425444465355</v>
      </c>
      <c r="H735" s="45">
        <f t="shared" si="81"/>
        <v>0.73795445636540413</v>
      </c>
      <c r="I735" s="31">
        <f>Monthly!K1395</f>
        <v>5.8598762550925833E-3</v>
      </c>
      <c r="J735" s="49">
        <f t="shared" si="82"/>
        <v>-0.74095556047100752</v>
      </c>
      <c r="K735" s="42"/>
      <c r="L735" s="42"/>
      <c r="M735" s="47"/>
      <c r="N735" s="57">
        <f t="shared" si="76"/>
        <v>8.4062928396438433E-3</v>
      </c>
      <c r="O735">
        <f t="shared" si="74"/>
        <v>1.7612936325658637E-4</v>
      </c>
      <c r="P735">
        <f>(C735-AVERAGE($C$2:C734))^2</f>
        <v>2.2270272889092445E-4</v>
      </c>
      <c r="R735">
        <f t="shared" si="78"/>
        <v>-0.73319203465677396</v>
      </c>
      <c r="S735" s="45"/>
      <c r="T735" s="49"/>
      <c r="U735" s="50"/>
      <c r="V735" s="71">
        <f t="shared" si="77"/>
        <v>8.1381343010737336E-3</v>
      </c>
      <c r="W735" s="51">
        <f t="shared" si="75"/>
        <v>1.8331893667893851E-4</v>
      </c>
      <c r="X735" s="52">
        <f>(C735-AVERAGE($C$2:C734))^2</f>
        <v>2.2270272889092445E-4</v>
      </c>
    </row>
    <row r="736" spans="1:24" x14ac:dyDescent="0.3">
      <c r="A736" s="1">
        <v>198703</v>
      </c>
      <c r="B736" s="75">
        <f>Monthly!AA1396</f>
        <v>2.1677666666666665E-2</v>
      </c>
      <c r="C736">
        <f>Monthly!AA1397</f>
        <v>-1.3745E-2</v>
      </c>
      <c r="D736" s="45">
        <f>INTERCEPT($B$2:B734,$C$2:C734)</f>
        <v>6.0244609269375343E-3</v>
      </c>
      <c r="E736" s="45">
        <f t="shared" si="79"/>
        <v>-6.0500908260374221E-2</v>
      </c>
      <c r="F736" s="45">
        <f t="shared" si="80"/>
        <v>4.7129424046385617E-3</v>
      </c>
      <c r="G736">
        <f>Monthly!H1396</f>
        <v>0.24500215965010738</v>
      </c>
      <c r="H736" s="45">
        <f t="shared" si="81"/>
        <v>0.7374558145011928</v>
      </c>
      <c r="I736" s="31">
        <f>Monthly!K1396</f>
        <v>5.78547080784179E-3</v>
      </c>
      <c r="J736" s="49">
        <f t="shared" si="82"/>
        <v>-0.73854818289716673</v>
      </c>
      <c r="K736" s="42"/>
      <c r="L736" s="42"/>
      <c r="M736" s="47"/>
      <c r="N736" s="57">
        <f t="shared" si="76"/>
        <v>8.2441698125020474E-3</v>
      </c>
      <c r="O736">
        <f t="shared" si="74"/>
        <v>4.8352358904305134E-4</v>
      </c>
      <c r="P736">
        <f>(C736-AVERAGE($C$2:C735))^2</f>
        <v>4.2106096942610115E-4</v>
      </c>
      <c r="R736">
        <f t="shared" si="78"/>
        <v>-0.73088528573555289</v>
      </c>
      <c r="S736" s="45"/>
      <c r="T736" s="49"/>
      <c r="U736" s="50"/>
      <c r="V736" s="71">
        <f t="shared" si="77"/>
        <v>7.9889855651662234E-3</v>
      </c>
      <c r="W736" s="51">
        <f t="shared" si="75"/>
        <v>4.7236612854685377E-4</v>
      </c>
      <c r="X736" s="52">
        <f>(C736-AVERAGE($C$2:C735))^2</f>
        <v>4.2106096942610115E-4</v>
      </c>
    </row>
    <row r="737" spans="1:24" x14ac:dyDescent="0.3">
      <c r="A737" s="1">
        <v>198704</v>
      </c>
      <c r="B737" s="75">
        <f>Monthly!AA1397</f>
        <v>-1.3745E-2</v>
      </c>
      <c r="C737">
        <f>Monthly!AA1398</f>
        <v>4.4113333333333339E-3</v>
      </c>
      <c r="D737" s="45">
        <f>INTERCEPT($B$2:B735,$C$2:C735)</f>
        <v>6.0627573895570969E-3</v>
      </c>
      <c r="E737" s="45">
        <f t="shared" si="79"/>
        <v>-5.6552260404283246E-2</v>
      </c>
      <c r="F737" s="45">
        <f t="shared" si="80"/>
        <v>6.84006820881397E-3</v>
      </c>
      <c r="G737">
        <f>Monthly!H1397</f>
        <v>0.24478863083888053</v>
      </c>
      <c r="H737" s="45">
        <f t="shared" si="81"/>
        <v>0.73692893303110818</v>
      </c>
      <c r="I737" s="31">
        <f>Monthly!K1397</f>
        <v>5.6920152321104887E-3</v>
      </c>
      <c r="J737" s="49">
        <f t="shared" si="82"/>
        <v>-0.7357809396034567</v>
      </c>
      <c r="K737" s="42"/>
      <c r="L737" s="42"/>
      <c r="M737" s="47"/>
      <c r="N737" s="57">
        <f t="shared" si="76"/>
        <v>8.0578118998550774E-3</v>
      </c>
      <c r="O737">
        <f t="shared" si="74"/>
        <v>1.329680593610247E-5</v>
      </c>
      <c r="P737">
        <f>(C737-AVERAGE($C$2:C736))^2</f>
        <v>5.4546481625991355E-6</v>
      </c>
      <c r="R737">
        <f t="shared" si="78"/>
        <v>-0.72824395662816976</v>
      </c>
      <c r="S737" s="45"/>
      <c r="T737" s="49"/>
      <c r="U737" s="50"/>
      <c r="V737" s="71">
        <f t="shared" si="77"/>
        <v>7.8182036938243757E-3</v>
      </c>
      <c r="W737" s="51">
        <f t="shared" si="75"/>
        <v>1.1606765653192361E-5</v>
      </c>
      <c r="X737" s="52">
        <f>(C737-AVERAGE($C$2:C736))^2</f>
        <v>5.4546481625991355E-6</v>
      </c>
    </row>
    <row r="738" spans="1:24" x14ac:dyDescent="0.3">
      <c r="A738" s="1">
        <v>198705</v>
      </c>
      <c r="B738" s="75">
        <f>Monthly!AA1398</f>
        <v>4.4113333333333339E-3</v>
      </c>
      <c r="C738">
        <f>Monthly!AA1399</f>
        <v>4.5414999999999997E-2</v>
      </c>
      <c r="D738" s="45">
        <f>INTERCEPT($B$2:B736,$C$2:C736)</f>
        <v>6.0867722785565093E-3</v>
      </c>
      <c r="E738" s="45">
        <f t="shared" si="79"/>
        <v>-5.9307206196398413E-2</v>
      </c>
      <c r="F738" s="45">
        <f t="shared" si="80"/>
        <v>5.8251484229554637E-3</v>
      </c>
      <c r="G738">
        <f>Monthly!H1398</f>
        <v>0.24459169085298749</v>
      </c>
      <c r="H738" s="45">
        <f t="shared" si="81"/>
        <v>0.73644295904644386</v>
      </c>
      <c r="I738" s="31">
        <f>Monthly!K1398</f>
        <v>5.640351584023459E-3</v>
      </c>
      <c r="J738" s="49">
        <f t="shared" si="82"/>
        <v>-0.73622508850726753</v>
      </c>
      <c r="K738" s="42"/>
      <c r="L738" s="42"/>
      <c r="M738" s="47"/>
      <c r="N738" s="57">
        <f t="shared" si="76"/>
        <v>8.0877227728190712E-3</v>
      </c>
      <c r="O738">
        <f t="shared" si="74"/>
        <v>1.3933256251948197E-3</v>
      </c>
      <c r="P738">
        <f>(C738-AVERAGE($C$2:C737))^2</f>
        <v>1.4954710760116225E-3</v>
      </c>
      <c r="R738">
        <f t="shared" si="78"/>
        <v>-0.72875846215999796</v>
      </c>
      <c r="S738" s="45"/>
      <c r="T738" s="49"/>
      <c r="U738" s="50"/>
      <c r="V738" s="71">
        <f t="shared" si="77"/>
        <v>7.8514703614636847E-3</v>
      </c>
      <c r="W738" s="51">
        <f t="shared" si="75"/>
        <v>1.4110187589051961E-3</v>
      </c>
      <c r="X738" s="52">
        <f>(C738-AVERAGE($C$2:C737))^2</f>
        <v>1.4954710760116225E-3</v>
      </c>
    </row>
    <row r="739" spans="1:24" x14ac:dyDescent="0.3">
      <c r="A739" s="1">
        <v>198706</v>
      </c>
      <c r="B739" s="75">
        <f>Monthly!AA1399</f>
        <v>4.5414999999999997E-2</v>
      </c>
      <c r="C739">
        <f>Monthly!AA1400</f>
        <v>4.5101333333333334E-2</v>
      </c>
      <c r="D739" s="45">
        <f>INTERCEPT($B$2:B737,$C$2:C737)</f>
        <v>6.0591064465995827E-3</v>
      </c>
      <c r="E739" s="45">
        <f t="shared" si="79"/>
        <v>-5.691574810382162E-2</v>
      </c>
      <c r="F739" s="45">
        <f t="shared" si="80"/>
        <v>3.4742777464645239E-3</v>
      </c>
      <c r="G739">
        <f>Monthly!H1399</f>
        <v>0.24436037813187081</v>
      </c>
      <c r="H739" s="45">
        <f t="shared" si="81"/>
        <v>0.73587213477309676</v>
      </c>
      <c r="I739" s="31">
        <f>Monthly!K1399</f>
        <v>5.5897128075070258E-3</v>
      </c>
      <c r="J739" s="49">
        <f t="shared" si="82"/>
        <v>-0.73791031111106098</v>
      </c>
      <c r="K739" s="42"/>
      <c r="L739" s="42"/>
      <c r="M739" s="47"/>
      <c r="N739" s="57">
        <f t="shared" si="76"/>
        <v>8.2012128181296121E-3</v>
      </c>
      <c r="O739">
        <f t="shared" si="74"/>
        <v>1.3616188940365585E-3</v>
      </c>
      <c r="P739">
        <f>(C739-AVERAGE($C$2:C738))^2</f>
        <v>1.4672870580729016E-3</v>
      </c>
      <c r="R739">
        <f t="shared" si="78"/>
        <v>-0.73051298486486993</v>
      </c>
      <c r="S739" s="45"/>
      <c r="T739" s="49"/>
      <c r="U739" s="50"/>
      <c r="V739" s="71">
        <f t="shared" si="77"/>
        <v>7.9649135026505294E-3</v>
      </c>
      <c r="W739" s="51">
        <f t="shared" si="75"/>
        <v>1.379113677840731E-3</v>
      </c>
      <c r="X739" s="52">
        <f>(C739-AVERAGE($C$2:C738))^2</f>
        <v>1.4672870580729016E-3</v>
      </c>
    </row>
    <row r="740" spans="1:24" x14ac:dyDescent="0.3">
      <c r="A740" s="1">
        <v>198707</v>
      </c>
      <c r="B740" s="75">
        <f>Monthly!AA1400</f>
        <v>4.5101333333333334E-2</v>
      </c>
      <c r="C740">
        <f>Monthly!AA1401</f>
        <v>3.4074666666666663E-2</v>
      </c>
      <c r="D740" s="45">
        <f>INTERCEPT($B$2:B738,$C$2:C738)</f>
        <v>6.0513425111503637E-3</v>
      </c>
      <c r="E740" s="45">
        <f t="shared" si="79"/>
        <v>-5.4374112867171913E-2</v>
      </c>
      <c r="F740" s="45">
        <f t="shared" si="80"/>
        <v>3.5989975220237541E-3</v>
      </c>
      <c r="G740">
        <f>Monthly!H1400</f>
        <v>0.24409347604207793</v>
      </c>
      <c r="H740" s="45">
        <f t="shared" si="81"/>
        <v>0.73521344222962937</v>
      </c>
      <c r="I740" s="31">
        <f>Monthly!K1400</f>
        <v>5.5593604557523484E-3</v>
      </c>
      <c r="J740" s="49">
        <f t="shared" si="82"/>
        <v>-0.73708767376583073</v>
      </c>
      <c r="K740" s="42"/>
      <c r="L740" s="42"/>
      <c r="M740" s="47"/>
      <c r="N740" s="57">
        <f t="shared" si="76"/>
        <v>8.1458129265223195E-3</v>
      </c>
      <c r="O740">
        <f t="shared" si="74"/>
        <v>6.7230545627779733E-4</v>
      </c>
      <c r="P740">
        <f>(C740-AVERAGE($C$2:C739))^2</f>
        <v>7.4128842638053439E-4</v>
      </c>
      <c r="R740">
        <f t="shared" si="78"/>
        <v>-0.72973311301056221</v>
      </c>
      <c r="S740" s="45"/>
      <c r="T740" s="49"/>
      <c r="U740" s="50"/>
      <c r="V740" s="71">
        <f t="shared" si="77"/>
        <v>7.914488898494533E-3</v>
      </c>
      <c r="W740" s="51">
        <f t="shared" si="75"/>
        <v>6.8435490086236732E-4</v>
      </c>
      <c r="X740" s="52">
        <f>(C740-AVERAGE($C$2:C739))^2</f>
        <v>7.4128842638053439E-4</v>
      </c>
    </row>
    <row r="741" spans="1:24" x14ac:dyDescent="0.3">
      <c r="A741" s="1">
        <v>198708</v>
      </c>
      <c r="B741" s="75">
        <f>Monthly!AA1401</f>
        <v>3.4074666666666663E-2</v>
      </c>
      <c r="C741">
        <f>Monthly!AA1402</f>
        <v>-2.7273333333333333E-2</v>
      </c>
      <c r="D741" s="45">
        <f>INTERCEPT($B$2:B739,$C$2:C739)</f>
        <v>6.095085237770052E-3</v>
      </c>
      <c r="E741" s="45">
        <f t="shared" si="79"/>
        <v>-4.8246879955965119E-2</v>
      </c>
      <c r="F741" s="45">
        <f t="shared" si="80"/>
        <v>4.451088885563859E-3</v>
      </c>
      <c r="G741">
        <f>Monthly!H1401</f>
        <v>0.24380621769381119</v>
      </c>
      <c r="H741" s="45">
        <f t="shared" si="81"/>
        <v>0.73450446116318724</v>
      </c>
      <c r="I741" s="31">
        <f>Monthly!K1401</f>
        <v>5.5164126008841012E-3</v>
      </c>
      <c r="J741" s="49">
        <f t="shared" si="82"/>
        <v>-0.73545780949066752</v>
      </c>
      <c r="K741" s="42"/>
      <c r="L741" s="42"/>
      <c r="M741" s="47"/>
      <c r="N741" s="57">
        <f t="shared" si="76"/>
        <v>8.0360509461038648E-3</v>
      </c>
      <c r="O741">
        <f t="shared" si="74"/>
        <v>1.2467526181929665E-3</v>
      </c>
      <c r="P741">
        <f>(C741-AVERAGE($C$2:C740))^2</f>
        <v>1.166784679506234E-3</v>
      </c>
      <c r="R741">
        <f t="shared" si="78"/>
        <v>-0.72816283731559817</v>
      </c>
      <c r="S741" s="45"/>
      <c r="T741" s="49"/>
      <c r="U741" s="50"/>
      <c r="V741" s="71">
        <f t="shared" si="77"/>
        <v>7.8129587177385787E-3</v>
      </c>
      <c r="W741" s="51">
        <f t="shared" si="75"/>
        <v>1.2310478898931122E-3</v>
      </c>
      <c r="X741" s="52">
        <f>(C741-AVERAGE($C$2:C740))^2</f>
        <v>1.166784679506234E-3</v>
      </c>
    </row>
    <row r="742" spans="1:24" x14ac:dyDescent="0.3">
      <c r="A742" s="1">
        <v>198709</v>
      </c>
      <c r="B742" s="75">
        <f>Monthly!AA1402</f>
        <v>-2.7273333333333333E-2</v>
      </c>
      <c r="C742">
        <f>Monthly!AA1403</f>
        <v>-0.22090333333333331</v>
      </c>
      <c r="D742" s="45">
        <f>INTERCEPT($B$2:B740,$C$2:C740)</f>
        <v>6.1406927386275442E-3</v>
      </c>
      <c r="E742" s="45">
        <f t="shared" si="79"/>
        <v>-4.3149620763365294E-2</v>
      </c>
      <c r="F742" s="45">
        <f t="shared" si="80"/>
        <v>7.3175267289137275E-3</v>
      </c>
      <c r="G742">
        <f>Monthly!H1402</f>
        <v>0.24350722336482611</v>
      </c>
      <c r="H742" s="45">
        <f t="shared" si="81"/>
        <v>0.73376645804899265</v>
      </c>
      <c r="I742" s="31">
        <f>Monthly!K1402</f>
        <v>5.4741175775592848E-3</v>
      </c>
      <c r="J742" s="49">
        <f t="shared" si="82"/>
        <v>-0.73180512573219725</v>
      </c>
      <c r="K742" s="42"/>
      <c r="L742" s="42"/>
      <c r="M742" s="47"/>
      <c r="N742" s="57">
        <f t="shared" si="76"/>
        <v>7.7900637131289863E-3</v>
      </c>
      <c r="O742">
        <f t="shared" si="74"/>
        <v>5.2300669852650854E-2</v>
      </c>
      <c r="P742">
        <f>(C742-AVERAGE($C$2:C741))^2</f>
        <v>5.1866450570988709E-2</v>
      </c>
      <c r="R742">
        <f t="shared" si="78"/>
        <v>-0.72456894615899925</v>
      </c>
      <c r="S742" s="45"/>
      <c r="T742" s="49"/>
      <c r="U742" s="50"/>
      <c r="V742" s="71">
        <f t="shared" si="77"/>
        <v>7.5805865171645406E-3</v>
      </c>
      <c r="W742" s="51">
        <f t="shared" si="75"/>
        <v>5.2204901630248726E-2</v>
      </c>
      <c r="X742" s="52">
        <f>(C742-AVERAGE($C$2:C741))^2</f>
        <v>5.1866450570988709E-2</v>
      </c>
    </row>
    <row r="743" spans="1:24" x14ac:dyDescent="0.3">
      <c r="A743" s="1">
        <v>198710</v>
      </c>
      <c r="B743" s="75">
        <f>Monthly!AA1403</f>
        <v>-0.22090333333333331</v>
      </c>
      <c r="C743">
        <f>Monthly!AA1404</f>
        <v>-8.6615666666666674E-2</v>
      </c>
      <c r="D743" s="45">
        <f>INTERCEPT($B$2:B741,$C$2:C741)</f>
        <v>6.184890653658859E-3</v>
      </c>
      <c r="E743" s="45">
        <f t="shared" si="79"/>
        <v>-4.5214296089543395E-2</v>
      </c>
      <c r="F743" s="45">
        <f t="shared" si="80"/>
        <v>1.6172879374159291E-2</v>
      </c>
      <c r="G743">
        <f>Monthly!H1403</f>
        <v>0.24334071770191149</v>
      </c>
      <c r="H743" s="45">
        <f t="shared" si="81"/>
        <v>0.73335544951267351</v>
      </c>
      <c r="I743" s="31">
        <f>Monthly!K1403</f>
        <v>5.4138235642550861E-3</v>
      </c>
      <c r="J743" s="49">
        <f t="shared" si="82"/>
        <v>-0.72254607108247748</v>
      </c>
      <c r="K743" s="42"/>
      <c r="L743" s="42"/>
      <c r="M743" s="47"/>
      <c r="N743" s="57">
        <f t="shared" si="76"/>
        <v>7.1665196606316567E-3</v>
      </c>
      <c r="O743">
        <f t="shared" si="74"/>
        <v>8.7950984723281014E-3</v>
      </c>
      <c r="P743">
        <f>(C743-AVERAGE($C$2:C742))^2</f>
        <v>8.6763746709954317E-3</v>
      </c>
      <c r="R743">
        <f t="shared" si="78"/>
        <v>-0.71539116835292593</v>
      </c>
      <c r="S743" s="45"/>
      <c r="T743" s="49"/>
      <c r="U743" s="50"/>
      <c r="V743" s="71">
        <f t="shared" si="77"/>
        <v>6.9871738810414544E-3</v>
      </c>
      <c r="W743" s="51">
        <f t="shared" si="75"/>
        <v>8.7614917585996724E-3</v>
      </c>
      <c r="X743" s="52">
        <f>(C743-AVERAGE($C$2:C742))^2</f>
        <v>8.6763746709954317E-3</v>
      </c>
    </row>
    <row r="744" spans="1:24" x14ac:dyDescent="0.3">
      <c r="A744" s="1">
        <v>198711</v>
      </c>
      <c r="B744" s="75">
        <f>Monthly!AA1404</f>
        <v>-8.6615666666666674E-2</v>
      </c>
      <c r="C744">
        <f>Monthly!AA1405</f>
        <v>6.911366666666667E-2</v>
      </c>
      <c r="D744" s="45">
        <f>INTERCEPT($B$2:B742,$C$2:C742)</f>
        <v>6.1632899935310835E-3</v>
      </c>
      <c r="E744" s="45">
        <f t="shared" si="79"/>
        <v>-1.2464356014639527E-2</v>
      </c>
      <c r="F744" s="45">
        <f t="shared" si="80"/>
        <v>7.242898499309763E-3</v>
      </c>
      <c r="G744">
        <f>Monthly!H1404</f>
        <v>0.24321691152999239</v>
      </c>
      <c r="H744" s="45">
        <f t="shared" si="81"/>
        <v>0.73304983019744885</v>
      </c>
      <c r="I744" s="31">
        <f>Monthly!K1404</f>
        <v>5.3578500599506728E-3</v>
      </c>
      <c r="J744" s="49">
        <f t="shared" si="82"/>
        <v>-0.73093380482440851</v>
      </c>
      <c r="K744" s="42"/>
      <c r="L744" s="42"/>
      <c r="M744" s="47"/>
      <c r="N744" s="57">
        <f t="shared" si="76"/>
        <v>7.7313852637168057E-3</v>
      </c>
      <c r="O744">
        <f t="shared" si="74"/>
        <v>3.7677844702309247E-3</v>
      </c>
      <c r="P744">
        <f>(C744-AVERAGE($C$2:C743))^2</f>
        <v>3.9322693189331286E-3</v>
      </c>
      <c r="R744">
        <f t="shared" si="78"/>
        <v>-0.7238540350177356</v>
      </c>
      <c r="S744" s="45"/>
      <c r="T744" s="49"/>
      <c r="U744" s="50"/>
      <c r="V744" s="71">
        <f t="shared" si="77"/>
        <v>7.5343621136220729E-3</v>
      </c>
      <c r="W744" s="51">
        <f t="shared" si="75"/>
        <v>3.7920107492366191E-3</v>
      </c>
      <c r="X744" s="52">
        <f>(C744-AVERAGE($C$2:C743))^2</f>
        <v>3.9322693189331286E-3</v>
      </c>
    </row>
    <row r="745" spans="1:24" x14ac:dyDescent="0.3">
      <c r="A745" s="1">
        <v>198712</v>
      </c>
      <c r="B745" s="75">
        <f>Monthly!AA1405</f>
        <v>6.911366666666667E-2</v>
      </c>
      <c r="C745">
        <f>Monthly!AA1406</f>
        <v>3.7870333333333332E-2</v>
      </c>
      <c r="D745" s="45">
        <f>INTERCEPT($B$2:B743,$C$2:C743)</f>
        <v>5.8203742856133001E-3</v>
      </c>
      <c r="E745" s="45">
        <f t="shared" si="79"/>
        <v>5.8067686662852627E-2</v>
      </c>
      <c r="F745" s="45">
        <f t="shared" si="80"/>
        <v>9.8336450257341425E-3</v>
      </c>
      <c r="G745">
        <f>Monthly!H1405</f>
        <v>0.24302357857177798</v>
      </c>
      <c r="H745" s="45">
        <f t="shared" si="81"/>
        <v>0.73257256179082741</v>
      </c>
      <c r="I745" s="31">
        <f>Monthly!K1405</f>
        <v>5.3028631668020658E-3</v>
      </c>
      <c r="J745" s="49">
        <f t="shared" si="82"/>
        <v>-0.7277081317567613</v>
      </c>
      <c r="K745" s="42"/>
      <c r="L745" s="42"/>
      <c r="M745" s="47"/>
      <c r="N745" s="57">
        <f t="shared" si="76"/>
        <v>7.5141547436773579E-3</v>
      </c>
      <c r="O745">
        <f t="shared" si="74"/>
        <v>9.2149757856708776E-4</v>
      </c>
      <c r="P745">
        <f>(C745-AVERAGE($C$2:C744))^2</f>
        <v>9.8470927101544496E-4</v>
      </c>
      <c r="R745">
        <f t="shared" si="78"/>
        <v>-0.7207028103006492</v>
      </c>
      <c r="S745" s="45"/>
      <c r="T745" s="49"/>
      <c r="U745" s="50"/>
      <c r="V745" s="71">
        <f t="shared" si="77"/>
        <v>7.3306116409155922E-3</v>
      </c>
      <c r="W745" s="51">
        <f t="shared" si="75"/>
        <v>9.3267460105033069E-4</v>
      </c>
      <c r="X745" s="52">
        <f>(C745-AVERAGE($C$2:C744))^2</f>
        <v>9.8470927101544496E-4</v>
      </c>
    </row>
    <row r="746" spans="1:24" x14ac:dyDescent="0.3">
      <c r="A746" s="1">
        <v>198801</v>
      </c>
      <c r="B746" s="75">
        <f>Monthly!AA1406</f>
        <v>3.7870333333333332E-2</v>
      </c>
      <c r="C746">
        <f>Monthly!AA1407</f>
        <v>4.2728333333333333E-2</v>
      </c>
      <c r="D746" s="45">
        <f>INTERCEPT($B$2:B744,$C$2:C744)</f>
        <v>5.7010358013292912E-3</v>
      </c>
      <c r="E746" s="45">
        <f t="shared" si="79"/>
        <v>4.7064542304964922E-2</v>
      </c>
      <c r="F746" s="45">
        <f t="shared" si="80"/>
        <v>7.4833857065990808E-3</v>
      </c>
      <c r="G746">
        <f>Monthly!H1406</f>
        <v>0.24279673636073265</v>
      </c>
      <c r="H746" s="45">
        <f t="shared" si="81"/>
        <v>0.73201253989557757</v>
      </c>
      <c r="I746" s="31">
        <f>Monthly!K1406</f>
        <v>5.2728580404665304E-3</v>
      </c>
      <c r="J746" s="49">
        <f t="shared" si="82"/>
        <v>-0.72955708469859959</v>
      </c>
      <c r="K746" s="42"/>
      <c r="L746" s="42"/>
      <c r="M746" s="47"/>
      <c r="N746" s="57">
        <f t="shared" si="76"/>
        <v>7.6386710851232553E-3</v>
      </c>
      <c r="O746">
        <f t="shared" si="74"/>
        <v>1.2312843966934596E-3</v>
      </c>
      <c r="P746">
        <f>(C746-AVERAGE($C$2:C745))^2</f>
        <v>1.3101431832967204E-3</v>
      </c>
      <c r="R746">
        <f t="shared" si="78"/>
        <v>-0.72259348814049162</v>
      </c>
      <c r="S746" s="45"/>
      <c r="T746" s="49"/>
      <c r="U746" s="50"/>
      <c r="V746" s="71">
        <f t="shared" si="77"/>
        <v>7.452858239679179E-3</v>
      </c>
      <c r="W746" s="51">
        <f t="shared" si="75"/>
        <v>1.2443591430830146E-3</v>
      </c>
      <c r="X746" s="52">
        <f>(C746-AVERAGE($C$2:C745))^2</f>
        <v>1.3101431832967204E-3</v>
      </c>
    </row>
    <row r="747" spans="1:24" x14ac:dyDescent="0.3">
      <c r="A747" s="1">
        <v>198802</v>
      </c>
      <c r="B747" s="75">
        <f>Monthly!AA1407</f>
        <v>4.2728333333333333E-2</v>
      </c>
      <c r="C747">
        <f>Monthly!AA1408</f>
        <v>-3.5596999999999997E-2</v>
      </c>
      <c r="D747" s="45">
        <f>INTERCEPT($B$2:B745,$C$2:C745)</f>
        <v>5.7763073132755423E-3</v>
      </c>
      <c r="E747" s="45">
        <f t="shared" si="79"/>
        <v>4.9470418621124189E-2</v>
      </c>
      <c r="F747" s="45">
        <f t="shared" si="80"/>
        <v>7.890095850258478E-3</v>
      </c>
      <c r="G747">
        <f>Monthly!H1407</f>
        <v>0.24256032412456294</v>
      </c>
      <c r="H747" s="45">
        <f t="shared" si="81"/>
        <v>0.73142885550232384</v>
      </c>
      <c r="I747" s="31">
        <f>Monthly!K1407</f>
        <v>5.2401033503797377E-3</v>
      </c>
      <c r="J747" s="49">
        <f t="shared" si="82"/>
        <v>-0.72848885676853115</v>
      </c>
      <c r="K747" s="42"/>
      <c r="L747" s="42"/>
      <c r="M747" s="47"/>
      <c r="N747" s="57">
        <f t="shared" si="76"/>
        <v>7.56673208079673E-3</v>
      </c>
      <c r="O747">
        <f t="shared" si="74"/>
        <v>1.8631077671428006E-3</v>
      </c>
      <c r="P747">
        <f>(C747-AVERAGE($C$2:C746))^2</f>
        <v>1.7789852314705826E-3</v>
      </c>
      <c r="R747">
        <f t="shared" si="78"/>
        <v>-0.72157067764842719</v>
      </c>
      <c r="S747" s="45"/>
      <c r="T747" s="49"/>
      <c r="U747" s="50"/>
      <c r="V747" s="71">
        <f t="shared" si="77"/>
        <v>7.3867258181741988E-3</v>
      </c>
      <c r="W747" s="51">
        <f t="shared" si="75"/>
        <v>1.8476006852119749E-3</v>
      </c>
      <c r="X747" s="52">
        <f>(C747-AVERAGE($C$2:C746))^2</f>
        <v>1.7789852314705826E-3</v>
      </c>
    </row>
    <row r="748" spans="1:24" x14ac:dyDescent="0.3">
      <c r="A748" s="1">
        <v>198803</v>
      </c>
      <c r="B748" s="75">
        <f>Monthly!AA1408</f>
        <v>-3.5596999999999997E-2</v>
      </c>
      <c r="C748">
        <f>Monthly!AA1409</f>
        <v>5.5909999999999996E-3</v>
      </c>
      <c r="D748" s="45">
        <f>INTERCEPT($B$2:B746,$C$2:C746)</f>
        <v>5.8107973757606781E-3</v>
      </c>
      <c r="E748" s="45">
        <f t="shared" si="79"/>
        <v>5.1683592564832417E-2</v>
      </c>
      <c r="F748" s="45">
        <f t="shared" si="80"/>
        <v>3.9710165312303383E-3</v>
      </c>
      <c r="G748">
        <f>Monthly!H1408</f>
        <v>0.24237968197468043</v>
      </c>
      <c r="H748" s="45">
        <f t="shared" si="81"/>
        <v>0.73098283824524124</v>
      </c>
      <c r="I748" s="31">
        <f>Monthly!K1408</f>
        <v>5.2078263075988904E-3</v>
      </c>
      <c r="J748" s="49">
        <f t="shared" si="82"/>
        <v>-0.7319527846239231</v>
      </c>
      <c r="K748" s="42"/>
      <c r="L748" s="42"/>
      <c r="M748" s="47"/>
      <c r="N748" s="57">
        <f t="shared" si="76"/>
        <v>7.8000076898325707E-3</v>
      </c>
      <c r="O748">
        <f t="shared" si="74"/>
        <v>4.8797149737394327E-6</v>
      </c>
      <c r="P748">
        <f>(C748-AVERAGE($C$2:C747))^2</f>
        <v>8.7138387598100941E-7</v>
      </c>
      <c r="R748">
        <f t="shared" si="78"/>
        <v>-0.72507885822082363</v>
      </c>
      <c r="S748" s="45"/>
      <c r="T748" s="49"/>
      <c r="U748" s="50"/>
      <c r="V748" s="71">
        <f t="shared" si="77"/>
        <v>7.6135561822830294E-3</v>
      </c>
      <c r="W748" s="51">
        <f t="shared" si="75"/>
        <v>4.0907335104913048E-6</v>
      </c>
      <c r="X748" s="52">
        <f>(C748-AVERAGE($C$2:C747))^2</f>
        <v>8.7138387598100941E-7</v>
      </c>
    </row>
    <row r="749" spans="1:24" x14ac:dyDescent="0.3">
      <c r="A749" s="1">
        <v>198804</v>
      </c>
      <c r="B749" s="75">
        <f>Monthly!AA1409</f>
        <v>5.5909999999999996E-3</v>
      </c>
      <c r="C749">
        <f>Monthly!AA1410</f>
        <v>2.7953333333333328E-3</v>
      </c>
      <c r="D749" s="45">
        <f>INTERCEPT($B$2:B747,$C$2:C747)</f>
        <v>5.8695940618063037E-3</v>
      </c>
      <c r="E749" s="45">
        <f t="shared" si="79"/>
        <v>4.57464170279595E-2</v>
      </c>
      <c r="F749" s="45">
        <f t="shared" si="80"/>
        <v>6.1253622794096253E-3</v>
      </c>
      <c r="G749">
        <f>Monthly!H1409</f>
        <v>0.24219559301176719</v>
      </c>
      <c r="H749" s="45">
        <f t="shared" si="81"/>
        <v>0.73052828809606829</v>
      </c>
      <c r="I749" s="31">
        <f>Monthly!K1409</f>
        <v>5.1876773631583705E-3</v>
      </c>
      <c r="J749" s="49">
        <f t="shared" si="82"/>
        <v>-0.72928301721985278</v>
      </c>
      <c r="K749" s="42"/>
      <c r="L749" s="42"/>
      <c r="M749" s="47"/>
      <c r="N749" s="57">
        <f t="shared" si="76"/>
        <v>7.6202142174601334E-3</v>
      </c>
      <c r="O749">
        <f t="shared" si="74"/>
        <v>2.3279475546012218E-5</v>
      </c>
      <c r="P749">
        <f>(C749-AVERAGE($C$2:C748))^2</f>
        <v>1.3897212126737123E-5</v>
      </c>
      <c r="R749">
        <f t="shared" si="78"/>
        <v>-0.72243734924099279</v>
      </c>
      <c r="S749" s="45"/>
      <c r="T749" s="49"/>
      <c r="U749" s="50"/>
      <c r="V749" s="71">
        <f t="shared" si="77"/>
        <v>7.4427626808292319E-3</v>
      </c>
      <c r="W749" s="51">
        <f t="shared" si="75"/>
        <v>2.1598599539966157E-5</v>
      </c>
      <c r="X749" s="52">
        <f>(C749-AVERAGE($C$2:C748))^2</f>
        <v>1.3897212126737123E-5</v>
      </c>
    </row>
    <row r="750" spans="1:24" x14ac:dyDescent="0.3">
      <c r="A750" s="1">
        <v>198805</v>
      </c>
      <c r="B750" s="75">
        <f>Monthly!AA1410</f>
        <v>2.7953333333333328E-3</v>
      </c>
      <c r="C750">
        <f>Monthly!AA1411</f>
        <v>4.2292666666666673E-2</v>
      </c>
      <c r="D750" s="45">
        <f>INTERCEPT($B$2:B748,$C$2:C748)</f>
        <v>5.8131879639517769E-3</v>
      </c>
      <c r="E750" s="45">
        <f t="shared" si="79"/>
        <v>4.5112856038154056E-2</v>
      </c>
      <c r="F750" s="45">
        <f t="shared" si="80"/>
        <v>5.9392934341970967E-3</v>
      </c>
      <c r="G750">
        <f>Monthly!H1410</f>
        <v>0.24200288043914736</v>
      </c>
      <c r="H750" s="45">
        <f t="shared" si="81"/>
        <v>0.73005242020204575</v>
      </c>
      <c r="I750" s="31">
        <f>Monthly!K1410</f>
        <v>5.2116161055819395E-3</v>
      </c>
      <c r="J750" s="49">
        <f t="shared" si="82"/>
        <v>-0.72904663775950729</v>
      </c>
      <c r="K750" s="42"/>
      <c r="L750" s="42"/>
      <c r="M750" s="47"/>
      <c r="N750" s="57">
        <f t="shared" si="76"/>
        <v>7.6042954209731284E-3</v>
      </c>
      <c r="O750">
        <f t="shared" si="74"/>
        <v>1.2032830996790587E-3</v>
      </c>
      <c r="P750">
        <f>(C750-AVERAGE($C$2:C749))^2</f>
        <v>1.2798091748008555E-3</v>
      </c>
      <c r="R750">
        <f t="shared" si="78"/>
        <v>-0.72217112864332322</v>
      </c>
      <c r="S750" s="45"/>
      <c r="T750" s="49"/>
      <c r="U750" s="50"/>
      <c r="V750" s="71">
        <f t="shared" si="77"/>
        <v>7.4255495089709175E-3</v>
      </c>
      <c r="W750" s="51">
        <f t="shared" si="75"/>
        <v>1.2157158588884816E-3</v>
      </c>
      <c r="X750" s="52">
        <f>(C750-AVERAGE($C$2:C749))^2</f>
        <v>1.2798091748008555E-3</v>
      </c>
    </row>
    <row r="751" spans="1:24" x14ac:dyDescent="0.3">
      <c r="A751" s="1">
        <v>198806</v>
      </c>
      <c r="B751" s="75">
        <f>Monthly!AA1411</f>
        <v>4.2292666666666673E-2</v>
      </c>
      <c r="C751">
        <f>Monthly!AA1412</f>
        <v>-1.0066333333333333E-2</v>
      </c>
      <c r="D751" s="45">
        <f>INTERCEPT($B$2:B749,$C$2:C749)</f>
        <v>5.8124868192429907E-3</v>
      </c>
      <c r="E751" s="45">
        <f t="shared" si="79"/>
        <v>4.8449483028933329E-2</v>
      </c>
      <c r="F751" s="45">
        <f t="shared" si="80"/>
        <v>7.8615446551579919E-3</v>
      </c>
      <c r="G751">
        <f>Monthly!H1411</f>
        <v>0.24181682856160938</v>
      </c>
      <c r="H751" s="45">
        <f t="shared" si="81"/>
        <v>0.72959297582640081</v>
      </c>
      <c r="I751" s="31">
        <f>Monthly!K1411</f>
        <v>5.2351123179028005E-3</v>
      </c>
      <c r="J751" s="49">
        <f t="shared" si="82"/>
        <v>-0.7266672202775416</v>
      </c>
      <c r="K751" s="42"/>
      <c r="L751" s="42"/>
      <c r="M751" s="47"/>
      <c r="N751" s="57">
        <f t="shared" si="76"/>
        <v>7.444055345132039E-3</v>
      </c>
      <c r="O751">
        <f t="shared" si="74"/>
        <v>3.0661371167092831E-4</v>
      </c>
      <c r="P751">
        <f>(C751-AVERAGE($C$2:C750))^2</f>
        <v>2.7663480819189068E-4</v>
      </c>
      <c r="R751">
        <f t="shared" si="78"/>
        <v>-0.71976240820162729</v>
      </c>
      <c r="S751" s="45"/>
      <c r="T751" s="49"/>
      <c r="U751" s="50"/>
      <c r="V751" s="71">
        <f t="shared" si="77"/>
        <v>7.269807544282636E-3</v>
      </c>
      <c r="W751" s="51">
        <f t="shared" si="75"/>
        <v>3.0054178052854737E-4</v>
      </c>
      <c r="X751" s="52">
        <f>(C751-AVERAGE($C$2:C750))^2</f>
        <v>2.7663480819189068E-4</v>
      </c>
    </row>
    <row r="752" spans="1:24" x14ac:dyDescent="0.3">
      <c r="A752" s="1">
        <v>198807</v>
      </c>
      <c r="B752" s="75">
        <f>Monthly!AA1412</f>
        <v>-1.0066333333333333E-2</v>
      </c>
      <c r="C752">
        <f>Monthly!AA1413</f>
        <v>-3.8371333333333334E-2</v>
      </c>
      <c r="D752" s="45">
        <f>INTERCEPT($B$2:B750,$C$2:C750)</f>
        <v>5.8030837331771567E-3</v>
      </c>
      <c r="E752" s="45">
        <f t="shared" si="79"/>
        <v>5.1218565839223865E-2</v>
      </c>
      <c r="F752" s="45">
        <f t="shared" si="80"/>
        <v>5.2875005765842496E-3</v>
      </c>
      <c r="G752">
        <f>Monthly!H1412</f>
        <v>0.24164761876338292</v>
      </c>
      <c r="H752" s="45">
        <f t="shared" si="81"/>
        <v>0.72917510156880039</v>
      </c>
      <c r="I752" s="31">
        <f>Monthly!K1412</f>
        <v>5.2581948232548878E-3</v>
      </c>
      <c r="J752" s="49">
        <f t="shared" si="82"/>
        <v>-0.72888273189349906</v>
      </c>
      <c r="K752" s="42"/>
      <c r="L752" s="42"/>
      <c r="M752" s="47"/>
      <c r="N752" s="57">
        <f t="shared" si="76"/>
        <v>7.5932573040394524E-3</v>
      </c>
      <c r="O752">
        <f t="shared" si="74"/>
        <v>2.1127435924612578E-3</v>
      </c>
      <c r="P752">
        <f>(C752-AVERAGE($C$2:C751))^2</f>
        <v>2.0173721168452604E-3</v>
      </c>
      <c r="R752">
        <f t="shared" si="78"/>
        <v>-0.72194902277178374</v>
      </c>
      <c r="S752" s="45"/>
      <c r="T752" s="49"/>
      <c r="U752" s="50"/>
      <c r="V752" s="71">
        <f t="shared" si="77"/>
        <v>7.4111886872650981E-3</v>
      </c>
      <c r="W752" s="51">
        <f t="shared" si="75"/>
        <v>2.0960393225665803E-3</v>
      </c>
      <c r="X752" s="52">
        <f>(C752-AVERAGE($C$2:C751))^2</f>
        <v>2.0173721168452604E-3</v>
      </c>
    </row>
    <row r="753" spans="1:24" x14ac:dyDescent="0.3">
      <c r="A753" s="1">
        <v>198808</v>
      </c>
      <c r="B753" s="75">
        <f>Monthly!AA1413</f>
        <v>-3.8371333333333334E-2</v>
      </c>
      <c r="C753">
        <f>Monthly!AA1414</f>
        <v>3.6705666666666664E-2</v>
      </c>
      <c r="D753" s="45">
        <f>INTERCEPT($B$2:B751,$C$2:C751)</f>
        <v>5.8546928601572708E-3</v>
      </c>
      <c r="E753" s="45">
        <f t="shared" si="79"/>
        <v>4.747173174568213E-2</v>
      </c>
      <c r="F753" s="45">
        <f t="shared" si="80"/>
        <v>4.0331392174331199E-3</v>
      </c>
      <c r="G753">
        <f>Monthly!H1413</f>
        <v>0.24149480029521642</v>
      </c>
      <c r="H753" s="45">
        <f t="shared" si="81"/>
        <v>0.7287976899394375</v>
      </c>
      <c r="I753" s="31">
        <f>Monthly!K1413</f>
        <v>5.265717525136368E-3</v>
      </c>
      <c r="J753" s="49">
        <f t="shared" si="82"/>
        <v>-0.72977435854553763</v>
      </c>
      <c r="K753" s="42"/>
      <c r="L753" s="42"/>
      <c r="M753" s="47"/>
      <c r="N753" s="57">
        <f t="shared" si="76"/>
        <v>7.6533032284841901E-3</v>
      </c>
      <c r="O753">
        <f t="shared" si="74"/>
        <v>8.4403982134424174E-4</v>
      </c>
      <c r="P753">
        <f>(C753-AVERAGE($C$2:C752))^2</f>
        <v>9.1334760691956258E-4</v>
      </c>
      <c r="R753">
        <f t="shared" si="78"/>
        <v>-0.72283212858167467</v>
      </c>
      <c r="S753" s="45"/>
      <c r="T753" s="49"/>
      <c r="U753" s="50"/>
      <c r="V753" s="71">
        <f t="shared" si="77"/>
        <v>7.4682881461642023E-3</v>
      </c>
      <c r="W753" s="51">
        <f t="shared" si="75"/>
        <v>8.5482430275113873E-4</v>
      </c>
      <c r="X753" s="52">
        <f>(C753-AVERAGE($C$2:C752))^2</f>
        <v>9.1334760691956258E-4</v>
      </c>
    </row>
    <row r="754" spans="1:24" x14ac:dyDescent="0.3">
      <c r="A754" s="1">
        <v>198809</v>
      </c>
      <c r="B754" s="75">
        <f>Monthly!AA1414</f>
        <v>3.6705666666666664E-2</v>
      </c>
      <c r="C754">
        <f>Monthly!AA1415</f>
        <v>2.0766000000000003E-2</v>
      </c>
      <c r="D754" s="45">
        <f>INTERCEPT($B$2:B752,$C$2:C752)</f>
        <v>5.8376534903550031E-3</v>
      </c>
      <c r="E754" s="45">
        <f t="shared" si="79"/>
        <v>4.862753661149067E-2</v>
      </c>
      <c r="F754" s="45">
        <f t="shared" si="80"/>
        <v>7.6225596400375092E-3</v>
      </c>
      <c r="G754">
        <f>Monthly!H1414</f>
        <v>0.24127654135233881</v>
      </c>
      <c r="H754" s="45">
        <f t="shared" si="81"/>
        <v>0.72825863397580148</v>
      </c>
      <c r="I754" s="31">
        <f>Monthly!K1414</f>
        <v>5.2731065083244412E-3</v>
      </c>
      <c r="J754" s="49">
        <f t="shared" si="82"/>
        <v>-0.72561711917957339</v>
      </c>
      <c r="K754" s="42"/>
      <c r="L754" s="42"/>
      <c r="M754" s="47"/>
      <c r="N754" s="57">
        <f t="shared" si="76"/>
        <v>7.3733370786426139E-3</v>
      </c>
      <c r="O754">
        <f t="shared" si="74"/>
        <v>1.7936342012510103E-4</v>
      </c>
      <c r="P754">
        <f>(C754-AVERAGE($C$2:C753))^2</f>
        <v>2.0282847836834247E-4</v>
      </c>
      <c r="R754">
        <f t="shared" si="78"/>
        <v>-0.71866714755523065</v>
      </c>
      <c r="S754" s="45"/>
      <c r="T754" s="49"/>
      <c r="U754" s="50"/>
      <c r="V754" s="71">
        <f t="shared" si="77"/>
        <v>7.1989906732324374E-3</v>
      </c>
      <c r="W754" s="51">
        <f t="shared" si="75"/>
        <v>1.8406374207259813E-4</v>
      </c>
      <c r="X754" s="52">
        <f>(C754-AVERAGE($C$2:C753))^2</f>
        <v>2.0282847836834247E-4</v>
      </c>
    </row>
    <row r="755" spans="1:24" x14ac:dyDescent="0.3">
      <c r="A755" s="1">
        <v>198810</v>
      </c>
      <c r="B755" s="75">
        <f>Monthly!AA1415</f>
        <v>2.0766000000000003E-2</v>
      </c>
      <c r="C755">
        <f>Monthly!AA1416</f>
        <v>-2.0821666666666665E-2</v>
      </c>
      <c r="D755" s="45">
        <f>INTERCEPT($B$2:B753,$C$2:C753)</f>
        <v>5.7771867915491128E-3</v>
      </c>
      <c r="E755" s="45">
        <f t="shared" si="79"/>
        <v>4.245754685560222E-2</v>
      </c>
      <c r="F755" s="45">
        <f t="shared" si="80"/>
        <v>6.6588602095525489E-3</v>
      </c>
      <c r="G755">
        <f>Monthly!H1415</f>
        <v>0.24105657287896146</v>
      </c>
      <c r="H755" s="45">
        <f t="shared" si="81"/>
        <v>0.72771532259727656</v>
      </c>
      <c r="I755" s="31">
        <f>Monthly!K1415</f>
        <v>5.3138611130825655E-3</v>
      </c>
      <c r="J755" s="49">
        <f t="shared" si="82"/>
        <v>-0.72613533107075112</v>
      </c>
      <c r="K755" s="42"/>
      <c r="L755" s="42"/>
      <c r="M755" s="47"/>
      <c r="N755" s="57">
        <f t="shared" si="76"/>
        <v>7.4082356676348562E-3</v>
      </c>
      <c r="O755">
        <f t="shared" si="74"/>
        <v>7.969273858042025E-4</v>
      </c>
      <c r="P755">
        <f>(C755-AVERAGE($C$2:C754))^2</f>
        <v>7.488319350115668E-4</v>
      </c>
      <c r="R755">
        <f t="shared" si="78"/>
        <v>-0.71913367465844114</v>
      </c>
      <c r="S755" s="45"/>
      <c r="T755" s="49"/>
      <c r="U755" s="50"/>
      <c r="V755" s="71">
        <f t="shared" si="77"/>
        <v>7.2291551731787987E-3</v>
      </c>
      <c r="W755" s="51">
        <f t="shared" si="75"/>
        <v>7.8684860589075124E-4</v>
      </c>
      <c r="X755" s="52">
        <f>(C755-AVERAGE($C$2:C754))^2</f>
        <v>7.488319350115668E-4</v>
      </c>
    </row>
    <row r="756" spans="1:24" x14ac:dyDescent="0.3">
      <c r="A756" s="1">
        <v>198811</v>
      </c>
      <c r="B756" s="75">
        <f>Monthly!AA1416</f>
        <v>-2.0821666666666665E-2</v>
      </c>
      <c r="C756">
        <f>Monthly!AA1417</f>
        <v>1.1827999999999998E-2</v>
      </c>
      <c r="D756" s="45">
        <f>INTERCEPT($B$2:B754,$C$2:C754)</f>
        <v>5.814335774666354E-3</v>
      </c>
      <c r="E756" s="45">
        <f t="shared" si="79"/>
        <v>4.8545839148700087E-2</v>
      </c>
      <c r="F756" s="45">
        <f t="shared" si="80"/>
        <v>4.8035304938585039E-3</v>
      </c>
      <c r="G756">
        <f>Monthly!H1416</f>
        <v>0.24085651185596327</v>
      </c>
      <c r="H756" s="45">
        <f t="shared" si="81"/>
        <v>0.72722115253494812</v>
      </c>
      <c r="I756" s="31">
        <f>Monthly!K1416</f>
        <v>5.3660123823647161E-3</v>
      </c>
      <c r="J756" s="49">
        <f t="shared" si="82"/>
        <v>-0.72756273795614768</v>
      </c>
      <c r="K756" s="42"/>
      <c r="L756" s="42"/>
      <c r="M756" s="47"/>
      <c r="N756" s="57">
        <f t="shared" si="76"/>
        <v>7.5043633078264727E-3</v>
      </c>
      <c r="O756">
        <f t="shared" si="74"/>
        <v>1.8693834245909226E-5</v>
      </c>
      <c r="P756">
        <f>(C756-AVERAGE($C$2:C755))^2</f>
        <v>2.8314805284778219E-5</v>
      </c>
      <c r="R756">
        <f t="shared" si="78"/>
        <v>-0.72049422921416584</v>
      </c>
      <c r="S756" s="45"/>
      <c r="T756" s="49"/>
      <c r="U756" s="50"/>
      <c r="V756" s="71">
        <f t="shared" si="77"/>
        <v>7.3171252986886579E-3</v>
      </c>
      <c r="W756" s="51">
        <f t="shared" si="75"/>
        <v>2.0347990570930674E-5</v>
      </c>
      <c r="X756" s="52">
        <f>(C756-AVERAGE($C$2:C755))^2</f>
        <v>2.8314805284778219E-5</v>
      </c>
    </row>
    <row r="757" spans="1:24" x14ac:dyDescent="0.3">
      <c r="A757" s="1">
        <v>198812</v>
      </c>
      <c r="B757" s="75">
        <f>Monthly!AA1417</f>
        <v>1.1827999999999998E-2</v>
      </c>
      <c r="C757">
        <f>Monthly!AA1418</f>
        <v>6.5411333333333335E-2</v>
      </c>
      <c r="D757" s="45">
        <f>INTERCEPT($B$2:B755,$C$2:C755)</f>
        <v>5.8382395048543314E-3</v>
      </c>
      <c r="E757" s="45">
        <f t="shared" si="79"/>
        <v>4.7584100642307697E-2</v>
      </c>
      <c r="F757" s="45">
        <f t="shared" si="80"/>
        <v>6.4010642472515471E-3</v>
      </c>
      <c r="G757">
        <f>Monthly!H1417</f>
        <v>0.24067161889099797</v>
      </c>
      <c r="H757" s="45">
        <f t="shared" si="81"/>
        <v>0.72676442425606325</v>
      </c>
      <c r="I757" s="31">
        <f>Monthly!K1417</f>
        <v>5.4174852305052751E-3</v>
      </c>
      <c r="J757" s="49">
        <f t="shared" si="82"/>
        <v>-0.72555189354966265</v>
      </c>
      <c r="K757" s="42"/>
      <c r="L757" s="42"/>
      <c r="M757" s="47"/>
      <c r="N757" s="57">
        <f t="shared" si="76"/>
        <v>7.3689445077873977E-3</v>
      </c>
      <c r="O757">
        <f t="shared" si="74"/>
        <v>3.3689189005758598E-3</v>
      </c>
      <c r="P757">
        <f>(C757-AVERAGE($C$2:C756))^2</f>
        <v>3.4689097595205923E-3</v>
      </c>
      <c r="R757">
        <f t="shared" si="78"/>
        <v>-0.71841731862096969</v>
      </c>
      <c r="S757" s="45"/>
      <c r="T757" s="49"/>
      <c r="U757" s="50"/>
      <c r="V757" s="71">
        <f t="shared" si="77"/>
        <v>7.1828373461861536E-3</v>
      </c>
      <c r="W757" s="51">
        <f t="shared" si="75"/>
        <v>3.3905577449252155E-3</v>
      </c>
      <c r="X757" s="52">
        <f>(C757-AVERAGE($C$2:C756))^2</f>
        <v>3.4689097595205923E-3</v>
      </c>
    </row>
    <row r="758" spans="1:24" x14ac:dyDescent="0.3">
      <c r="A758" s="1">
        <v>198901</v>
      </c>
      <c r="B758" s="75">
        <f>Monthly!AA1418</f>
        <v>6.5411333333333335E-2</v>
      </c>
      <c r="C758">
        <f>Monthly!AA1419</f>
        <v>-3.2139333333333332E-2</v>
      </c>
      <c r="D758" s="45">
        <f>INTERCEPT($B$2:B756,$C$2:C756)</f>
        <v>5.8016250468777043E-3</v>
      </c>
      <c r="E758" s="45">
        <f t="shared" si="79"/>
        <v>4.6596641452873767E-2</v>
      </c>
      <c r="F758" s="45">
        <f t="shared" si="80"/>
        <v>8.8495734931654489E-3</v>
      </c>
      <c r="G758">
        <f>Monthly!H1418</f>
        <v>0.24043592892288385</v>
      </c>
      <c r="H758" s="45">
        <f t="shared" si="81"/>
        <v>0.72618218095934539</v>
      </c>
      <c r="I758" s="31">
        <f>Monthly!K1418</f>
        <v>5.4241217725241788E-3</v>
      </c>
      <c r="J758" s="49">
        <f t="shared" si="82"/>
        <v>-0.72251615491192733</v>
      </c>
      <c r="K758" s="42"/>
      <c r="L758" s="42"/>
      <c r="M758" s="47"/>
      <c r="N758" s="57">
        <f t="shared" si="76"/>
        <v>7.1645049786877926E-3</v>
      </c>
      <c r="O758">
        <f t="shared" si="74"/>
        <v>1.5447917060574996E-3</v>
      </c>
      <c r="P758">
        <f>(C758-AVERAGE($C$2:C757))^2</f>
        <v>1.5000998217618302E-3</v>
      </c>
      <c r="R758">
        <f t="shared" si="78"/>
        <v>-0.71537505651211442</v>
      </c>
      <c r="S758" s="45"/>
      <c r="T758" s="49"/>
      <c r="U758" s="50"/>
      <c r="V758" s="71">
        <f t="shared" si="77"/>
        <v>6.9861321288732514E-3</v>
      </c>
      <c r="W758" s="51">
        <f t="shared" si="75"/>
        <v>1.5308020476343203E-3</v>
      </c>
      <c r="X758" s="52">
        <f>(C758-AVERAGE($C$2:C757))^2</f>
        <v>1.5000998217618302E-3</v>
      </c>
    </row>
    <row r="759" spans="1:24" x14ac:dyDescent="0.3">
      <c r="A759" s="1">
        <v>198902</v>
      </c>
      <c r="B759" s="75">
        <f>Monthly!AA1419</f>
        <v>-3.2139333333333332E-2</v>
      </c>
      <c r="C759">
        <f>Monthly!AA1420</f>
        <v>1.5688000000000001E-2</v>
      </c>
      <c r="D759" s="45">
        <f>INTERCEPT($B$2:B757,$C$2:C757)</f>
        <v>5.8005468915515159E-3</v>
      </c>
      <c r="E759" s="45">
        <f t="shared" si="79"/>
        <v>4.049333879264165E-2</v>
      </c>
      <c r="F759" s="45">
        <f t="shared" si="80"/>
        <v>4.4991179783152088E-3</v>
      </c>
      <c r="G759">
        <f>Monthly!H1419</f>
        <v>0.24024101856133348</v>
      </c>
      <c r="H759" s="45">
        <f t="shared" si="81"/>
        <v>0.72570064917002108</v>
      </c>
      <c r="I759" s="31">
        <f>Monthly!K1419</f>
        <v>5.4248670778384682E-3</v>
      </c>
      <c r="J759" s="49">
        <f t="shared" si="82"/>
        <v>-0.72644538920214119</v>
      </c>
      <c r="K759" s="42"/>
      <c r="L759" s="42"/>
      <c r="M759" s="47"/>
      <c r="N759" s="57">
        <f t="shared" si="76"/>
        <v>7.4291162986572234E-3</v>
      </c>
      <c r="O759">
        <f t="shared" si="74"/>
        <v>6.8209159992305371E-5</v>
      </c>
      <c r="P759">
        <f>(C759-AVERAGE($C$2:C758))^2</f>
        <v>8.367447241155463E-5</v>
      </c>
      <c r="R759">
        <f t="shared" si="78"/>
        <v>-0.71930514182057548</v>
      </c>
      <c r="S759" s="45"/>
      <c r="T759" s="49"/>
      <c r="U759" s="50"/>
      <c r="V759" s="71">
        <f t="shared" si="77"/>
        <v>7.2402418199511084E-3</v>
      </c>
      <c r="W759" s="51">
        <f t="shared" si="75"/>
        <v>7.1364618268582967E-5</v>
      </c>
      <c r="X759" s="52">
        <f>(C759-AVERAGE($C$2:C758))^2</f>
        <v>8.367447241155463E-5</v>
      </c>
    </row>
    <row r="760" spans="1:24" x14ac:dyDescent="0.3">
      <c r="A760" s="1">
        <v>198903</v>
      </c>
      <c r="B760" s="75">
        <f>Monthly!AA1420</f>
        <v>1.5688000000000001E-2</v>
      </c>
      <c r="C760">
        <f>Monthly!AA1421</f>
        <v>4.4498666666666672E-2</v>
      </c>
      <c r="D760" s="45">
        <f>INTERCEPT($B$2:B758,$C$2:C758)</f>
        <v>5.889726089468604E-3</v>
      </c>
      <c r="E760" s="45">
        <f t="shared" si="79"/>
        <v>3.4111073587798232E-2</v>
      </c>
      <c r="F760" s="45">
        <f t="shared" si="80"/>
        <v>6.4248606119139823E-3</v>
      </c>
      <c r="G760">
        <f>Monthly!H1420</f>
        <v>0.24003730542633034</v>
      </c>
      <c r="H760" s="45">
        <f t="shared" si="81"/>
        <v>0.72519734114300061</v>
      </c>
      <c r="I760" s="31">
        <f>Monthly!K1420</f>
        <v>5.4256161393979301E-3</v>
      </c>
      <c r="J760" s="49">
        <f t="shared" si="82"/>
        <v>-0.72398310734921767</v>
      </c>
      <c r="K760" s="42"/>
      <c r="L760" s="42"/>
      <c r="M760" s="47"/>
      <c r="N760" s="57">
        <f t="shared" si="76"/>
        <v>7.2632957842476836E-3</v>
      </c>
      <c r="O760">
        <f t="shared" si="74"/>
        <v>1.386472844751296E-3</v>
      </c>
      <c r="P760">
        <f>(C760-AVERAGE($C$2:C759))^2</f>
        <v>1.4398969469470234E-3</v>
      </c>
      <c r="R760">
        <f t="shared" si="78"/>
        <v>-0.71684378830350892</v>
      </c>
      <c r="S760" s="45"/>
      <c r="T760" s="49"/>
      <c r="U760" s="50"/>
      <c r="V760" s="71">
        <f t="shared" si="77"/>
        <v>7.0810967295102875E-3</v>
      </c>
      <c r="W760" s="51">
        <f t="shared" si="75"/>
        <v>1.4000745400019894E-3</v>
      </c>
      <c r="X760" s="52">
        <f>(C760-AVERAGE($C$2:C759))^2</f>
        <v>1.4398969469470234E-3</v>
      </c>
    </row>
    <row r="761" spans="1:24" x14ac:dyDescent="0.3">
      <c r="A761" s="1">
        <v>198904</v>
      </c>
      <c r="B761" s="75">
        <f>Monthly!AA1421</f>
        <v>4.4498666666666672E-2</v>
      </c>
      <c r="C761">
        <f>Monthly!AA1422</f>
        <v>3.3996999999999999E-2</v>
      </c>
      <c r="D761" s="45">
        <f>INTERCEPT($B$2:B759,$C$2:C759)</f>
        <v>5.8382619541172479E-3</v>
      </c>
      <c r="E761" s="45">
        <f t="shared" si="79"/>
        <v>2.9662412339436981E-2</v>
      </c>
      <c r="F761" s="45">
        <f t="shared" si="80"/>
        <v>7.1581997533390739E-3</v>
      </c>
      <c r="G761">
        <f>Monthly!H1421</f>
        <v>0.23979715181024977</v>
      </c>
      <c r="H761" s="45">
        <f t="shared" si="81"/>
        <v>0.72460396278520278</v>
      </c>
      <c r="I761" s="31">
        <f>Monthly!K1421</f>
        <v>5.4209551608266444E-3</v>
      </c>
      <c r="J761" s="49">
        <f t="shared" si="82"/>
        <v>-0.72267060969698727</v>
      </c>
      <c r="K761" s="42"/>
      <c r="L761" s="42"/>
      <c r="M761" s="47"/>
      <c r="N761" s="57">
        <f t="shared" si="76"/>
        <v>7.1749066197027075E-3</v>
      </c>
      <c r="O761">
        <f t="shared" si="74"/>
        <v>7.1942469330138785E-4</v>
      </c>
      <c r="P761">
        <f>(C761-AVERAGE($C$2:C760))^2</f>
        <v>7.5044836787467551E-4</v>
      </c>
      <c r="R761">
        <f t="shared" si="78"/>
        <v>-0.71553967724424072</v>
      </c>
      <c r="S761" s="45"/>
      <c r="T761" s="49"/>
      <c r="U761" s="50"/>
      <c r="V761" s="71">
        <f t="shared" si="77"/>
        <v>6.9967761022484767E-3</v>
      </c>
      <c r="W761" s="51">
        <f t="shared" si="75"/>
        <v>7.2901209052871248E-4</v>
      </c>
      <c r="X761" s="52">
        <f>(C761-AVERAGE($C$2:C760))^2</f>
        <v>7.5044836787467551E-4</v>
      </c>
    </row>
    <row r="762" spans="1:24" x14ac:dyDescent="0.3">
      <c r="A762" s="1">
        <v>198905</v>
      </c>
      <c r="B762" s="75">
        <f>Monthly!AA1422</f>
        <v>3.3996999999999999E-2</v>
      </c>
      <c r="C762">
        <f>Monthly!AA1423</f>
        <v>-1.2402666666666666E-2</v>
      </c>
      <c r="D762" s="45">
        <f>INTERCEPT($B$2:B760,$C$2:C760)</f>
        <v>5.8445988046412828E-3</v>
      </c>
      <c r="E762" s="45">
        <f t="shared" si="79"/>
        <v>3.0162468623249609E-2</v>
      </c>
      <c r="F762" s="45">
        <f t="shared" si="80"/>
        <v>6.8700322504258995E-3</v>
      </c>
      <c r="G762">
        <f>Monthly!H1422</f>
        <v>0.23955997163547446</v>
      </c>
      <c r="H762" s="45">
        <f t="shared" si="81"/>
        <v>0.72401789079823642</v>
      </c>
      <c r="I762" s="31">
        <f>Monthly!K1422</f>
        <v>5.4360373695395356E-3</v>
      </c>
      <c r="J762" s="49">
        <f t="shared" si="82"/>
        <v>-0.7223917844355322</v>
      </c>
      <c r="K762" s="42"/>
      <c r="L762" s="42"/>
      <c r="M762" s="47"/>
      <c r="N762" s="57">
        <f t="shared" si="76"/>
        <v>7.156129342751269E-3</v>
      </c>
      <c r="O762">
        <f t="shared" si="74"/>
        <v>3.8254650133802295E-4</v>
      </c>
      <c r="P762">
        <f>(C762-AVERAGE($C$2:C761))^2</f>
        <v>3.6257488055403605E-4</v>
      </c>
      <c r="R762">
        <f t="shared" si="78"/>
        <v>-0.715243242582428</v>
      </c>
      <c r="S762" s="45"/>
      <c r="T762" s="49"/>
      <c r="U762" s="50"/>
      <c r="V762" s="71">
        <f t="shared" si="77"/>
        <v>6.9776093629983563E-3</v>
      </c>
      <c r="W762" s="51">
        <f t="shared" si="75"/>
        <v>3.7559509898600862E-4</v>
      </c>
      <c r="X762" s="52">
        <f>(C762-AVERAGE($C$2:C761))^2</f>
        <v>3.6257488055403605E-4</v>
      </c>
    </row>
    <row r="763" spans="1:24" x14ac:dyDescent="0.3">
      <c r="A763" s="1">
        <v>198906</v>
      </c>
      <c r="B763" s="75">
        <f>Monthly!AA1423</f>
        <v>-1.2402666666666666E-2</v>
      </c>
      <c r="C763">
        <f>Monthly!AA1424</f>
        <v>8.3486333333333329E-2</v>
      </c>
      <c r="D763" s="45">
        <f>INTERCEPT($B$2:B761,$C$2:C761)</f>
        <v>5.8883895270236894E-3</v>
      </c>
      <c r="E763" s="45">
        <f t="shared" si="79"/>
        <v>3.3917737177624356E-2</v>
      </c>
      <c r="F763" s="45">
        <f t="shared" si="80"/>
        <v>5.4677191387220072E-3</v>
      </c>
      <c r="G763">
        <f>Monthly!H1423</f>
        <v>0.23933211900236601</v>
      </c>
      <c r="H763" s="45">
        <f t="shared" si="81"/>
        <v>0.72345482903905389</v>
      </c>
      <c r="I763" s="31">
        <f>Monthly!K1423</f>
        <v>5.4508126665279988E-3</v>
      </c>
      <c r="J763" s="49">
        <f t="shared" si="82"/>
        <v>-0.72324033542732691</v>
      </c>
      <c r="K763" s="42"/>
      <c r="L763" s="42"/>
      <c r="M763" s="47"/>
      <c r="N763" s="57">
        <f t="shared" si="76"/>
        <v>7.2132743693431867E-3</v>
      </c>
      <c r="O763">
        <f t="shared" si="74"/>
        <v>5.8175795237243172E-3</v>
      </c>
      <c r="P763">
        <f>(C763-AVERAGE($C$2:C762))^2</f>
        <v>5.9094000787474664E-3</v>
      </c>
      <c r="R763">
        <f t="shared" si="78"/>
        <v>-0.71607451075838058</v>
      </c>
      <c r="S763" s="45"/>
      <c r="T763" s="49"/>
      <c r="U763" s="50"/>
      <c r="V763" s="71">
        <f t="shared" si="77"/>
        <v>7.0313571274398592E-3</v>
      </c>
      <c r="W763" s="51">
        <f t="shared" si="75"/>
        <v>5.845363386643738E-3</v>
      </c>
      <c r="X763" s="52">
        <f>(C763-AVERAGE($C$2:C762))^2</f>
        <v>5.9094000787474664E-3</v>
      </c>
    </row>
    <row r="764" spans="1:24" x14ac:dyDescent="0.3">
      <c r="A764" s="1">
        <v>198907</v>
      </c>
      <c r="B764" s="75">
        <f>Monthly!AA1424</f>
        <v>8.3486333333333329E-2</v>
      </c>
      <c r="C764">
        <f>Monthly!AA1425</f>
        <v>1.3269666666666666E-2</v>
      </c>
      <c r="D764" s="45">
        <f>INTERCEPT($B$2:B762,$C$2:C762)</f>
        <v>5.9284195164585477E-3</v>
      </c>
      <c r="E764" s="45">
        <f t="shared" si="79"/>
        <v>3.6694503592373008E-2</v>
      </c>
      <c r="F764" s="45">
        <f t="shared" si="80"/>
        <v>8.991909074872597E-3</v>
      </c>
      <c r="G764">
        <f>Monthly!H1424</f>
        <v>0.23908879302229824</v>
      </c>
      <c r="H764" s="45">
        <f t="shared" si="81"/>
        <v>0.72285348857902043</v>
      </c>
      <c r="I764" s="31">
        <f>Monthly!K1424</f>
        <v>5.4495689374316533E-3</v>
      </c>
      <c r="J764" s="49">
        <f t="shared" si="82"/>
        <v>-0.71906461316802195</v>
      </c>
      <c r="K764" s="42"/>
      <c r="L764" s="42"/>
      <c r="M764" s="47"/>
      <c r="N764" s="57">
        <f t="shared" si="76"/>
        <v>6.9320635029887986E-3</v>
      </c>
      <c r="O764">
        <f t="shared" si="74"/>
        <v>4.0165213860259707E-5</v>
      </c>
      <c r="P764">
        <f>(C764-AVERAGE($C$2:C763))^2</f>
        <v>4.2968982734995539E-5</v>
      </c>
      <c r="R764">
        <f t="shared" si="78"/>
        <v>-0.71190271452931342</v>
      </c>
      <c r="S764" s="45"/>
      <c r="T764" s="49"/>
      <c r="U764" s="50"/>
      <c r="V764" s="71">
        <f t="shared" si="77"/>
        <v>6.7616190001972346E-3</v>
      </c>
      <c r="W764" s="51">
        <f t="shared" si="75"/>
        <v>4.2354684429038206E-5</v>
      </c>
      <c r="X764" s="52">
        <f>(C764-AVERAGE($C$2:C763))^2</f>
        <v>4.2968982734995539E-5</v>
      </c>
    </row>
    <row r="765" spans="1:24" x14ac:dyDescent="0.3">
      <c r="A765" s="1">
        <v>198908</v>
      </c>
      <c r="B765" s="75">
        <f>Monthly!AA1425</f>
        <v>1.3269666666666666E-2</v>
      </c>
      <c r="C765">
        <f>Monthly!AA1426</f>
        <v>-1.0462333333333334E-2</v>
      </c>
      <c r="D765" s="45">
        <f>INTERCEPT($B$2:B763,$C$2:C763)</f>
        <v>5.898010709719681E-3</v>
      </c>
      <c r="E765" s="45">
        <f t="shared" si="79"/>
        <v>2.8011274161196743E-2</v>
      </c>
      <c r="F765" s="45">
        <f t="shared" si="80"/>
        <v>6.2697109807473743E-3</v>
      </c>
      <c r="G765">
        <f>Monthly!H1425</f>
        <v>0.23883927936184049</v>
      </c>
      <c r="H765" s="45">
        <f t="shared" si="81"/>
        <v>0.72223681151570129</v>
      </c>
      <c r="I765" s="31">
        <f>Monthly!K1425</f>
        <v>5.4619642568863539E-3</v>
      </c>
      <c r="J765" s="49">
        <f t="shared" si="82"/>
        <v>-0.72123754784772431</v>
      </c>
      <c r="K765" s="42"/>
      <c r="L765" s="42"/>
      <c r="M765" s="47"/>
      <c r="N765" s="57">
        <f t="shared" si="76"/>
        <v>7.0783981502343038E-3</v>
      </c>
      <c r="O765">
        <f t="shared" si="74"/>
        <v>3.0767726097862095E-4</v>
      </c>
      <c r="P765">
        <f>(C765-AVERAGE($C$2:C764))^2</f>
        <v>2.9534203340301558E-4</v>
      </c>
      <c r="R765">
        <f t="shared" si="78"/>
        <v>-0.71406171216835945</v>
      </c>
      <c r="S765" s="45"/>
      <c r="T765" s="49"/>
      <c r="U765" s="50"/>
      <c r="V765" s="71">
        <f t="shared" si="77"/>
        <v>6.9012145000492825E-3</v>
      </c>
      <c r="W765" s="51">
        <f t="shared" si="75"/>
        <v>3.0149279336216616E-4</v>
      </c>
      <c r="X765" s="52">
        <f>(C765-AVERAGE($C$2:C764))^2</f>
        <v>2.9534203340301558E-4</v>
      </c>
    </row>
    <row r="766" spans="1:24" x14ac:dyDescent="0.3">
      <c r="A766" s="1">
        <v>198909</v>
      </c>
      <c r="B766" s="75">
        <f>Monthly!AA1426</f>
        <v>-1.0462333333333334E-2</v>
      </c>
      <c r="C766">
        <f>Monthly!AA1427</f>
        <v>-2.9999666666666668E-2</v>
      </c>
      <c r="D766" s="45">
        <f>INTERCEPT($B$2:B764,$C$2:C764)</f>
        <v>5.9966385348292706E-3</v>
      </c>
      <c r="E766" s="45">
        <f t="shared" si="79"/>
        <v>3.1001788349896812E-2</v>
      </c>
      <c r="F766" s="45">
        <f t="shared" si="80"/>
        <v>5.6722874911831998E-3</v>
      </c>
      <c r="G766">
        <f>Monthly!H1426</f>
        <v>0.23856011349851375</v>
      </c>
      <c r="H766" s="45">
        <f t="shared" si="81"/>
        <v>0.72154679449026327</v>
      </c>
      <c r="I766" s="31">
        <f>Monthly!K1426</f>
        <v>5.4740702367489019E-3</v>
      </c>
      <c r="J766" s="49">
        <f t="shared" si="82"/>
        <v>-0.72112859387815686</v>
      </c>
      <c r="K766" s="42"/>
      <c r="L766" s="42"/>
      <c r="M766" s="47"/>
      <c r="N766" s="57">
        <f t="shared" si="76"/>
        <v>7.0710607273234485E-3</v>
      </c>
      <c r="O766">
        <f t="shared" ref="O766:O829" si="83">(C766-N766)^2</f>
        <v>1.3742388295195293E-3</v>
      </c>
      <c r="P766">
        <f>(C766-AVERAGE($C$2:C765))^2</f>
        <v>1.346916228138156E-3</v>
      </c>
      <c r="R766">
        <f t="shared" si="78"/>
        <v>-0.71393949026828418</v>
      </c>
      <c r="S766" s="45"/>
      <c r="T766" s="49"/>
      <c r="U766" s="50"/>
      <c r="V766" s="71">
        <f t="shared" si="77"/>
        <v>6.8933119313177027E-3</v>
      </c>
      <c r="W766" s="51">
        <f t="shared" ref="W766:W829" si="84">(C766-V766)^2</f>
        <v>1.3610918698313329E-3</v>
      </c>
      <c r="X766" s="52">
        <f>(C766-AVERAGE($C$2:C765))^2</f>
        <v>1.346916228138156E-3</v>
      </c>
    </row>
    <row r="767" spans="1:24" x14ac:dyDescent="0.3">
      <c r="A767" s="1">
        <v>198910</v>
      </c>
      <c r="B767" s="75">
        <f>Monthly!AA1427</f>
        <v>-2.9999666666666668E-2</v>
      </c>
      <c r="C767">
        <f>Monthly!AA1428</f>
        <v>1.4070666666666665E-2</v>
      </c>
      <c r="D767" s="45">
        <f>INTERCEPT($B$2:B765,$C$2:C765)</f>
        <v>6.0079485379475649E-3</v>
      </c>
      <c r="E767" s="45">
        <f t="shared" si="79"/>
        <v>2.5088398510673644E-2</v>
      </c>
      <c r="F767" s="45">
        <f t="shared" si="80"/>
        <v>5.2553049454268589E-3</v>
      </c>
      <c r="G767">
        <f>Monthly!H1427</f>
        <v>0.23831520847346446</v>
      </c>
      <c r="H767" s="45">
        <f t="shared" si="81"/>
        <v>0.72094141300847292</v>
      </c>
      <c r="I767" s="31">
        <f>Monthly!K1427</f>
        <v>5.5011627048814566E-3</v>
      </c>
      <c r="J767" s="49">
        <f t="shared" si="82"/>
        <v>-0.72098579132275054</v>
      </c>
      <c r="K767" s="42"/>
      <c r="L767" s="42"/>
      <c r="M767" s="47"/>
      <c r="N767" s="57">
        <f t="shared" ref="N767:N830" si="85">$K$254+$L$254*J767</f>
        <v>7.0614437969268098E-3</v>
      </c>
      <c r="O767">
        <f t="shared" si="83"/>
        <v>4.9129205237684219E-5</v>
      </c>
      <c r="P767">
        <f>(C767-AVERAGE($C$2:C766))^2</f>
        <v>5.5025987050833363E-5</v>
      </c>
      <c r="R767">
        <f t="shared" si="78"/>
        <v>-0.71376343009658472</v>
      </c>
      <c r="S767" s="45"/>
      <c r="T767" s="49"/>
      <c r="U767" s="50"/>
      <c r="V767" s="71">
        <f t="shared" ref="V767:V830" si="86">$S$254+$T$254*R767</f>
        <v>6.8819283117954183E-3</v>
      </c>
      <c r="W767" s="51">
        <f t="shared" si="84"/>
        <v>5.1677959134796962E-5</v>
      </c>
      <c r="X767" s="52">
        <f>(C767-AVERAGE($C$2:C766))^2</f>
        <v>5.5025987050833363E-5</v>
      </c>
    </row>
    <row r="768" spans="1:24" x14ac:dyDescent="0.3">
      <c r="A768" s="1">
        <v>198911</v>
      </c>
      <c r="B768" s="75">
        <f>Monthly!AA1428</f>
        <v>1.4070666666666665E-2</v>
      </c>
      <c r="C768">
        <f>Monthly!AA1429</f>
        <v>1.6298666666666666E-2</v>
      </c>
      <c r="D768" s="45">
        <f>INTERCEPT($B$2:B766,$C$2:C766)</f>
        <v>5.989317942482161E-3</v>
      </c>
      <c r="E768" s="45">
        <f t="shared" si="79"/>
        <v>3.1595328418160498E-2</v>
      </c>
      <c r="F768" s="45">
        <f t="shared" si="80"/>
        <v>6.4338852768779584E-3</v>
      </c>
      <c r="G768">
        <f>Monthly!H1428</f>
        <v>0.23807254967432179</v>
      </c>
      <c r="H768" s="45">
        <f t="shared" si="81"/>
        <v>0.72034154009857809</v>
      </c>
      <c r="I768" s="31">
        <f>Monthly!K1428</f>
        <v>5.5303574501182869E-3</v>
      </c>
      <c r="J768" s="49">
        <f t="shared" si="82"/>
        <v>-0.71923165917597287</v>
      </c>
      <c r="K768" s="42"/>
      <c r="L768" s="42"/>
      <c r="M768" s="47"/>
      <c r="N768" s="57">
        <f t="shared" si="85"/>
        <v>6.9433130904134055E-3</v>
      </c>
      <c r="O768">
        <f t="shared" si="83"/>
        <v>8.7522640536714672E-5</v>
      </c>
      <c r="P768">
        <f>(C768-AVERAGE($C$2:C767))^2</f>
        <v>9.2857628561787074E-5</v>
      </c>
      <c r="R768">
        <f t="shared" si="78"/>
        <v>-0.7119732811666829</v>
      </c>
      <c r="S768" s="45"/>
      <c r="T768" s="49"/>
      <c r="U768" s="50"/>
      <c r="V768" s="71">
        <f t="shared" si="86"/>
        <v>6.7661816661484728E-3</v>
      </c>
      <c r="W768" s="51">
        <f t="shared" si="84"/>
        <v>9.0868270285104341E-5</v>
      </c>
      <c r="X768" s="52">
        <f>(C768-AVERAGE($C$2:C767))^2</f>
        <v>9.2857628561787074E-5</v>
      </c>
    </row>
    <row r="769" spans="1:24" x14ac:dyDescent="0.3">
      <c r="A769" s="1">
        <v>198912</v>
      </c>
      <c r="B769" s="75">
        <f>Monthly!AA1429</f>
        <v>1.6298666666666666E-2</v>
      </c>
      <c r="C769">
        <f>Monthly!AA1430</f>
        <v>-7.4027666666666658E-2</v>
      </c>
      <c r="D769" s="45">
        <f>INTERCEPT($B$2:B767,$C$2:C767)</f>
        <v>5.9410945008229335E-3</v>
      </c>
      <c r="E769" s="45">
        <f t="shared" si="79"/>
        <v>3.0634167425607931E-2</v>
      </c>
      <c r="F769" s="45">
        <f t="shared" si="80"/>
        <v>6.4403905843037753E-3</v>
      </c>
      <c r="G769">
        <f>Monthly!H1429</f>
        <v>0.23784854512373321</v>
      </c>
      <c r="H769" s="45">
        <f t="shared" si="81"/>
        <v>0.71978774306263715</v>
      </c>
      <c r="I769" s="31">
        <f>Monthly!K1429</f>
        <v>5.5589544269996237E-3</v>
      </c>
      <c r="J769" s="49">
        <f t="shared" si="82"/>
        <v>-0.7187261710422761</v>
      </c>
      <c r="K769" s="42"/>
      <c r="L769" s="42"/>
      <c r="M769" s="47"/>
      <c r="N769" s="57">
        <f t="shared" si="85"/>
        <v>6.9092713732728586E-3</v>
      </c>
      <c r="O769">
        <f t="shared" si="83"/>
        <v>6.5507879392810069E-3</v>
      </c>
      <c r="P769">
        <f>(C769-AVERAGE($C$2:C768))^2</f>
        <v>6.5129145850165108E-3</v>
      </c>
      <c r="R769">
        <f t="shared" si="78"/>
        <v>-0.71143240496542448</v>
      </c>
      <c r="S769" s="45"/>
      <c r="T769" s="49"/>
      <c r="U769" s="50"/>
      <c r="V769" s="71">
        <f t="shared" si="86"/>
        <v>6.7312099356068369E-3</v>
      </c>
      <c r="W769" s="51">
        <f t="shared" si="84"/>
        <v>6.5219961500612364E-3</v>
      </c>
      <c r="X769" s="52">
        <f>(C769-AVERAGE($C$2:C768))^2</f>
        <v>6.5129145850165108E-3</v>
      </c>
    </row>
    <row r="770" spans="1:24" x14ac:dyDescent="0.3">
      <c r="A770" s="1">
        <v>199001</v>
      </c>
      <c r="B770" s="75">
        <f>Monthly!AA1430</f>
        <v>-7.4027666666666658E-2</v>
      </c>
      <c r="C770">
        <f>Monthly!AA1431</f>
        <v>6.9310000000000005E-3</v>
      </c>
      <c r="D770" s="45">
        <f>INTERCEPT($B$2:B768,$C$2:C768)</f>
        <v>5.949315663467708E-3</v>
      </c>
      <c r="E770" s="45">
        <f t="shared" si="79"/>
        <v>3.0746865194142752E-2</v>
      </c>
      <c r="F770" s="45">
        <f t="shared" si="80"/>
        <v>3.6731969758307735E-3</v>
      </c>
      <c r="G770">
        <f>Monthly!H1430</f>
        <v>0.23765800527475678</v>
      </c>
      <c r="H770" s="45">
        <f t="shared" si="81"/>
        <v>0.71931664978278398</v>
      </c>
      <c r="I770" s="31">
        <f>Monthly!K1430</f>
        <v>5.5820335396333867E-3</v>
      </c>
      <c r="J770" s="49">
        <f t="shared" si="82"/>
        <v>-0.72107029628800434</v>
      </c>
      <c r="K770" s="42"/>
      <c r="L770" s="42"/>
      <c r="M770" s="47"/>
      <c r="N770" s="57">
        <f t="shared" si="85"/>
        <v>7.0671347200808379E-3</v>
      </c>
      <c r="O770">
        <f t="shared" si="83"/>
        <v>1.8532662011487953E-8</v>
      </c>
      <c r="P770">
        <f>(C770-AVERAGE($C$2:C769))^2</f>
        <v>1.3040593657787718E-7</v>
      </c>
      <c r="R770">
        <f t="shared" si="78"/>
        <v>-0.71374807925384343</v>
      </c>
      <c r="S770" s="45"/>
      <c r="T770" s="49"/>
      <c r="U770" s="50"/>
      <c r="V770" s="71">
        <f t="shared" si="86"/>
        <v>6.8809357638987129E-3</v>
      </c>
      <c r="W770" s="51">
        <f t="shared" si="84"/>
        <v>2.5064277364054749E-9</v>
      </c>
      <c r="X770" s="52">
        <f>(C770-AVERAGE($C$2:C769))^2</f>
        <v>1.3040593657787718E-7</v>
      </c>
    </row>
    <row r="771" spans="1:24" x14ac:dyDescent="0.3">
      <c r="A771" s="1">
        <v>199002</v>
      </c>
      <c r="B771" s="75">
        <f>Monthly!AA1431</f>
        <v>6.9310000000000005E-3</v>
      </c>
      <c r="C771">
        <f>Monthly!AA1432</f>
        <v>2.0004666666666667E-2</v>
      </c>
      <c r="D771" s="45">
        <f>INTERCEPT($B$2:B769,$C$2:C769)</f>
        <v>5.9764293502028217E-3</v>
      </c>
      <c r="E771" s="45">
        <f t="shared" si="79"/>
        <v>3.1834350086731467E-2</v>
      </c>
      <c r="F771" s="45">
        <f t="shared" si="80"/>
        <v>6.1970732306539577E-3</v>
      </c>
      <c r="G771">
        <f>Monthly!H1431</f>
        <v>0.23741258587538699</v>
      </c>
      <c r="H771" s="45">
        <f t="shared" si="81"/>
        <v>0.71870983123323318</v>
      </c>
      <c r="I771" s="31">
        <f>Monthly!K1431</f>
        <v>5.5767635106882523E-3</v>
      </c>
      <c r="J771" s="49">
        <f t="shared" si="82"/>
        <v>-0.71790373275943375</v>
      </c>
      <c r="K771" s="42"/>
      <c r="L771" s="42"/>
      <c r="M771" s="47"/>
      <c r="N771" s="57">
        <f t="shared" si="85"/>
        <v>6.8538848873719513E-3</v>
      </c>
      <c r="O771">
        <f t="shared" si="83"/>
        <v>1.7294306140662989E-4</v>
      </c>
      <c r="P771">
        <f>(C771-AVERAGE($C$2:C770))^2</f>
        <v>1.8048081130839526E-4</v>
      </c>
      <c r="R771">
        <f t="shared" ref="R771:R834" si="87">J771+I771/(1-G771)</f>
        <v>-0.71059078291605104</v>
      </c>
      <c r="S771" s="45"/>
      <c r="T771" s="49"/>
      <c r="U771" s="50"/>
      <c r="V771" s="71">
        <f t="shared" si="86"/>
        <v>6.6767927150670758E-3</v>
      </c>
      <c r="W771" s="51">
        <f t="shared" si="84"/>
        <v>1.7763222406972691E-4</v>
      </c>
      <c r="X771" s="52">
        <f>(C771-AVERAGE($C$2:C770))^2</f>
        <v>1.8048081130839526E-4</v>
      </c>
    </row>
    <row r="772" spans="1:24" x14ac:dyDescent="0.3">
      <c r="A772" s="1">
        <v>199003</v>
      </c>
      <c r="B772" s="75">
        <f>Monthly!AA1432</f>
        <v>2.0004666666666667E-2</v>
      </c>
      <c r="C772">
        <f>Monthly!AA1433</f>
        <v>-3.0979E-2</v>
      </c>
      <c r="D772" s="45">
        <f>INTERCEPT($B$2:B770,$C$2:C770)</f>
        <v>5.871524356225886E-3</v>
      </c>
      <c r="E772" s="45">
        <f t="shared" si="79"/>
        <v>3.8299822445007445E-2</v>
      </c>
      <c r="F772" s="45">
        <f t="shared" si="80"/>
        <v>6.6376995376307779E-3</v>
      </c>
      <c r="G772">
        <f>Monthly!H1432</f>
        <v>0.23717511268043343</v>
      </c>
      <c r="H772" s="45">
        <f t="shared" si="81"/>
        <v>0.71812261683182255</v>
      </c>
      <c r="I772" s="31">
        <f>Monthly!K1432</f>
        <v>5.5715815143864925E-3</v>
      </c>
      <c r="J772" s="49">
        <f t="shared" si="82"/>
        <v>-0.71688565855821684</v>
      </c>
      <c r="K772" s="42"/>
      <c r="L772" s="42"/>
      <c r="M772" s="47"/>
      <c r="N772" s="57">
        <f t="shared" si="85"/>
        <v>6.7853234480905675E-3</v>
      </c>
      <c r="O772">
        <f t="shared" si="83"/>
        <v>1.4261441254920029E-3</v>
      </c>
      <c r="P772">
        <f>(C772-AVERAGE($C$2:C771))^2</f>
        <v>1.4112643971892649E-3</v>
      </c>
      <c r="R772">
        <f t="shared" si="87"/>
        <v>-0.7095817784580748</v>
      </c>
      <c r="S772" s="45"/>
      <c r="T772" s="49"/>
      <c r="U772" s="50"/>
      <c r="V772" s="71">
        <f t="shared" si="86"/>
        <v>6.6115529579145946E-3</v>
      </c>
      <c r="W772" s="51">
        <f t="shared" si="84"/>
        <v>1.4130496716817816E-3</v>
      </c>
      <c r="X772" s="52">
        <f>(C772-AVERAGE($C$2:C771))^2</f>
        <v>1.4112643971892649E-3</v>
      </c>
    </row>
    <row r="773" spans="1:24" x14ac:dyDescent="0.3">
      <c r="A773" s="1">
        <v>199004</v>
      </c>
      <c r="B773" s="75">
        <f>Monthly!AA1433</f>
        <v>-3.0979E-2</v>
      </c>
      <c r="C773">
        <f>Monthly!AA1434</f>
        <v>9.0969000000000008E-2</v>
      </c>
      <c r="D773" s="45">
        <f>INTERCEPT($B$2:B771,$C$2:C771)</f>
        <v>5.8702269505073448E-3</v>
      </c>
      <c r="E773" s="45">
        <f t="shared" si="79"/>
        <v>3.9806076092500767E-2</v>
      </c>
      <c r="F773" s="45">
        <f t="shared" si="80"/>
        <v>4.6370745192377636E-3</v>
      </c>
      <c r="G773">
        <f>Monthly!H1433</f>
        <v>0.23697243592910611</v>
      </c>
      <c r="H773" s="45">
        <f t="shared" si="81"/>
        <v>0.71762141171850291</v>
      </c>
      <c r="I773" s="31">
        <f>Monthly!K1433</f>
        <v>5.5713100507483772E-3</v>
      </c>
      <c r="J773" s="49">
        <f t="shared" si="82"/>
        <v>-0.71840129419379017</v>
      </c>
      <c r="K773" s="42"/>
      <c r="L773" s="42"/>
      <c r="M773" s="47"/>
      <c r="N773" s="57">
        <f t="shared" si="85"/>
        <v>6.8873927869234838E-3</v>
      </c>
      <c r="O773">
        <f t="shared" si="83"/>
        <v>7.0697166715340837E-3</v>
      </c>
      <c r="P773">
        <f>(C773-AVERAGE($C$2:C772))^2</f>
        <v>7.1284123431875459E-3</v>
      </c>
      <c r="R773">
        <f t="shared" si="87"/>
        <v>-0.71109970993512406</v>
      </c>
      <c r="S773" s="45"/>
      <c r="T773" s="49"/>
      <c r="U773" s="50"/>
      <c r="V773" s="71">
        <f t="shared" si="86"/>
        <v>6.7096986897336799E-3</v>
      </c>
      <c r="W773" s="51">
        <f t="shared" si="84"/>
        <v>7.0996298572942474E-3</v>
      </c>
      <c r="X773" s="52">
        <f>(C773-AVERAGE($C$2:C772))^2</f>
        <v>7.1284123431875459E-3</v>
      </c>
    </row>
    <row r="774" spans="1:24" x14ac:dyDescent="0.3">
      <c r="A774" s="1">
        <v>199005</v>
      </c>
      <c r="B774" s="75">
        <f>Monthly!AA1434</f>
        <v>9.0969000000000008E-2</v>
      </c>
      <c r="C774">
        <f>Monthly!AA1435</f>
        <v>-1.3195666666666668E-2</v>
      </c>
      <c r="D774" s="45">
        <f>INTERCEPT($B$2:B772,$C$2:C772)</f>
        <v>5.8943187457667096E-3</v>
      </c>
      <c r="E774" s="45">
        <f t="shared" si="79"/>
        <v>3.6922627694259018E-2</v>
      </c>
      <c r="F774" s="45">
        <f t="shared" si="80"/>
        <v>9.2531332644857581E-3</v>
      </c>
      <c r="G774">
        <f>Monthly!H1434</f>
        <v>0.23674213677218539</v>
      </c>
      <c r="H774" s="45">
        <f t="shared" si="81"/>
        <v>0.71705186017401967</v>
      </c>
      <c r="I774" s="31">
        <f>Monthly!K1434</f>
        <v>5.5883786841727711E-3</v>
      </c>
      <c r="J774" s="49">
        <f t="shared" si="82"/>
        <v>-0.7131944929887909</v>
      </c>
      <c r="K774" s="42"/>
      <c r="L774" s="42"/>
      <c r="M774" s="47"/>
      <c r="N774" s="57">
        <f t="shared" si="85"/>
        <v>6.5367446865786522E-3</v>
      </c>
      <c r="O774">
        <f t="shared" si="83"/>
        <v>3.8936805781368479E-4</v>
      </c>
      <c r="P774">
        <f>(C774-AVERAGE($C$2:C773))^2</f>
        <v>3.9378855157604922E-4</v>
      </c>
      <c r="R774">
        <f t="shared" si="87"/>
        <v>-0.70587274898403274</v>
      </c>
      <c r="S774" s="45"/>
      <c r="T774" s="49"/>
      <c r="U774" s="50"/>
      <c r="V774" s="71">
        <f t="shared" si="86"/>
        <v>6.371736195713941E-3</v>
      </c>
      <c r="W774" s="51">
        <f t="shared" si="84"/>
        <v>3.8288325477870084E-4</v>
      </c>
      <c r="X774" s="52">
        <f>(C774-AVERAGE($C$2:C773))^2</f>
        <v>3.9378855157604922E-4</v>
      </c>
    </row>
    <row r="775" spans="1:24" x14ac:dyDescent="0.3">
      <c r="A775" s="1">
        <v>199006</v>
      </c>
      <c r="B775" s="75">
        <f>Monthly!AA1435</f>
        <v>-1.3195666666666668E-2</v>
      </c>
      <c r="C775">
        <f>Monthly!AA1436</f>
        <v>-1.0804000000000001E-2</v>
      </c>
      <c r="D775" s="45">
        <f>INTERCEPT($B$2:B773,$C$2:C773)</f>
        <v>5.8438739487984134E-3</v>
      </c>
      <c r="E775" s="45">
        <f t="shared" ref="E775:E838" si="88">SLOPE(B643:B773,C643:C773)</f>
        <v>2.8294277599607835E-2</v>
      </c>
      <c r="F775" s="45">
        <f t="shared" ref="F775:F838" si="89">B775*E775+D775</f>
        <v>5.4705120930198551E-3</v>
      </c>
      <c r="G775">
        <f>Monthly!H1435</f>
        <v>0.23654703392916285</v>
      </c>
      <c r="H775" s="45">
        <f t="shared" ref="H775:H838" si="90">(-G775/(1-G775)*LN(G775))-(LN(1-G775))</f>
        <v>0.7165693204839253</v>
      </c>
      <c r="I775" s="31">
        <f>Monthly!K1435</f>
        <v>5.6051300649874623E-3</v>
      </c>
      <c r="J775" s="49">
        <f t="shared" ref="J775:J838" si="91">D775*G775/((1-G775)*(1-E775*G775))+F775/(1-E775*G775)-I775/(1-G775)-H775</f>
        <v>-0.71658090574401467</v>
      </c>
      <c r="K775" s="42"/>
      <c r="L775" s="42"/>
      <c r="M775" s="47"/>
      <c r="N775" s="57">
        <f t="shared" si="85"/>
        <v>6.7648000996531205E-3</v>
      </c>
      <c r="O775">
        <f t="shared" si="83"/>
        <v>3.0866273694157153E-4</v>
      </c>
      <c r="P775">
        <f>(C775-AVERAGE($C$2:C774))^2</f>
        <v>3.0369224304606059E-4</v>
      </c>
      <c r="R775">
        <f t="shared" si="87"/>
        <v>-0.70923909123272311</v>
      </c>
      <c r="S775" s="45"/>
      <c r="T775" s="49"/>
      <c r="U775" s="50"/>
      <c r="V775" s="71">
        <f t="shared" si="86"/>
        <v>6.5893956411807939E-3</v>
      </c>
      <c r="W775" s="51">
        <f t="shared" si="84"/>
        <v>3.025302119306471E-4</v>
      </c>
      <c r="X775" s="52">
        <f>(C775-AVERAGE($C$2:C774))^2</f>
        <v>3.0369224304606059E-4</v>
      </c>
    </row>
    <row r="776" spans="1:24" x14ac:dyDescent="0.3">
      <c r="A776" s="1">
        <v>199007</v>
      </c>
      <c r="B776" s="75">
        <f>Monthly!AA1436</f>
        <v>-1.0804000000000001E-2</v>
      </c>
      <c r="C776">
        <f>Monthly!AA1437</f>
        <v>-9.7009333333333336E-2</v>
      </c>
      <c r="D776" s="45">
        <f>INTERCEPT($B$2:B774,$C$2:C774)</f>
        <v>5.9599271137350208E-3</v>
      </c>
      <c r="E776" s="45">
        <f t="shared" si="88"/>
        <v>2.2823116307569852E-2</v>
      </c>
      <c r="F776" s="45">
        <f t="shared" si="89"/>
        <v>5.7133461651480361E-3</v>
      </c>
      <c r="G776">
        <f>Monthly!H1436</f>
        <v>0.23635861553092358</v>
      </c>
      <c r="H776" s="45">
        <f t="shared" si="90"/>
        <v>0.71610328519895261</v>
      </c>
      <c r="I776" s="31">
        <f>Monthly!K1436</f>
        <v>5.6263118271690895E-3</v>
      </c>
      <c r="J776" s="49">
        <f t="shared" si="91"/>
        <v>-0.71587199936411539</v>
      </c>
      <c r="K776" s="42"/>
      <c r="L776" s="42"/>
      <c r="M776" s="47"/>
      <c r="N776" s="57">
        <f t="shared" si="85"/>
        <v>6.7170593341337112E-3</v>
      </c>
      <c r="O776">
        <f t="shared" si="83"/>
        <v>1.0759164535805563E-2</v>
      </c>
      <c r="P776">
        <f>(C776-AVERAGE($C$2:C775))^2</f>
        <v>1.0734946338577833E-2</v>
      </c>
      <c r="R776">
        <f t="shared" si="87"/>
        <v>-0.70850425850879128</v>
      </c>
      <c r="S776" s="45"/>
      <c r="T776" s="49"/>
      <c r="U776" s="50"/>
      <c r="V776" s="71">
        <f t="shared" si="86"/>
        <v>6.5418831568919075E-3</v>
      </c>
      <c r="W776" s="51">
        <f t="shared" si="84"/>
        <v>1.0722854436605499E-2</v>
      </c>
      <c r="X776" s="52">
        <f>(C776-AVERAGE($C$2:C775))^2</f>
        <v>1.0734946338577833E-2</v>
      </c>
    </row>
    <row r="777" spans="1:24" x14ac:dyDescent="0.3">
      <c r="A777" s="1">
        <v>199008</v>
      </c>
      <c r="B777" s="75">
        <f>Monthly!AA1437</f>
        <v>-9.7009333333333336E-2</v>
      </c>
      <c r="C777">
        <f>Monthly!AA1438</f>
        <v>-5.5092333333333333E-2</v>
      </c>
      <c r="D777" s="45">
        <f>INTERCEPT($B$2:B775,$C$2:C775)</f>
        <v>5.9358365243128309E-3</v>
      </c>
      <c r="E777" s="45">
        <f t="shared" si="88"/>
        <v>2.4577290345721814E-2</v>
      </c>
      <c r="F777" s="45">
        <f t="shared" si="89"/>
        <v>3.551609972734588E-3</v>
      </c>
      <c r="G777">
        <f>Monthly!H1437</f>
        <v>0.23622748235423704</v>
      </c>
      <c r="H777" s="45">
        <f t="shared" si="90"/>
        <v>0.71577892327732884</v>
      </c>
      <c r="I777" s="31">
        <f>Monthly!K1437</f>
        <v>5.6062820950674901E-3</v>
      </c>
      <c r="J777" s="49">
        <f t="shared" si="91"/>
        <v>-0.71770020577081217</v>
      </c>
      <c r="K777" s="42"/>
      <c r="L777" s="42"/>
      <c r="M777" s="47"/>
      <c r="N777" s="57">
        <f t="shared" si="85"/>
        <v>6.8401785158168915E-3</v>
      </c>
      <c r="O777">
        <f t="shared" si="83"/>
        <v>3.8356360239451331E-3</v>
      </c>
      <c r="P777">
        <f>(C777-AVERAGE($C$2:C776))^2</f>
        <v>3.7894977191019279E-3</v>
      </c>
      <c r="R777">
        <f t="shared" si="87"/>
        <v>-0.71035995462856349</v>
      </c>
      <c r="S777" s="45"/>
      <c r="T777" s="49"/>
      <c r="U777" s="50"/>
      <c r="V777" s="71">
        <f t="shared" si="86"/>
        <v>6.6618679233076683E-3</v>
      </c>
      <c r="W777" s="51">
        <f t="shared" si="84"/>
        <v>3.8135813728457212E-3</v>
      </c>
      <c r="X777" s="52">
        <f>(C777-AVERAGE($C$2:C776))^2</f>
        <v>3.7894977191019279E-3</v>
      </c>
    </row>
    <row r="778" spans="1:24" x14ac:dyDescent="0.3">
      <c r="A778" s="1">
        <v>199009</v>
      </c>
      <c r="B778" s="75">
        <f>Monthly!AA1438</f>
        <v>-5.5092333333333333E-2</v>
      </c>
      <c r="C778">
        <f>Monthly!AA1439</f>
        <v>-9.5720000000000006E-3</v>
      </c>
      <c r="D778" s="45">
        <f>INTERCEPT($B$2:B776,$C$2:C776)</f>
        <v>5.9253226258188024E-3</v>
      </c>
      <c r="E778" s="45">
        <f t="shared" si="88"/>
        <v>3.1616965050199362E-2</v>
      </c>
      <c r="F778" s="45">
        <f t="shared" si="89"/>
        <v>4.1834702482848691E-3</v>
      </c>
      <c r="G778">
        <f>Monthly!H1438</f>
        <v>0.23612745888691714</v>
      </c>
      <c r="H778" s="45">
        <f t="shared" si="90"/>
        <v>0.71553150316405179</v>
      </c>
      <c r="I778" s="31">
        <f>Monthly!K1438</f>
        <v>5.5865065232184085E-3</v>
      </c>
      <c r="J778" s="49">
        <f t="shared" si="91"/>
        <v>-0.71678456066224883</v>
      </c>
      <c r="K778" s="42"/>
      <c r="L778" s="42"/>
      <c r="M778" s="47"/>
      <c r="N778" s="57">
        <f t="shared" si="85"/>
        <v>6.7785150865314545E-3</v>
      </c>
      <c r="O778">
        <f t="shared" si="83"/>
        <v>2.6733934359489273E-4</v>
      </c>
      <c r="P778">
        <f>(C778-AVERAGE($C$2:C777))^2</f>
        <v>2.5469716697768777E-4</v>
      </c>
      <c r="R778">
        <f t="shared" si="87"/>
        <v>-0.7094711592470363</v>
      </c>
      <c r="S778" s="45"/>
      <c r="T778" s="49"/>
      <c r="U778" s="50"/>
      <c r="V778" s="71">
        <f t="shared" si="86"/>
        <v>6.6044005906405953E-3</v>
      </c>
      <c r="W778" s="51">
        <f t="shared" si="84"/>
        <v>2.6167593606887742E-4</v>
      </c>
      <c r="X778" s="52">
        <f>(C778-AVERAGE($C$2:C777))^2</f>
        <v>2.5469716697768777E-4</v>
      </c>
    </row>
    <row r="779" spans="1:24" x14ac:dyDescent="0.3">
      <c r="A779" s="1">
        <v>199010</v>
      </c>
      <c r="B779" s="75">
        <f>Monthly!AA1439</f>
        <v>-9.5720000000000006E-3</v>
      </c>
      <c r="C779">
        <f>Monthly!AA1440</f>
        <v>5.8677666666666663E-2</v>
      </c>
      <c r="D779" s="45">
        <f>INTERCEPT($B$2:B777,$C$2:C777)</f>
        <v>5.7859382796481484E-3</v>
      </c>
      <c r="E779" s="45">
        <f t="shared" si="88"/>
        <v>4.8947939882537046E-2</v>
      </c>
      <c r="F779" s="45">
        <f t="shared" si="89"/>
        <v>5.3174085990925039E-3</v>
      </c>
      <c r="G779">
        <f>Monthly!H1439</f>
        <v>0.23607624554756293</v>
      </c>
      <c r="H779" s="45">
        <f t="shared" si="90"/>
        <v>0.71540481776625975</v>
      </c>
      <c r="I779" s="31">
        <f>Monthly!K1439</f>
        <v>5.5854207892593521E-3</v>
      </c>
      <c r="J779" s="49">
        <f t="shared" si="91"/>
        <v>-0.71552779736201189</v>
      </c>
      <c r="K779" s="42"/>
      <c r="L779" s="42"/>
      <c r="M779" s="47"/>
      <c r="N779" s="57">
        <f t="shared" si="85"/>
        <v>6.6938793098883856E-3</v>
      </c>
      <c r="O779">
        <f t="shared" si="83"/>
        <v>2.7023141479547408E-3</v>
      </c>
      <c r="P779">
        <f>(C779-AVERAGE($C$2:C778))^2</f>
        <v>2.7364377587305306E-3</v>
      </c>
      <c r="R779">
        <f t="shared" si="87"/>
        <v>-0.70821630749577147</v>
      </c>
      <c r="S779" s="45"/>
      <c r="T779" s="49"/>
      <c r="U779" s="50"/>
      <c r="V779" s="71">
        <f t="shared" si="86"/>
        <v>6.523264949595875E-3</v>
      </c>
      <c r="W779" s="51">
        <f t="shared" si="84"/>
        <v>2.7200816184655965E-3</v>
      </c>
      <c r="X779" s="52">
        <f>(C779-AVERAGE($C$2:C778))^2</f>
        <v>2.7364377587305306E-3</v>
      </c>
    </row>
    <row r="780" spans="1:24" x14ac:dyDescent="0.3">
      <c r="A780" s="1">
        <v>199011</v>
      </c>
      <c r="B780" s="75">
        <f>Monthly!AA1440</f>
        <v>5.8677666666666663E-2</v>
      </c>
      <c r="C780">
        <f>Monthly!AA1441</f>
        <v>2.2370333333333336E-2</v>
      </c>
      <c r="D780" s="45">
        <f>INTERCEPT($B$2:B778,$C$2:C778)</f>
        <v>5.7066489609637425E-3</v>
      </c>
      <c r="E780" s="45">
        <f t="shared" si="88"/>
        <v>6.21104854305988E-2</v>
      </c>
      <c r="F780" s="45">
        <f t="shared" si="89"/>
        <v>9.351147321565275E-3</v>
      </c>
      <c r="G780">
        <f>Monthly!H1440</f>
        <v>0.23598280140744204</v>
      </c>
      <c r="H780" s="45">
        <f t="shared" si="90"/>
        <v>0.71517366160553819</v>
      </c>
      <c r="I780" s="31">
        <f>Monthly!K1440</f>
        <v>5.605655869420044E-3</v>
      </c>
      <c r="J780" s="49">
        <f t="shared" si="91"/>
        <v>-0.71123165870984129</v>
      </c>
      <c r="K780" s="42"/>
      <c r="L780" s="42"/>
      <c r="M780" s="47"/>
      <c r="N780" s="57">
        <f t="shared" si="85"/>
        <v>6.4045590923707194E-3</v>
      </c>
      <c r="O780">
        <f t="shared" si="83"/>
        <v>2.5490594711338543E-4</v>
      </c>
      <c r="P780">
        <f>(C780-AVERAGE($C$2:C779))^2</f>
        <v>2.5396886407821803E-4</v>
      </c>
      <c r="R780">
        <f t="shared" si="87"/>
        <v>-0.70389457797429433</v>
      </c>
      <c r="S780" s="45"/>
      <c r="T780" s="49"/>
      <c r="U780" s="50"/>
      <c r="V780" s="71">
        <f t="shared" si="86"/>
        <v>6.2438325028598488E-3</v>
      </c>
      <c r="W780" s="51">
        <f t="shared" si="84"/>
        <v>2.6006402903526205E-4</v>
      </c>
      <c r="X780" s="52">
        <f>(C780-AVERAGE($C$2:C779))^2</f>
        <v>2.5396886407821803E-4</v>
      </c>
    </row>
    <row r="781" spans="1:24" x14ac:dyDescent="0.3">
      <c r="A781" s="1">
        <v>199012</v>
      </c>
      <c r="B781" s="75">
        <f>Monthly!AA1441</f>
        <v>2.2370333333333336E-2</v>
      </c>
      <c r="C781">
        <f>Monthly!AA1442</f>
        <v>3.9817666666666668E-2</v>
      </c>
      <c r="D781" s="45">
        <f>INTERCEPT($B$2:B779,$C$2:C779)</f>
        <v>5.6817426512546076E-3</v>
      </c>
      <c r="E781" s="45">
        <f t="shared" si="88"/>
        <v>5.8596023489042304E-2</v>
      </c>
      <c r="F781" s="45">
        <f t="shared" si="89"/>
        <v>6.992555228712314E-3</v>
      </c>
      <c r="G781">
        <f>Monthly!H1441</f>
        <v>0.23585718002486009</v>
      </c>
      <c r="H781" s="45">
        <f t="shared" si="90"/>
        <v>0.71486289664330871</v>
      </c>
      <c r="I781" s="31">
        <f>Monthly!K1441</f>
        <v>5.6256454758217044E-3</v>
      </c>
      <c r="J781" s="49">
        <f t="shared" si="91"/>
        <v>-0.71335610236180236</v>
      </c>
      <c r="K781" s="42"/>
      <c r="L781" s="42"/>
      <c r="M781" s="47"/>
      <c r="N781" s="57">
        <f t="shared" si="85"/>
        <v>6.5476281479233955E-3</v>
      </c>
      <c r="O781">
        <f t="shared" si="83"/>
        <v>1.1068954630386611E-3</v>
      </c>
      <c r="P781">
        <f>(C781-AVERAGE($C$2:C780))^2</f>
        <v>1.1131082136617751E-3</v>
      </c>
      <c r="R781">
        <f t="shared" si="87"/>
        <v>-0.70599406829073075</v>
      </c>
      <c r="S781" s="45"/>
      <c r="T781" s="49"/>
      <c r="U781" s="50"/>
      <c r="V781" s="71">
        <f t="shared" si="86"/>
        <v>6.3795804049682422E-3</v>
      </c>
      <c r="W781" s="51">
        <f t="shared" si="84"/>
        <v>1.118105612844785E-3</v>
      </c>
      <c r="X781" s="52">
        <f>(C781-AVERAGE($C$2:C780))^2</f>
        <v>1.1131082136617751E-3</v>
      </c>
    </row>
    <row r="782" spans="1:24" x14ac:dyDescent="0.3">
      <c r="A782" s="1">
        <v>199101</v>
      </c>
      <c r="B782" s="75">
        <f>Monthly!AA1442</f>
        <v>3.9817666666666668E-2</v>
      </c>
      <c r="C782">
        <f>Monthly!AA1443</f>
        <v>6.6615000000000008E-2</v>
      </c>
      <c r="D782" s="45">
        <f>INTERCEPT($B$2:B780,$C$2:C780)</f>
        <v>5.7448718926081136E-3</v>
      </c>
      <c r="E782" s="45">
        <f t="shared" si="88"/>
        <v>6.1427197391255517E-2</v>
      </c>
      <c r="F782" s="45">
        <f t="shared" si="89"/>
        <v>8.1907595626006628E-3</v>
      </c>
      <c r="G782">
        <f>Monthly!H1442</f>
        <v>0.23571919316084866</v>
      </c>
      <c r="H782" s="45">
        <f t="shared" si="90"/>
        <v>0.71452152737876085</v>
      </c>
      <c r="I782" s="31">
        <f>Monthly!K1442</f>
        <v>5.6317522834939014E-3</v>
      </c>
      <c r="J782" s="49">
        <f t="shared" si="91"/>
        <v>-0.71178125834451011</v>
      </c>
      <c r="K782" s="42"/>
      <c r="L782" s="42"/>
      <c r="M782" s="47"/>
      <c r="N782" s="57">
        <f t="shared" si="85"/>
        <v>6.44157146527672E-3</v>
      </c>
      <c r="O782">
        <f t="shared" si="83"/>
        <v>3.6208415016234508E-3</v>
      </c>
      <c r="P782">
        <f>(C782-AVERAGE($C$2:C781))^2</f>
        <v>3.614154244373799E-3</v>
      </c>
      <c r="R782">
        <f t="shared" si="87"/>
        <v>-0.70441256318286494</v>
      </c>
      <c r="S782" s="45"/>
      <c r="T782" s="49"/>
      <c r="U782" s="50"/>
      <c r="V782" s="71">
        <f t="shared" si="86"/>
        <v>6.2773241578754219E-3</v>
      </c>
      <c r="W782" s="51">
        <f t="shared" si="84"/>
        <v>3.6406351260293048E-3</v>
      </c>
      <c r="X782" s="52">
        <f>(C782-AVERAGE($C$2:C781))^2</f>
        <v>3.614154244373799E-3</v>
      </c>
    </row>
    <row r="783" spans="1:24" x14ac:dyDescent="0.3">
      <c r="A783" s="1">
        <v>199102</v>
      </c>
      <c r="B783" s="75">
        <f>Monthly!AA1443</f>
        <v>6.6615000000000008E-2</v>
      </c>
      <c r="C783">
        <f>Monthly!AA1444</f>
        <v>1.9429000000000002E-2</v>
      </c>
      <c r="D783" s="45">
        <f>INTERCEPT($B$2:B781,$C$2:C781)</f>
        <v>5.7598568545222193E-3</v>
      </c>
      <c r="E783" s="45">
        <f t="shared" si="88"/>
        <v>6.514545424994847E-2</v>
      </c>
      <c r="F783" s="45">
        <f t="shared" si="89"/>
        <v>1.0099521289382537E-2</v>
      </c>
      <c r="G783">
        <f>Monthly!H1443</f>
        <v>0.2355647680259903</v>
      </c>
      <c r="H783" s="45">
        <f t="shared" si="90"/>
        <v>0.71413947324202875</v>
      </c>
      <c r="I783" s="31">
        <f>Monthly!K1443</f>
        <v>5.5821708297378756E-3</v>
      </c>
      <c r="J783" s="49">
        <f t="shared" si="91"/>
        <v>-0.70938230286411752</v>
      </c>
      <c r="K783" s="42"/>
      <c r="L783" s="42"/>
      <c r="M783" s="47"/>
      <c r="N783" s="57">
        <f t="shared" si="85"/>
        <v>6.2800156176665151E-3</v>
      </c>
      <c r="O783">
        <f t="shared" si="83"/>
        <v>1.7289579028684994E-4</v>
      </c>
      <c r="P783">
        <f>(C783-AVERAGE($C$2:C782))^2</f>
        <v>1.6524744778504433E-4</v>
      </c>
      <c r="R783">
        <f t="shared" si="87"/>
        <v>-0.70207995650924981</v>
      </c>
      <c r="S783" s="45"/>
      <c r="T783" s="49"/>
      <c r="U783" s="50"/>
      <c r="V783" s="71">
        <f t="shared" si="86"/>
        <v>6.1265035230249829E-3</v>
      </c>
      <c r="W783" s="51">
        <f t="shared" si="84"/>
        <v>1.769564125199328E-4</v>
      </c>
      <c r="X783" s="52">
        <f>(C783-AVERAGE($C$2:C782))^2</f>
        <v>1.6524744778504433E-4</v>
      </c>
    </row>
    <row r="784" spans="1:24" x14ac:dyDescent="0.3">
      <c r="A784" s="1">
        <v>199103</v>
      </c>
      <c r="B784" s="75">
        <f>Monthly!AA1444</f>
        <v>1.9429000000000002E-2</v>
      </c>
      <c r="C784">
        <f>Monthly!AA1445</f>
        <v>-2.4403333333333334E-3</v>
      </c>
      <c r="D784" s="45">
        <f>INTERCEPT($B$2:B782,$C$2:C782)</f>
        <v>5.7906205574492862E-3</v>
      </c>
      <c r="E784" s="45">
        <f t="shared" si="88"/>
        <v>6.8712022090473002E-2</v>
      </c>
      <c r="F784" s="45">
        <f t="shared" si="89"/>
        <v>7.1256264346450868E-3</v>
      </c>
      <c r="G784">
        <f>Monthly!H1444</f>
        <v>0.23538654816732013</v>
      </c>
      <c r="H784" s="45">
        <f t="shared" si="90"/>
        <v>0.71369852651307431</v>
      </c>
      <c r="I784" s="31">
        <f>Monthly!K1444</f>
        <v>5.5329343557854677E-3</v>
      </c>
      <c r="J784" s="49">
        <f t="shared" si="91"/>
        <v>-0.71188005561042533</v>
      </c>
      <c r="K784" s="42"/>
      <c r="L784" s="42"/>
      <c r="M784" s="47"/>
      <c r="N784" s="57">
        <f t="shared" si="85"/>
        <v>6.4482248926399852E-3</v>
      </c>
      <c r="O784">
        <f t="shared" si="83"/>
        <v>7.9006467336517936E-5</v>
      </c>
      <c r="P784">
        <f>(C784-AVERAGE($C$2:C783))^2</f>
        <v>8.155735190392987E-5</v>
      </c>
      <c r="R784">
        <f t="shared" si="87"/>
        <v>-0.7046438052638957</v>
      </c>
      <c r="S784" s="45"/>
      <c r="T784" s="49"/>
      <c r="U784" s="50"/>
      <c r="V784" s="71">
        <f t="shared" si="86"/>
        <v>6.2922757045119349E-3</v>
      </c>
      <c r="W784" s="51">
        <f t="shared" si="84"/>
        <v>7.6258460607856842E-5</v>
      </c>
      <c r="X784" s="52">
        <f>(C784-AVERAGE($C$2:C783))^2</f>
        <v>8.155735190392987E-5</v>
      </c>
    </row>
    <row r="785" spans="1:24" x14ac:dyDescent="0.3">
      <c r="A785" s="1">
        <v>199104</v>
      </c>
      <c r="B785" s="75">
        <f>Monthly!AA1445</f>
        <v>-2.4403333333333334E-3</v>
      </c>
      <c r="C785">
        <f>Monthly!AA1446</f>
        <v>3.8380000000000004E-2</v>
      </c>
      <c r="D785" s="45">
        <f>INTERCEPT($B$2:B783,$C$2:C783)</f>
        <v>5.8639656596659127E-3</v>
      </c>
      <c r="E785" s="45">
        <f t="shared" si="88"/>
        <v>8.0750346966211722E-2</v>
      </c>
      <c r="F785" s="45">
        <f t="shared" si="89"/>
        <v>5.6669078962860338E-3</v>
      </c>
      <c r="G785">
        <f>Monthly!H1445</f>
        <v>0.23520521530076313</v>
      </c>
      <c r="H785" s="45">
        <f t="shared" si="90"/>
        <v>0.71324985175490729</v>
      </c>
      <c r="I785" s="31">
        <f>Monthly!K1445</f>
        <v>5.4884943597673097E-3</v>
      </c>
      <c r="J785" s="49">
        <f t="shared" si="91"/>
        <v>-0.71281133578161138</v>
      </c>
      <c r="K785" s="42"/>
      <c r="L785" s="42"/>
      <c r="M785" s="47"/>
      <c r="N785" s="57">
        <f t="shared" si="85"/>
        <v>6.5109412534262723E-3</v>
      </c>
      <c r="O785">
        <f t="shared" si="83"/>
        <v>1.0156369053925677E-3</v>
      </c>
      <c r="P785">
        <f>(C785-AVERAGE($C$2:C784))^2</f>
        <v>1.0113008121530511E-3</v>
      </c>
      <c r="R785">
        <f t="shared" si="87"/>
        <v>-0.70563490823585384</v>
      </c>
      <c r="S785" s="45"/>
      <c r="T785" s="49"/>
      <c r="U785" s="50"/>
      <c r="V785" s="71">
        <f t="shared" si="86"/>
        <v>6.3563579954200797E-3</v>
      </c>
      <c r="W785" s="51">
        <f t="shared" si="84"/>
        <v>1.0255136472374958E-3</v>
      </c>
      <c r="X785" s="52">
        <f>(C785-AVERAGE($C$2:C784))^2</f>
        <v>1.0113008121530511E-3</v>
      </c>
    </row>
    <row r="786" spans="1:24" x14ac:dyDescent="0.3">
      <c r="A786" s="1">
        <v>199105</v>
      </c>
      <c r="B786" s="75">
        <f>Monthly!AA1446</f>
        <v>3.8380000000000004E-2</v>
      </c>
      <c r="C786">
        <f>Monthly!AA1447</f>
        <v>-4.999866666666667E-2</v>
      </c>
      <c r="D786" s="45">
        <f>INTERCEPT($B$2:B784,$C$2:C784)</f>
        <v>5.8819190604918192E-3</v>
      </c>
      <c r="E786" s="45">
        <f t="shared" si="88"/>
        <v>7.7428771939811208E-2</v>
      </c>
      <c r="F786" s="45">
        <f t="shared" si="89"/>
        <v>8.8536353275417735E-3</v>
      </c>
      <c r="G786">
        <f>Monthly!H1446</f>
        <v>0.23499956269795824</v>
      </c>
      <c r="H786" s="45">
        <f t="shared" si="90"/>
        <v>0.71274097052807783</v>
      </c>
      <c r="I786" s="31">
        <f>Monthly!K1446</f>
        <v>5.4489761040807062E-3</v>
      </c>
      <c r="J786" s="49">
        <f t="shared" si="91"/>
        <v>-0.70900574568052399</v>
      </c>
      <c r="K786" s="42"/>
      <c r="L786" s="42"/>
      <c r="M786" s="47"/>
      <c r="N786" s="57">
        <f t="shared" si="85"/>
        <v>6.2546566581250032E-3</v>
      </c>
      <c r="O786">
        <f t="shared" si="83"/>
        <v>3.1644363850835511E-3</v>
      </c>
      <c r="P786">
        <f>(C786-AVERAGE($C$2:C785))^2</f>
        <v>3.2056288328806302E-3</v>
      </c>
      <c r="R786">
        <f t="shared" si="87"/>
        <v>-0.70188290517170304</v>
      </c>
      <c r="S786" s="45"/>
      <c r="T786" s="49"/>
      <c r="U786" s="50"/>
      <c r="V786" s="71">
        <f t="shared" si="86"/>
        <v>6.1137626661273772E-3</v>
      </c>
      <c r="W786" s="51">
        <f t="shared" si="84"/>
        <v>3.1486047256278058E-3</v>
      </c>
      <c r="X786" s="52">
        <f>(C786-AVERAGE($C$2:C785))^2</f>
        <v>3.2056288328806302E-3</v>
      </c>
    </row>
    <row r="787" spans="1:24" x14ac:dyDescent="0.3">
      <c r="A787" s="1">
        <v>199106</v>
      </c>
      <c r="B787" s="75">
        <f>Monthly!AA1447</f>
        <v>-4.999866666666667E-2</v>
      </c>
      <c r="C787">
        <f>Monthly!AA1448</f>
        <v>4.1875999999999997E-2</v>
      </c>
      <c r="D787" s="45">
        <f>INTERCEPT($B$2:B785,$C$2:C785)</f>
        <v>5.8670819177607135E-3</v>
      </c>
      <c r="E787" s="45">
        <f t="shared" si="88"/>
        <v>7.386920395465113E-2</v>
      </c>
      <c r="F787" s="45">
        <f t="shared" si="89"/>
        <v>2.1737202123000964E-3</v>
      </c>
      <c r="G787">
        <f>Monthly!H1447</f>
        <v>0.23481382486965896</v>
      </c>
      <c r="H787" s="45">
        <f t="shared" si="90"/>
        <v>0.71228133867527443</v>
      </c>
      <c r="I787" s="31">
        <f>Monthly!K1447</f>
        <v>5.4097158617121633E-3</v>
      </c>
      <c r="J787" s="49">
        <f t="shared" si="91"/>
        <v>-0.71530683108070714</v>
      </c>
      <c r="K787" s="42"/>
      <c r="L787" s="42"/>
      <c r="M787" s="47"/>
      <c r="N787" s="57">
        <f t="shared" si="85"/>
        <v>6.6789985023197468E-3</v>
      </c>
      <c r="O787">
        <f t="shared" si="83"/>
        <v>1.2388289144277058E-3</v>
      </c>
      <c r="P787">
        <f>(C787-AVERAGE($C$2:C786))^2</f>
        <v>1.2481042473826286E-3</v>
      </c>
      <c r="R787">
        <f t="shared" si="87"/>
        <v>-0.70823702762955265</v>
      </c>
      <c r="S787" s="45"/>
      <c r="T787" s="49"/>
      <c r="U787" s="50"/>
      <c r="V787" s="71">
        <f t="shared" si="86"/>
        <v>6.5246046627015705E-3</v>
      </c>
      <c r="W787" s="51">
        <f t="shared" si="84"/>
        <v>1.2497211522939648E-3</v>
      </c>
      <c r="X787" s="52">
        <f>(C787-AVERAGE($C$2:C786))^2</f>
        <v>1.2481042473826286E-3</v>
      </c>
    </row>
    <row r="788" spans="1:24" x14ac:dyDescent="0.3">
      <c r="A788" s="1">
        <v>199107</v>
      </c>
      <c r="B788" s="75">
        <f>Monthly!AA1448</f>
        <v>4.1875999999999997E-2</v>
      </c>
      <c r="C788">
        <f>Monthly!AA1449</f>
        <v>1.9443333333333333E-2</v>
      </c>
      <c r="D788" s="45">
        <f>INTERCEPT($B$2:B786,$C$2:C786)</f>
        <v>5.9203210397578993E-3</v>
      </c>
      <c r="E788" s="45">
        <f t="shared" si="88"/>
        <v>6.4669342651408918E-2</v>
      </c>
      <c r="F788" s="45">
        <f t="shared" si="89"/>
        <v>8.6284144326282987E-3</v>
      </c>
      <c r="G788">
        <f>Monthly!H1448</f>
        <v>0.234575815200779</v>
      </c>
      <c r="H788" s="45">
        <f t="shared" si="90"/>
        <v>0.71169231288926083</v>
      </c>
      <c r="I788" s="31">
        <f>Monthly!K1448</f>
        <v>5.3619653711044222E-3</v>
      </c>
      <c r="J788" s="49">
        <f t="shared" si="91"/>
        <v>-0.7080938914835716</v>
      </c>
      <c r="K788" s="42"/>
      <c r="L788" s="42"/>
      <c r="M788" s="47"/>
      <c r="N788" s="57">
        <f t="shared" si="85"/>
        <v>6.1932485249230271E-3</v>
      </c>
      <c r="O788">
        <f t="shared" si="83"/>
        <v>1.7556474743006558E-4</v>
      </c>
      <c r="P788">
        <f>(C788-AVERAGE($C$2:C787))^2</f>
        <v>1.6514575942802324E-4</v>
      </c>
      <c r="R788">
        <f t="shared" si="87"/>
        <v>-0.70108867074768522</v>
      </c>
      <c r="S788" s="45"/>
      <c r="T788" s="49"/>
      <c r="U788" s="50"/>
      <c r="V788" s="71">
        <f t="shared" si="86"/>
        <v>6.0624094133885503E-3</v>
      </c>
      <c r="W788" s="51">
        <f t="shared" si="84"/>
        <v>1.7904912495135045E-4</v>
      </c>
      <c r="X788" s="52">
        <f>(C788-AVERAGE($C$2:C787))^2</f>
        <v>1.6514575942802324E-4</v>
      </c>
    </row>
    <row r="789" spans="1:24" x14ac:dyDescent="0.3">
      <c r="A789" s="1">
        <v>199108</v>
      </c>
      <c r="B789" s="75">
        <f>Monthly!AA1449</f>
        <v>1.9443333333333333E-2</v>
      </c>
      <c r="C789">
        <f>Monthly!AA1450</f>
        <v>-2.1211000000000001E-2</v>
      </c>
      <c r="D789" s="45">
        <f>INTERCEPT($B$2:B787,$C$2:C787)</f>
        <v>5.8487101814827577E-3</v>
      </c>
      <c r="E789" s="45">
        <f t="shared" si="88"/>
        <v>5.7693970758527231E-2</v>
      </c>
      <c r="F789" s="45">
        <f t="shared" si="89"/>
        <v>6.9704732862643885E-3</v>
      </c>
      <c r="G789">
        <f>Monthly!H1449</f>
        <v>0.2343023231234328</v>
      </c>
      <c r="H789" s="45">
        <f t="shared" si="90"/>
        <v>0.7110154186759261</v>
      </c>
      <c r="I789" s="31">
        <f>Monthly!K1449</f>
        <v>5.3353245176348671E-3</v>
      </c>
      <c r="J789" s="49">
        <f t="shared" si="91"/>
        <v>-0.70910313348253595</v>
      </c>
      <c r="K789" s="42"/>
      <c r="L789" s="42"/>
      <c r="M789" s="47"/>
      <c r="N789" s="57">
        <f t="shared" si="85"/>
        <v>6.2612151662046756E-3</v>
      </c>
      <c r="O789">
        <f t="shared" si="83"/>
        <v>7.5472260613824625E-4</v>
      </c>
      <c r="P789">
        <f>(C789-AVERAGE($C$2:C788))^2</f>
        <v>7.7393889657732492E-4</v>
      </c>
      <c r="R789">
        <f t="shared" si="87"/>
        <v>-0.70213520778711169</v>
      </c>
      <c r="S789" s="45"/>
      <c r="T789" s="49"/>
      <c r="U789" s="50"/>
      <c r="V789" s="71">
        <f t="shared" si="86"/>
        <v>6.1300759353385068E-3</v>
      </c>
      <c r="W789" s="51">
        <f t="shared" si="84"/>
        <v>7.4753443330194641E-4</v>
      </c>
      <c r="X789" s="52">
        <f>(C789-AVERAGE($C$2:C788))^2</f>
        <v>7.7393889657732492E-4</v>
      </c>
    </row>
    <row r="790" spans="1:24" x14ac:dyDescent="0.3">
      <c r="A790" s="1">
        <v>199109</v>
      </c>
      <c r="B790" s="75">
        <f>Monthly!AA1450</f>
        <v>-2.1211000000000001E-2</v>
      </c>
      <c r="C790">
        <f>Monthly!AA1451</f>
        <v>9.2996666666666662E-3</v>
      </c>
      <c r="D790" s="45">
        <f>INTERCEPT($B$2:B788,$C$2:C788)</f>
        <v>5.8908687750074424E-3</v>
      </c>
      <c r="E790" s="45">
        <f t="shared" si="88"/>
        <v>5.9271784500370232E-2</v>
      </c>
      <c r="F790" s="45">
        <f t="shared" si="89"/>
        <v>4.6336549539700896E-3</v>
      </c>
      <c r="G790">
        <f>Monthly!H1450</f>
        <v>0.23405901398263312</v>
      </c>
      <c r="H790" s="45">
        <f t="shared" si="90"/>
        <v>0.710413176171525</v>
      </c>
      <c r="I790" s="31">
        <f>Monthly!K1450</f>
        <v>5.3089689560222465E-3</v>
      </c>
      <c r="J790" s="49">
        <f t="shared" si="91"/>
        <v>-0.71082015860427472</v>
      </c>
      <c r="K790" s="42"/>
      <c r="L790" s="42"/>
      <c r="M790" s="47"/>
      <c r="N790" s="57">
        <f t="shared" si="85"/>
        <v>6.3768469281017884E-3</v>
      </c>
      <c r="O790">
        <f t="shared" si="83"/>
        <v>8.5428752241444597E-6</v>
      </c>
      <c r="P790">
        <f>(C790-AVERAGE($C$2:C789))^2</f>
        <v>7.4322407072244258E-6</v>
      </c>
      <c r="R790">
        <f t="shared" si="87"/>
        <v>-0.70388885573246074</v>
      </c>
      <c r="S790" s="45"/>
      <c r="T790" s="49"/>
      <c r="U790" s="50"/>
      <c r="V790" s="71">
        <f t="shared" si="86"/>
        <v>6.2434625167169314E-3</v>
      </c>
      <c r="W790" s="51">
        <f t="shared" si="84"/>
        <v>9.3403838061699803E-6</v>
      </c>
      <c r="X790" s="52">
        <f>(C790-AVERAGE($C$2:C789))^2</f>
        <v>7.4322407072244258E-6</v>
      </c>
    </row>
    <row r="791" spans="1:24" x14ac:dyDescent="0.3">
      <c r="A791" s="1">
        <v>199110</v>
      </c>
      <c r="B791" s="75">
        <f>Monthly!AA1451</f>
        <v>9.2996666666666662E-3</v>
      </c>
      <c r="C791">
        <f>Monthly!AA1452</f>
        <v>-4.4013999999999998E-2</v>
      </c>
      <c r="D791" s="45">
        <f>INTERCEPT($B$2:B789,$C$2:C789)</f>
        <v>5.9119185171613922E-3</v>
      </c>
      <c r="E791" s="45">
        <f t="shared" si="88"/>
        <v>5.7839759345276041E-2</v>
      </c>
      <c r="F791" s="45">
        <f t="shared" si="89"/>
        <v>6.4498089991526777E-3</v>
      </c>
      <c r="G791">
        <f>Monthly!H1451</f>
        <v>0.23382635077394295</v>
      </c>
      <c r="H791" s="45">
        <f t="shared" si="90"/>
        <v>0.70983723929061315</v>
      </c>
      <c r="I791" s="31">
        <f>Monthly!K1451</f>
        <v>5.2914650592159104E-3</v>
      </c>
      <c r="J791" s="49">
        <f t="shared" si="91"/>
        <v>-0.70837637889880289</v>
      </c>
      <c r="K791" s="42"/>
      <c r="L791" s="42"/>
      <c r="M791" s="47"/>
      <c r="N791" s="57">
        <f t="shared" si="85"/>
        <v>6.2122724268586435E-3</v>
      </c>
      <c r="O791">
        <f t="shared" si="83"/>
        <v>2.5226784418970207E-3</v>
      </c>
      <c r="P791">
        <f>(C791-AVERAGE($C$2:C790))^2</f>
        <v>2.5594400049230642E-3</v>
      </c>
      <c r="R791">
        <f t="shared" si="87"/>
        <v>-0.70147002671015601</v>
      </c>
      <c r="S791" s="45"/>
      <c r="T791" s="49"/>
      <c r="U791" s="50"/>
      <c r="V791" s="71">
        <f t="shared" si="86"/>
        <v>6.0870669559628804E-3</v>
      </c>
      <c r="W791" s="51">
        <f t="shared" si="84"/>
        <v>2.5101169101258754E-3</v>
      </c>
      <c r="X791" s="52">
        <f>(C791-AVERAGE($C$2:C790))^2</f>
        <v>2.5594400049230642E-3</v>
      </c>
    </row>
    <row r="792" spans="1:24" x14ac:dyDescent="0.3">
      <c r="A792" s="1">
        <v>199111</v>
      </c>
      <c r="B792" s="75">
        <f>Monthly!AA1452</f>
        <v>-4.4013999999999998E-2</v>
      </c>
      <c r="C792">
        <f>Monthly!AA1453</f>
        <v>0.11069733333333333</v>
      </c>
      <c r="D792" s="45">
        <f>INTERCEPT($B$2:B790,$C$2:C790)</f>
        <v>5.8765002298474291E-3</v>
      </c>
      <c r="E792" s="45">
        <f t="shared" si="88"/>
        <v>5.8655583907512202E-2</v>
      </c>
      <c r="F792" s="45">
        <f t="shared" si="89"/>
        <v>3.294833359742187E-3</v>
      </c>
      <c r="G792">
        <f>Monthly!H1452</f>
        <v>0.23359719246708077</v>
      </c>
      <c r="H792" s="45">
        <f t="shared" si="90"/>
        <v>0.70926993491121626</v>
      </c>
      <c r="I792" s="31">
        <f>Monthly!K1452</f>
        <v>5.2262313992411762E-3</v>
      </c>
      <c r="J792" s="49">
        <f t="shared" si="91"/>
        <v>-0.71093247806151894</v>
      </c>
      <c r="K792" s="42"/>
      <c r="L792" s="42"/>
      <c r="M792" s="47"/>
      <c r="N792" s="57">
        <f t="shared" si="85"/>
        <v>6.3844109972420945E-3</v>
      </c>
      <c r="O792">
        <f t="shared" si="83"/>
        <v>1.0881185766295404E-2</v>
      </c>
      <c r="P792">
        <f>(C792-AVERAGE($C$2:C791))^2</f>
        <v>1.0854402567101493E-2</v>
      </c>
      <c r="R792">
        <f t="shared" si="87"/>
        <v>-0.70411330758370638</v>
      </c>
      <c r="S792" s="45"/>
      <c r="T792" s="49"/>
      <c r="U792" s="50"/>
      <c r="V792" s="71">
        <f t="shared" si="86"/>
        <v>6.2579750237251319E-3</v>
      </c>
      <c r="W792" s="51">
        <f t="shared" si="84"/>
        <v>1.0907579564122727E-2</v>
      </c>
      <c r="X792" s="52">
        <f>(C792-AVERAGE($C$2:C791))^2</f>
        <v>1.0854402567101493E-2</v>
      </c>
    </row>
    <row r="793" spans="1:24" x14ac:dyDescent="0.3">
      <c r="A793" s="1">
        <v>199112</v>
      </c>
      <c r="B793" s="75">
        <f>Monthly!AA1453</f>
        <v>0.11069733333333333</v>
      </c>
      <c r="C793">
        <f>Monthly!AA1454</f>
        <v>-2.1514666666666668E-2</v>
      </c>
      <c r="D793" s="45">
        <f>INTERCEPT($B$2:B791,$C$2:C791)</f>
        <v>5.8875812702832049E-3</v>
      </c>
      <c r="E793" s="45">
        <f t="shared" si="88"/>
        <v>7.3793171666950957E-2</v>
      </c>
      <c r="F793" s="45">
        <f t="shared" si="89"/>
        <v>1.4056288592023564E-2</v>
      </c>
      <c r="G793">
        <f>Monthly!H1453</f>
        <v>0.23330844769644421</v>
      </c>
      <c r="H793" s="45">
        <f t="shared" si="90"/>
        <v>0.70855505635424842</v>
      </c>
      <c r="I793" s="31">
        <f>Monthly!K1453</f>
        <v>5.1612065266485683E-3</v>
      </c>
      <c r="J793" s="49">
        <f t="shared" si="91"/>
        <v>-0.69916130800212806</v>
      </c>
      <c r="K793" s="42"/>
      <c r="L793" s="42"/>
      <c r="M793" s="47"/>
      <c r="N793" s="57">
        <f t="shared" si="85"/>
        <v>5.5916904270389561E-3</v>
      </c>
      <c r="O793">
        <f t="shared" si="83"/>
        <v>7.3475459489148525E-4</v>
      </c>
      <c r="P793">
        <f>(C793-AVERAGE($C$2:C792))^2</f>
        <v>7.929432596970906E-4</v>
      </c>
      <c r="R793">
        <f t="shared" si="87"/>
        <v>-0.69242951799982333</v>
      </c>
      <c r="S793" s="45"/>
      <c r="T793" s="49"/>
      <c r="U793" s="50"/>
      <c r="V793" s="71">
        <f t="shared" si="86"/>
        <v>5.5025298033917897E-3</v>
      </c>
      <c r="W793" s="51">
        <f t="shared" si="84"/>
        <v>7.2992890510173924E-4</v>
      </c>
      <c r="X793" s="52">
        <f>(C793-AVERAGE($C$2:C792))^2</f>
        <v>7.929432596970906E-4</v>
      </c>
    </row>
    <row r="794" spans="1:24" x14ac:dyDescent="0.3">
      <c r="A794" s="1">
        <v>199201</v>
      </c>
      <c r="B794" s="75">
        <f>Monthly!AA1454</f>
        <v>-2.1514666666666668E-2</v>
      </c>
      <c r="C794">
        <f>Monthly!AA1455</f>
        <v>9.665E-3</v>
      </c>
      <c r="D794" s="45">
        <f>INTERCEPT($B$2:B792,$C$2:C792)</f>
        <v>5.8253605920925849E-3</v>
      </c>
      <c r="E794" s="45">
        <f t="shared" si="88"/>
        <v>4.4231632845060681E-2</v>
      </c>
      <c r="F794" s="45">
        <f t="shared" si="89"/>
        <v>4.8737317553087193E-3</v>
      </c>
      <c r="G794">
        <f>Monthly!H1454</f>
        <v>0.23299803408281647</v>
      </c>
      <c r="H794" s="45">
        <f t="shared" si="90"/>
        <v>0.70778645228618153</v>
      </c>
      <c r="I794" s="31">
        <f>Monthly!K1454</f>
        <v>5.1048543253072523E-3</v>
      </c>
      <c r="J794" s="49">
        <f t="shared" si="91"/>
        <v>-0.70772952268016687</v>
      </c>
      <c r="K794" s="42"/>
      <c r="L794" s="42"/>
      <c r="M794" s="47"/>
      <c r="N794" s="57">
        <f t="shared" si="85"/>
        <v>6.1687103826532363E-3</v>
      </c>
      <c r="O794">
        <f t="shared" si="83"/>
        <v>1.2224041088366779E-5</v>
      </c>
      <c r="P794">
        <f>(C794-AVERAGE($C$2:C793))^2</f>
        <v>9.3389713677288937E-6</v>
      </c>
      <c r="R794">
        <f t="shared" si="87"/>
        <v>-0.70107392784188916</v>
      </c>
      <c r="S794" s="45"/>
      <c r="T794" s="49"/>
      <c r="U794" s="50"/>
      <c r="V794" s="71">
        <f t="shared" si="86"/>
        <v>6.0614561732058592E-3</v>
      </c>
      <c r="W794" s="51">
        <f t="shared" si="84"/>
        <v>1.298552811162616E-5</v>
      </c>
      <c r="X794" s="52">
        <f>(C794-AVERAGE($C$2:C793))^2</f>
        <v>9.3389713677288937E-6</v>
      </c>
    </row>
    <row r="795" spans="1:24" x14ac:dyDescent="0.3">
      <c r="A795" s="1">
        <v>199202</v>
      </c>
      <c r="B795" s="75">
        <f>Monthly!AA1455</f>
        <v>9.665E-3</v>
      </c>
      <c r="C795">
        <f>Monthly!AA1456</f>
        <v>-2.2836666666666668E-2</v>
      </c>
      <c r="D795" s="45">
        <f>INTERCEPT($B$2:B793,$C$2:C793)</f>
        <v>5.9677434294098707E-3</v>
      </c>
      <c r="E795" s="45">
        <f t="shared" si="88"/>
        <v>3.4645442508402971E-2</v>
      </c>
      <c r="F795" s="45">
        <f t="shared" si="89"/>
        <v>6.3025916312535856E-3</v>
      </c>
      <c r="G795">
        <f>Monthly!H1455</f>
        <v>0.23267890935786961</v>
      </c>
      <c r="H795" s="45">
        <f t="shared" si="90"/>
        <v>0.70699619469467323</v>
      </c>
      <c r="I795" s="31">
        <f>Monthly!K1455</f>
        <v>5.0945533506861233E-3</v>
      </c>
      <c r="J795" s="49">
        <f t="shared" si="91"/>
        <v>-0.70545744806591371</v>
      </c>
      <c r="K795" s="42"/>
      <c r="L795" s="42"/>
      <c r="M795" s="47"/>
      <c r="N795" s="57">
        <f t="shared" si="85"/>
        <v>6.0156992312836235E-3</v>
      </c>
      <c r="O795">
        <f t="shared" si="83"/>
        <v>8.3245901790920496E-4</v>
      </c>
      <c r="P795">
        <f>(C795-AVERAGE($C$2:C794))^2</f>
        <v>8.6727583551390105E-4</v>
      </c>
      <c r="R795">
        <f t="shared" si="87"/>
        <v>-0.69881804584848894</v>
      </c>
      <c r="S795" s="45"/>
      <c r="T795" s="49"/>
      <c r="U795" s="50"/>
      <c r="V795" s="71">
        <f t="shared" si="86"/>
        <v>5.9155963682756968E-3</v>
      </c>
      <c r="W795" s="51">
        <f t="shared" si="84"/>
        <v>8.2669262963051317E-4</v>
      </c>
      <c r="X795" s="52">
        <f>(C795-AVERAGE($C$2:C794))^2</f>
        <v>8.6727583551390105E-4</v>
      </c>
    </row>
    <row r="796" spans="1:24" x14ac:dyDescent="0.3">
      <c r="A796" s="1">
        <v>199203</v>
      </c>
      <c r="B796" s="75">
        <f>Monthly!AA1456</f>
        <v>-2.2836666666666668E-2</v>
      </c>
      <c r="C796">
        <f>Monthly!AA1457</f>
        <v>2.5489000000000001E-2</v>
      </c>
      <c r="D796" s="45">
        <f>INTERCEPT($B$2:B794,$C$2:C794)</f>
        <v>5.9320720453190411E-3</v>
      </c>
      <c r="E796" s="45">
        <f t="shared" si="88"/>
        <v>3.4237844934192435E-2</v>
      </c>
      <c r="F796" s="45">
        <f t="shared" si="89"/>
        <v>5.1501937931718667E-3</v>
      </c>
      <c r="G796">
        <f>Monthly!H1456</f>
        <v>0.2323879271880685</v>
      </c>
      <c r="H796" s="45">
        <f t="shared" si="90"/>
        <v>0.70627555235376871</v>
      </c>
      <c r="I796" s="31">
        <f>Monthly!K1456</f>
        <v>5.0843320811354824E-3</v>
      </c>
      <c r="J796" s="49">
        <f t="shared" si="91"/>
        <v>-0.70589733523769471</v>
      </c>
      <c r="K796" s="42"/>
      <c r="L796" s="42"/>
      <c r="M796" s="47"/>
      <c r="N796" s="57">
        <f t="shared" si="85"/>
        <v>6.0453231011181399E-3</v>
      </c>
      <c r="O796">
        <f t="shared" si="83"/>
        <v>3.7805657134811215E-4</v>
      </c>
      <c r="P796">
        <f>(C796-AVERAGE($C$2:C795))^2</f>
        <v>3.5770949313036711E-4</v>
      </c>
      <c r="R796">
        <f t="shared" si="87"/>
        <v>-0.69927376551906006</v>
      </c>
      <c r="S796" s="45"/>
      <c r="T796" s="49"/>
      <c r="U796" s="50"/>
      <c r="V796" s="71">
        <f t="shared" si="86"/>
        <v>5.9450620860955136E-3</v>
      </c>
      <c r="W796" s="51">
        <f t="shared" si="84"/>
        <v>3.8196550918255328E-4</v>
      </c>
      <c r="X796" s="52">
        <f>(C796-AVERAGE($C$2:C795))^2</f>
        <v>3.5770949313036711E-4</v>
      </c>
    </row>
    <row r="797" spans="1:24" x14ac:dyDescent="0.3">
      <c r="A797" s="1">
        <v>199204</v>
      </c>
      <c r="B797" s="75">
        <f>Monthly!AA1457</f>
        <v>2.5489000000000001E-2</v>
      </c>
      <c r="C797">
        <f>Monthly!AA1458</f>
        <v>1.8250000000000002E-3</v>
      </c>
      <c r="D797" s="45">
        <f>INTERCEPT($B$2:B795,$C$2:C795)</f>
        <v>5.9400815229160861E-3</v>
      </c>
      <c r="E797" s="45">
        <f t="shared" si="88"/>
        <v>3.6653001145930245E-2</v>
      </c>
      <c r="F797" s="45">
        <f t="shared" si="89"/>
        <v>6.8743298691247021E-3</v>
      </c>
      <c r="G797">
        <f>Monthly!H1457</f>
        <v>0.23206659375644026</v>
      </c>
      <c r="H797" s="45">
        <f t="shared" si="90"/>
        <v>0.70547965886478803</v>
      </c>
      <c r="I797" s="31">
        <f>Monthly!K1457</f>
        <v>5.0741895876560052E-3</v>
      </c>
      <c r="J797" s="49">
        <f t="shared" si="91"/>
        <v>-0.70334347529599961</v>
      </c>
      <c r="K797" s="42"/>
      <c r="L797" s="42"/>
      <c r="M797" s="47"/>
      <c r="N797" s="57">
        <f t="shared" si="85"/>
        <v>5.8733353293855955E-3</v>
      </c>
      <c r="O797">
        <f t="shared" si="83"/>
        <v>1.6389018939151576E-5</v>
      </c>
      <c r="P797">
        <f>(C797-AVERAGE($C$2:C796))^2</f>
        <v>2.2796620982929686E-5</v>
      </c>
      <c r="R797">
        <f t="shared" si="87"/>
        <v>-0.69673588465545566</v>
      </c>
      <c r="S797" s="45"/>
      <c r="T797" s="49"/>
      <c r="U797" s="50"/>
      <c r="V797" s="71">
        <f t="shared" si="86"/>
        <v>5.7809689248466967E-3</v>
      </c>
      <c r="W797" s="51">
        <f t="shared" si="84"/>
        <v>1.5649690134352727E-5</v>
      </c>
      <c r="X797" s="52">
        <f>(C797-AVERAGE($C$2:C796))^2</f>
        <v>2.2796620982929686E-5</v>
      </c>
    </row>
    <row r="798" spans="1:24" x14ac:dyDescent="0.3">
      <c r="A798" s="1">
        <v>199205</v>
      </c>
      <c r="B798" s="75">
        <f>Monthly!AA1458</f>
        <v>1.8250000000000002E-3</v>
      </c>
      <c r="C798">
        <f>Monthly!AA1459</f>
        <v>-1.8079999999999999E-2</v>
      </c>
      <c r="D798" s="45">
        <f>INTERCEPT($B$2:B796,$C$2:C796)</f>
        <v>5.9020846170345018E-3</v>
      </c>
      <c r="E798" s="45">
        <f t="shared" si="88"/>
        <v>3.3002367597128345E-2</v>
      </c>
      <c r="F798" s="45">
        <f t="shared" si="89"/>
        <v>5.9623139378992612E-3</v>
      </c>
      <c r="G798">
        <f>Monthly!H1458</f>
        <v>0.23173446096094741</v>
      </c>
      <c r="H798" s="45">
        <f t="shared" si="90"/>
        <v>0.70465692411491809</v>
      </c>
      <c r="I798" s="31">
        <f>Monthly!K1458</f>
        <v>5.0368413150136144E-3</v>
      </c>
      <c r="J798" s="49">
        <f t="shared" si="91"/>
        <v>-0.70341079537943496</v>
      </c>
      <c r="K798" s="42"/>
      <c r="L798" s="42"/>
      <c r="M798" s="47"/>
      <c r="N798" s="57">
        <f t="shared" si="85"/>
        <v>5.8778689496338521E-3</v>
      </c>
      <c r="O798">
        <f t="shared" si="83"/>
        <v>5.7397948460782985E-4</v>
      </c>
      <c r="P798">
        <f>(C798-AVERAGE($C$2:C797))^2</f>
        <v>6.0878567317765992E-4</v>
      </c>
      <c r="R798">
        <f t="shared" si="87"/>
        <v>-0.69685467505505638</v>
      </c>
      <c r="S798" s="45"/>
      <c r="T798" s="49"/>
      <c r="U798" s="50"/>
      <c r="V798" s="71">
        <f t="shared" si="86"/>
        <v>5.7886496211614971E-3</v>
      </c>
      <c r="W798" s="51">
        <f t="shared" si="84"/>
        <v>5.697124347377728E-4</v>
      </c>
      <c r="X798" s="52">
        <f>(C798-AVERAGE($C$2:C797))^2</f>
        <v>6.0878567317765992E-4</v>
      </c>
    </row>
    <row r="799" spans="1:24" x14ac:dyDescent="0.3">
      <c r="A799" s="1">
        <v>199206</v>
      </c>
      <c r="B799" s="75">
        <f>Monthly!AA1459</f>
        <v>-1.8079999999999999E-2</v>
      </c>
      <c r="C799">
        <f>Monthly!AA1460</f>
        <v>3.8249000000000005E-2</v>
      </c>
      <c r="D799" s="45">
        <f>INTERCEPT($B$2:B797,$C$2:C797)</f>
        <v>5.9266829362316096E-3</v>
      </c>
      <c r="E799" s="45">
        <f t="shared" si="88"/>
        <v>3.149323155640945E-2</v>
      </c>
      <c r="F799" s="45">
        <f t="shared" si="89"/>
        <v>5.3572853096917269E-3</v>
      </c>
      <c r="G799">
        <f>Monthly!H1459</f>
        <v>0.231398704573227</v>
      </c>
      <c r="H799" s="45">
        <f t="shared" si="90"/>
        <v>0.70382511659764269</v>
      </c>
      <c r="I799" s="31">
        <f>Monthly!K1459</f>
        <v>4.9996583002147755E-3</v>
      </c>
      <c r="J799" s="49">
        <f t="shared" si="91"/>
        <v>-0.70313596879225493</v>
      </c>
      <c r="K799" s="42"/>
      <c r="L799" s="42"/>
      <c r="M799" s="47"/>
      <c r="N799" s="57">
        <f t="shared" si="85"/>
        <v>5.8593609603857927E-3</v>
      </c>
      <c r="O799">
        <f t="shared" si="83"/>
        <v>1.0490887171165011E-3</v>
      </c>
      <c r="P799">
        <f>(C799-AVERAGE($C$2:C798))^2</f>
        <v>1.0040263970845951E-3</v>
      </c>
      <c r="R799">
        <f t="shared" si="87"/>
        <v>-0.69663108995590239</v>
      </c>
      <c r="S799" s="45"/>
      <c r="T799" s="49"/>
      <c r="U799" s="50"/>
      <c r="V799" s="71">
        <f t="shared" si="86"/>
        <v>5.7741931562208179E-3</v>
      </c>
      <c r="W799" s="51">
        <f t="shared" si="84"/>
        <v>1.0546130795407675E-3</v>
      </c>
      <c r="X799" s="52">
        <f>(C799-AVERAGE($C$2:C798))^2</f>
        <v>1.0040263970845951E-3</v>
      </c>
    </row>
    <row r="800" spans="1:24" x14ac:dyDescent="0.3">
      <c r="A800" s="1">
        <v>199207</v>
      </c>
      <c r="B800" s="75">
        <f>Monthly!AA1460</f>
        <v>3.8249000000000005E-2</v>
      </c>
      <c r="C800">
        <f>Monthly!AA1461</f>
        <v>-2.3223333333333335E-2</v>
      </c>
      <c r="D800" s="45">
        <f>INTERCEPT($B$2:B798,$C$2:C798)</f>
        <v>5.92367127296233E-3</v>
      </c>
      <c r="E800" s="45">
        <f t="shared" si="88"/>
        <v>3.015995856100858E-2</v>
      </c>
      <c r="F800" s="45">
        <f t="shared" si="89"/>
        <v>7.0772595279623473E-3</v>
      </c>
      <c r="G800">
        <f>Monthly!H1460</f>
        <v>0.23109495167843136</v>
      </c>
      <c r="H800" s="45">
        <f t="shared" si="90"/>
        <v>0.7030725106461343</v>
      </c>
      <c r="I800" s="31">
        <f>Monthly!K1460</f>
        <v>4.9832094299177574E-3</v>
      </c>
      <c r="J800" s="49">
        <f t="shared" si="91"/>
        <v>-0.70063363478611607</v>
      </c>
      <c r="K800" s="42"/>
      <c r="L800" s="42"/>
      <c r="M800" s="47"/>
      <c r="N800" s="57">
        <f t="shared" si="85"/>
        <v>5.690843163924042E-3</v>
      </c>
      <c r="O800">
        <f t="shared" si="83"/>
        <v>8.3602960251455091E-4</v>
      </c>
      <c r="P800">
        <f>(C800-AVERAGE($C$2:C799))^2</f>
        <v>8.8957029244305535E-4</v>
      </c>
      <c r="R800">
        <f t="shared" si="87"/>
        <v>-0.69415271826619529</v>
      </c>
      <c r="S800" s="45"/>
      <c r="T800" s="49"/>
      <c r="U800" s="50"/>
      <c r="V800" s="71">
        <f t="shared" si="86"/>
        <v>5.6139477124153778E-3</v>
      </c>
      <c r="W800" s="51">
        <f t="shared" si="84"/>
        <v>8.3158877811149794E-4</v>
      </c>
      <c r="X800" s="52">
        <f>(C800-AVERAGE($C$2:C799))^2</f>
        <v>8.8957029244305535E-4</v>
      </c>
    </row>
    <row r="801" spans="1:24" x14ac:dyDescent="0.3">
      <c r="A801" s="1">
        <v>199208</v>
      </c>
      <c r="B801" s="75">
        <f>Monthly!AA1461</f>
        <v>-2.3223333333333335E-2</v>
      </c>
      <c r="C801">
        <f>Monthly!AA1462</f>
        <v>8.9149999999999993E-3</v>
      </c>
      <c r="D801" s="45">
        <f>INTERCEPT($B$2:B799,$C$2:C799)</f>
        <v>5.890901747589542E-3</v>
      </c>
      <c r="E801" s="45">
        <f t="shared" si="88"/>
        <v>2.3132345758665216E-2</v>
      </c>
      <c r="F801" s="45">
        <f t="shared" si="89"/>
        <v>5.3536915712541402E-3</v>
      </c>
      <c r="G801">
        <f>Monthly!H1461</f>
        <v>0.23080623651218826</v>
      </c>
      <c r="H801" s="45">
        <f t="shared" si="90"/>
        <v>0.70235708879155068</v>
      </c>
      <c r="I801" s="31">
        <f>Monthly!K1461</f>
        <v>4.9826958354562464E-3</v>
      </c>
      <c r="J801" s="49">
        <f t="shared" si="91"/>
        <v>-0.7016753489687807</v>
      </c>
      <c r="K801" s="42"/>
      <c r="L801" s="42"/>
      <c r="M801" s="47"/>
      <c r="N801" s="57">
        <f t="shared" si="85"/>
        <v>5.7609966199274887E-3</v>
      </c>
      <c r="O801">
        <f t="shared" si="83"/>
        <v>9.9477373215088218E-6</v>
      </c>
      <c r="P801">
        <f>(C801-AVERAGE($C$2:C800))^2</f>
        <v>5.5224862745183071E-6</v>
      </c>
      <c r="R801">
        <f t="shared" si="87"/>
        <v>-0.6951975327513652</v>
      </c>
      <c r="S801" s="45"/>
      <c r="T801" s="49"/>
      <c r="U801" s="50"/>
      <c r="V801" s="71">
        <f t="shared" si="86"/>
        <v>5.6815028582257315E-3</v>
      </c>
      <c r="W801" s="51">
        <f t="shared" si="84"/>
        <v>1.0455503765862359E-5</v>
      </c>
      <c r="X801" s="52">
        <f>(C801-AVERAGE($C$2:C800))^2</f>
        <v>5.5224862745183071E-6</v>
      </c>
    </row>
    <row r="802" spans="1:24" x14ac:dyDescent="0.3">
      <c r="A802" s="1">
        <v>199209</v>
      </c>
      <c r="B802" s="75">
        <f>Monthly!AA1462</f>
        <v>8.9149999999999993E-3</v>
      </c>
      <c r="C802">
        <f>Monthly!AA1463</f>
        <v>2.4126666666666667E-3</v>
      </c>
      <c r="D802" s="45">
        <f>INTERCEPT($B$2:B800,$C$2:C800)</f>
        <v>5.9367531327083846E-3</v>
      </c>
      <c r="E802" s="45">
        <f t="shared" si="88"/>
        <v>1.4497220555016561E-3</v>
      </c>
      <c r="F802" s="45">
        <f t="shared" si="89"/>
        <v>5.9496774048331822E-3</v>
      </c>
      <c r="G802">
        <f>Monthly!H1462</f>
        <v>0.23056092318643981</v>
      </c>
      <c r="H802" s="45">
        <f t="shared" si="90"/>
        <v>0.70174915694902507</v>
      </c>
      <c r="I802" s="31">
        <f>Monthly!K1462</f>
        <v>4.9821965037256458E-3</v>
      </c>
      <c r="J802" s="49">
        <f t="shared" si="91"/>
        <v>-0.70049306086298258</v>
      </c>
      <c r="K802" s="42"/>
      <c r="L802" s="42"/>
      <c r="M802" s="47"/>
      <c r="N802" s="57">
        <f t="shared" si="85"/>
        <v>5.6813763190870503E-3</v>
      </c>
      <c r="O802">
        <f t="shared" si="83"/>
        <v>1.0684462791826186E-5</v>
      </c>
      <c r="P802">
        <f>(C802-AVERAGE($C$2:C801))^2</f>
        <v>1.7266299937439096E-5</v>
      </c>
      <c r="R802">
        <f t="shared" si="87"/>
        <v>-0.69401795886483841</v>
      </c>
      <c r="S802" s="45"/>
      <c r="T802" s="49"/>
      <c r="U802" s="50"/>
      <c r="V802" s="71">
        <f t="shared" si="86"/>
        <v>5.6052344995558764E-3</v>
      </c>
      <c r="W802" s="51">
        <f t="shared" si="84"/>
        <v>1.0192489367598905E-5</v>
      </c>
      <c r="X802" s="52">
        <f>(C802-AVERAGE($C$2:C801))^2</f>
        <v>1.7266299937439096E-5</v>
      </c>
    </row>
    <row r="803" spans="1:24" x14ac:dyDescent="0.3">
      <c r="A803" s="1">
        <v>199210</v>
      </c>
      <c r="B803" s="75">
        <f>Monthly!AA1463</f>
        <v>2.4126666666666667E-3</v>
      </c>
      <c r="C803">
        <f>Monthly!AA1464</f>
        <v>3.1185666666666664E-2</v>
      </c>
      <c r="D803" s="45">
        <f>INTERCEPT($B$2:B801,$C$2:C801)</f>
        <v>5.8993635187097049E-3</v>
      </c>
      <c r="E803" s="45">
        <f t="shared" si="88"/>
        <v>9.4856793572500389E-3</v>
      </c>
      <c r="F803" s="45">
        <f t="shared" si="89"/>
        <v>5.9222493011056301E-3</v>
      </c>
      <c r="G803">
        <f>Monthly!H1463</f>
        <v>0.23033141849185976</v>
      </c>
      <c r="H803" s="45">
        <f t="shared" si="90"/>
        <v>0.70118035365203446</v>
      </c>
      <c r="I803" s="31">
        <f>Monthly!K1463</f>
        <v>4.9898693593986966E-3</v>
      </c>
      <c r="J803" s="49">
        <f t="shared" si="91"/>
        <v>-0.69995896477665709</v>
      </c>
      <c r="K803" s="42"/>
      <c r="L803" s="42"/>
      <c r="M803" s="47"/>
      <c r="N803" s="57">
        <f t="shared" si="85"/>
        <v>5.6454080209519461E-3</v>
      </c>
      <c r="O803">
        <f t="shared" si="83"/>
        <v>6.5230481169000539E-4</v>
      </c>
      <c r="P803">
        <f>(C803-AVERAGE($C$2:C802))^2</f>
        <v>6.062878868426262E-4</v>
      </c>
      <c r="R803">
        <f t="shared" si="87"/>
        <v>-0.69347582452735501</v>
      </c>
      <c r="S803" s="45"/>
      <c r="T803" s="49"/>
      <c r="U803" s="50"/>
      <c r="V803" s="71">
        <f t="shared" si="86"/>
        <v>5.5701814210071671E-3</v>
      </c>
      <c r="W803" s="51">
        <f t="shared" si="84"/>
        <v>6.5615308437059941E-4</v>
      </c>
      <c r="X803" s="52">
        <f>(C803-AVERAGE($C$2:C802))^2</f>
        <v>6.062878868426262E-4</v>
      </c>
    </row>
    <row r="804" spans="1:24" x14ac:dyDescent="0.3">
      <c r="A804" s="1">
        <v>199211</v>
      </c>
      <c r="B804" s="75">
        <f>Monthly!AA1464</f>
        <v>3.1185666666666664E-2</v>
      </c>
      <c r="C804">
        <f>Monthly!AA1465</f>
        <v>1.0696666666666667E-2</v>
      </c>
      <c r="D804" s="45">
        <f>INTERCEPT($B$2:B802,$C$2:C802)</f>
        <v>5.9028565457876353E-3</v>
      </c>
      <c r="E804" s="45">
        <f t="shared" si="88"/>
        <v>6.3504545967350001E-3</v>
      </c>
      <c r="F804" s="45">
        <f t="shared" si="89"/>
        <v>6.1008997060232138E-3</v>
      </c>
      <c r="G804">
        <f>Monthly!H1464</f>
        <v>0.23009524775231779</v>
      </c>
      <c r="H804" s="45">
        <f t="shared" si="90"/>
        <v>0.7005949804027729</v>
      </c>
      <c r="I804" s="31">
        <f>Monthly!K1464</f>
        <v>4.9794462405101294E-3</v>
      </c>
      <c r="J804" s="49">
        <f t="shared" si="91"/>
        <v>-0.69918604543155605</v>
      </c>
      <c r="K804" s="42"/>
      <c r="L804" s="42"/>
      <c r="M804" s="47"/>
      <c r="N804" s="57">
        <f t="shared" si="85"/>
        <v>5.5933563505675965E-3</v>
      </c>
      <c r="O804">
        <f t="shared" si="83"/>
        <v>2.6043776182403193E-5</v>
      </c>
      <c r="P804">
        <f>(C804-AVERAGE($C$2:C803))^2</f>
        <v>1.6836348471365197E-5</v>
      </c>
      <c r="R804">
        <f t="shared" si="87"/>
        <v>-0.69271843209890294</v>
      </c>
      <c r="S804" s="45"/>
      <c r="T804" s="49"/>
      <c r="U804" s="50"/>
      <c r="V804" s="71">
        <f t="shared" si="86"/>
        <v>5.5212102814738082E-3</v>
      </c>
      <c r="W804" s="51">
        <f t="shared" si="84"/>
        <v>2.6785348795033531E-5</v>
      </c>
      <c r="X804" s="52">
        <f>(C804-AVERAGE($C$2:C803))^2</f>
        <v>1.6836348471365197E-5</v>
      </c>
    </row>
    <row r="805" spans="1:24" x14ac:dyDescent="0.3">
      <c r="A805" s="1">
        <v>199212</v>
      </c>
      <c r="B805" s="75">
        <f>Monthly!AA1465</f>
        <v>1.0696666666666667E-2</v>
      </c>
      <c r="C805">
        <f>Monthly!AA1466</f>
        <v>4.7819999999999998E-3</v>
      </c>
      <c r="D805" s="45">
        <f>INTERCEPT($B$2:B803,$C$2:C803)</f>
        <v>5.8950290916705205E-3</v>
      </c>
      <c r="E805" s="45">
        <f t="shared" si="88"/>
        <v>1.0150313401263532E-2</v>
      </c>
      <c r="F805" s="45">
        <f t="shared" si="89"/>
        <v>6.0036036106860362E-3</v>
      </c>
      <c r="G805">
        <f>Monthly!H1465</f>
        <v>0.22986901812923866</v>
      </c>
      <c r="H805" s="45">
        <f t="shared" si="90"/>
        <v>0.7000342005228386</v>
      </c>
      <c r="I805" s="31">
        <f>Monthly!K1465</f>
        <v>4.9690181898873753E-3</v>
      </c>
      <c r="J805" s="49">
        <f t="shared" si="91"/>
        <v>-0.69870506329621196</v>
      </c>
      <c r="K805" s="42"/>
      <c r="L805" s="42"/>
      <c r="M805" s="47"/>
      <c r="N805" s="57">
        <f t="shared" si="85"/>
        <v>5.5609649714044584E-3</v>
      </c>
      <c r="O805">
        <f t="shared" si="83"/>
        <v>6.0678642667514905E-7</v>
      </c>
      <c r="P805">
        <f>(C805-AVERAGE($C$2:C804))^2</f>
        <v>3.2999067628839773E-6</v>
      </c>
      <c r="R805">
        <f t="shared" si="87"/>
        <v>-0.69225289047514604</v>
      </c>
      <c r="S805" s="45"/>
      <c r="T805" s="49"/>
      <c r="U805" s="50"/>
      <c r="V805" s="71">
        <f t="shared" si="86"/>
        <v>5.4911095002154325E-3</v>
      </c>
      <c r="W805" s="51">
        <f t="shared" si="84"/>
        <v>5.0283628329578082E-7</v>
      </c>
      <c r="X805" s="52">
        <f>(C805-AVERAGE($C$2:C804))^2</f>
        <v>3.2999067628839773E-6</v>
      </c>
    </row>
    <row r="806" spans="1:24" x14ac:dyDescent="0.3">
      <c r="A806" s="1">
        <v>199301</v>
      </c>
      <c r="B806" s="75">
        <f>Monthly!AA1466</f>
        <v>4.7819999999999998E-3</v>
      </c>
      <c r="C806">
        <f>Monthly!AA1467</f>
        <v>1.1084333333333333E-2</v>
      </c>
      <c r="D806" s="45">
        <f>INTERCEPT($B$2:B804,$C$2:C804)</f>
        <v>5.9249648840797144E-3</v>
      </c>
      <c r="E806" s="45">
        <f t="shared" si="88"/>
        <v>5.1550764919568249E-3</v>
      </c>
      <c r="F806" s="45">
        <f t="shared" si="89"/>
        <v>5.9496164598642522E-3</v>
      </c>
      <c r="G806">
        <f>Monthly!H1466</f>
        <v>0.22964748206909258</v>
      </c>
      <c r="H806" s="45">
        <f t="shared" si="90"/>
        <v>0.69948501058772716</v>
      </c>
      <c r="I806" s="31">
        <f>Monthly!K1466</f>
        <v>4.9504509694089363E-3</v>
      </c>
      <c r="J806" s="49">
        <f t="shared" si="91"/>
        <v>-0.69818619038702578</v>
      </c>
      <c r="K806" s="42"/>
      <c r="L806" s="42"/>
      <c r="M806" s="47"/>
      <c r="N806" s="57">
        <f t="shared" si="85"/>
        <v>5.5260218666529567E-3</v>
      </c>
      <c r="O806">
        <f t="shared" si="83"/>
        <v>3.0894826360630558E-5</v>
      </c>
      <c r="P806">
        <f>(C806-AVERAGE($C$2:C805))^2</f>
        <v>2.014239705552114E-5</v>
      </c>
      <c r="R806">
        <f t="shared" si="87"/>
        <v>-0.6917599753047341</v>
      </c>
      <c r="S806" s="45"/>
      <c r="T806" s="49"/>
      <c r="U806" s="50"/>
      <c r="V806" s="71">
        <f t="shared" si="86"/>
        <v>5.4592388124694649E-3</v>
      </c>
      <c r="W806" s="51">
        <f t="shared" si="84"/>
        <v>3.1641688368652713E-5</v>
      </c>
      <c r="X806" s="52">
        <f>(C806-AVERAGE($C$2:C805))^2</f>
        <v>2.014239705552114E-5</v>
      </c>
    </row>
    <row r="807" spans="1:24" x14ac:dyDescent="0.3">
      <c r="A807" s="1">
        <v>199302</v>
      </c>
      <c r="B807" s="75">
        <f>Monthly!AA1467</f>
        <v>1.1084333333333333E-2</v>
      </c>
      <c r="C807">
        <f>Monthly!AA1468</f>
        <v>1.8743666666666665E-2</v>
      </c>
      <c r="D807" s="45">
        <f>INTERCEPT($B$2:B805,$C$2:C805)</f>
        <v>5.9303278316042603E-3</v>
      </c>
      <c r="E807" s="45">
        <f t="shared" si="88"/>
        <v>-3.3354399629617337E-3</v>
      </c>
      <c r="F807" s="45">
        <f t="shared" si="89"/>
        <v>5.8933567032414718E-3</v>
      </c>
      <c r="G807">
        <f>Monthly!H1467</f>
        <v>0.22943649454498682</v>
      </c>
      <c r="H807" s="45">
        <f t="shared" si="90"/>
        <v>0.69896192944451729</v>
      </c>
      <c r="I807" s="31">
        <f>Monthly!K1467</f>
        <v>4.9567913000180134E-3</v>
      </c>
      <c r="J807" s="49">
        <f t="shared" si="91"/>
        <v>-0.69774134883551053</v>
      </c>
      <c r="K807" s="42"/>
      <c r="L807" s="42"/>
      <c r="M807" s="47"/>
      <c r="N807" s="57">
        <f t="shared" si="85"/>
        <v>5.4960643478516799E-3</v>
      </c>
      <c r="O807">
        <f t="shared" si="83"/>
        <v>1.7549896719747218E-4</v>
      </c>
      <c r="P807">
        <f>(C807-AVERAGE($C$2:C806))^2</f>
        <v>1.474229754145965E-4</v>
      </c>
      <c r="R807">
        <f t="shared" si="87"/>
        <v>-0.69130866513724598</v>
      </c>
      <c r="S807" s="45"/>
      <c r="T807" s="49"/>
      <c r="U807" s="50"/>
      <c r="V807" s="71">
        <f t="shared" si="86"/>
        <v>5.4300582023199054E-3</v>
      </c>
      <c r="W807" s="51">
        <f t="shared" si="84"/>
        <v>1.7725217034192568E-4</v>
      </c>
      <c r="X807" s="52">
        <f>(C807-AVERAGE($C$2:C806))^2</f>
        <v>1.474229754145965E-4</v>
      </c>
    </row>
    <row r="808" spans="1:24" x14ac:dyDescent="0.3">
      <c r="A808" s="1">
        <v>199303</v>
      </c>
      <c r="B808" s="75">
        <f>Monthly!AA1468</f>
        <v>1.8743666666666665E-2</v>
      </c>
      <c r="C808">
        <f>Monthly!AA1469</f>
        <v>-2.6910666666666666E-2</v>
      </c>
      <c r="D808" s="45">
        <f>INTERCEPT($B$2:B806,$C$2:C806)</f>
        <v>5.9275581591389081E-3</v>
      </c>
      <c r="E808" s="45">
        <f t="shared" si="88"/>
        <v>-1.004507551319149E-2</v>
      </c>
      <c r="F808" s="45">
        <f t="shared" si="89"/>
        <v>5.7392766120781509E-3</v>
      </c>
      <c r="G808">
        <f>Monthly!H1468</f>
        <v>0.22924994980216293</v>
      </c>
      <c r="H808" s="45">
        <f t="shared" si="90"/>
        <v>0.69849941338096733</v>
      </c>
      <c r="I808" s="31">
        <f>Monthly!K1468</f>
        <v>4.9631145587405419E-3</v>
      </c>
      <c r="J808" s="49">
        <f t="shared" si="91"/>
        <v>-0.69745362663326649</v>
      </c>
      <c r="K808" s="42"/>
      <c r="L808" s="42"/>
      <c r="M808" s="47"/>
      <c r="N808" s="57">
        <f t="shared" si="85"/>
        <v>5.4766879131325982E-3</v>
      </c>
      <c r="O808">
        <f t="shared" si="83"/>
        <v>1.0489407366776444E-3</v>
      </c>
      <c r="P808">
        <f>(C808-AVERAGE($C$2:C807))^2</f>
        <v>1.1241007160617974E-3</v>
      </c>
      <c r="R808">
        <f t="shared" si="87"/>
        <v>-0.69101429580550122</v>
      </c>
      <c r="S808" s="45"/>
      <c r="T808" s="49"/>
      <c r="U808" s="50"/>
      <c r="V808" s="71">
        <f t="shared" si="86"/>
        <v>5.4110250022538914E-3</v>
      </c>
      <c r="W808" s="51">
        <f t="shared" si="84"/>
        <v>1.0446917523407686E-3</v>
      </c>
      <c r="X808" s="52">
        <f>(C808-AVERAGE($C$2:C807))^2</f>
        <v>1.1241007160617974E-3</v>
      </c>
    </row>
    <row r="809" spans="1:24" x14ac:dyDescent="0.3">
      <c r="A809" s="1">
        <v>199304</v>
      </c>
      <c r="B809" s="75">
        <f>Monthly!AA1469</f>
        <v>-2.6910666666666666E-2</v>
      </c>
      <c r="C809">
        <f>Monthly!AA1470</f>
        <v>2.3792333333333335E-2</v>
      </c>
      <c r="D809" s="45">
        <f>INTERCEPT($B$2:B807,$C$2:C807)</f>
        <v>5.9315513506971122E-3</v>
      </c>
      <c r="E809" s="45">
        <f t="shared" si="88"/>
        <v>-7.8909514088640435E-3</v>
      </c>
      <c r="F809" s="45">
        <f t="shared" si="89"/>
        <v>6.1439021137439159E-3</v>
      </c>
      <c r="G809">
        <f>Monthly!H1469</f>
        <v>0.22907012401625587</v>
      </c>
      <c r="H809" s="45">
        <f t="shared" si="90"/>
        <v>0.69805352625237593</v>
      </c>
      <c r="I809" s="31">
        <f>Monthly!K1469</f>
        <v>4.9734583839064995E-3</v>
      </c>
      <c r="J809" s="49">
        <f t="shared" si="91"/>
        <v>-0.69661266534826127</v>
      </c>
      <c r="K809" s="42"/>
      <c r="L809" s="42"/>
      <c r="M809" s="47"/>
      <c r="N809" s="57">
        <f t="shared" si="85"/>
        <v>5.4200540096204994E-3</v>
      </c>
      <c r="O809">
        <f t="shared" si="83"/>
        <v>3.3754064754852619E-4</v>
      </c>
      <c r="P809">
        <f>(C809-AVERAGE($C$2:C808))^2</f>
        <v>2.9642284176262338E-4</v>
      </c>
      <c r="R809">
        <f t="shared" si="87"/>
        <v>-0.69016141921182106</v>
      </c>
      <c r="S809" s="45"/>
      <c r="T809" s="49"/>
      <c r="U809" s="50"/>
      <c r="V809" s="71">
        <f t="shared" si="86"/>
        <v>5.3558800904421749E-3</v>
      </c>
      <c r="W809" s="51">
        <f t="shared" si="84"/>
        <v>3.3990280817731196E-4</v>
      </c>
      <c r="X809" s="52">
        <f>(C809-AVERAGE($C$2:C808))^2</f>
        <v>2.9642284176262338E-4</v>
      </c>
    </row>
    <row r="810" spans="1:24" x14ac:dyDescent="0.3">
      <c r="A810" s="1">
        <v>199305</v>
      </c>
      <c r="B810" s="75">
        <f>Monthly!AA1470</f>
        <v>2.3792333333333335E-2</v>
      </c>
      <c r="C810">
        <f>Monthly!AA1471</f>
        <v>9.0766666666666686E-4</v>
      </c>
      <c r="D810" s="45">
        <f>INTERCEPT($B$2:B808,$C$2:C808)</f>
        <v>5.9519724547010596E-3</v>
      </c>
      <c r="E810" s="45">
        <f t="shared" si="88"/>
        <v>-5.3159692276192327E-3</v>
      </c>
      <c r="F810" s="45">
        <f t="shared" si="89"/>
        <v>5.8254931428478006E-3</v>
      </c>
      <c r="G810">
        <f>Monthly!H1470</f>
        <v>0.22889576569620834</v>
      </c>
      <c r="H810" s="45">
        <f t="shared" si="90"/>
        <v>0.69762116781233185</v>
      </c>
      <c r="I810" s="31">
        <f>Monthly!K1470</f>
        <v>4.9702927483029156E-3</v>
      </c>
      <c r="J810" s="49">
        <f t="shared" si="91"/>
        <v>-0.69648379119282766</v>
      </c>
      <c r="K810" s="42"/>
      <c r="L810" s="42"/>
      <c r="M810" s="47"/>
      <c r="N810" s="57">
        <f t="shared" si="85"/>
        <v>5.411375076815661E-3</v>
      </c>
      <c r="O810">
        <f t="shared" si="83"/>
        <v>2.028338944364678E-5</v>
      </c>
      <c r="P810">
        <f>(C810-AVERAGE($C$2:C809))^2</f>
        <v>3.2365176309357148E-5</v>
      </c>
      <c r="R810">
        <f t="shared" si="87"/>
        <v>-0.69003810910836805</v>
      </c>
      <c r="S810" s="45"/>
      <c r="T810" s="49"/>
      <c r="U810" s="50"/>
      <c r="V810" s="71">
        <f t="shared" si="86"/>
        <v>5.3479071611452558E-3</v>
      </c>
      <c r="W810" s="51">
        <f t="shared" si="84"/>
        <v>1.9715735648807465E-5</v>
      </c>
      <c r="X810" s="52">
        <f>(C810-AVERAGE($C$2:C809))^2</f>
        <v>3.2365176309357148E-5</v>
      </c>
    </row>
    <row r="811" spans="1:24" x14ac:dyDescent="0.3">
      <c r="A811" s="1">
        <v>199306</v>
      </c>
      <c r="B811" s="75">
        <f>Monthly!AA1471</f>
        <v>9.0766666666666686E-4</v>
      </c>
      <c r="C811">
        <f>Monthly!AA1472</f>
        <v>-7.1263333333333335E-3</v>
      </c>
      <c r="D811" s="45">
        <f>INTERCEPT($B$2:B809,$C$2:C809)</f>
        <v>5.9098272001744502E-3</v>
      </c>
      <c r="E811" s="45">
        <f t="shared" si="88"/>
        <v>-1.3510402682091227E-2</v>
      </c>
      <c r="F811" s="45">
        <f t="shared" si="89"/>
        <v>5.8975642580066717E-3</v>
      </c>
      <c r="G811">
        <f>Monthly!H1471</f>
        <v>0.22870641844159478</v>
      </c>
      <c r="H811" s="45">
        <f t="shared" si="90"/>
        <v>0.697151609597503</v>
      </c>
      <c r="I811" s="31">
        <f>Monthly!K1471</f>
        <v>4.9671350543207581E-3</v>
      </c>
      <c r="J811" s="49">
        <f t="shared" si="91"/>
        <v>-0.69596521526361776</v>
      </c>
      <c r="K811" s="42"/>
      <c r="L811" s="42"/>
      <c r="M811" s="47"/>
      <c r="N811" s="57">
        <f t="shared" si="85"/>
        <v>5.3764519719566861E-3</v>
      </c>
      <c r="O811">
        <f t="shared" si="83"/>
        <v>1.5631964039017606E-4</v>
      </c>
      <c r="P811">
        <f>(C811-AVERAGE($C$2:C810))^2</f>
        <v>1.8812887075407873E-4</v>
      </c>
      <c r="R811">
        <f t="shared" si="87"/>
        <v>-0.68952520957306784</v>
      </c>
      <c r="S811" s="45"/>
      <c r="T811" s="49"/>
      <c r="U811" s="50"/>
      <c r="V811" s="71">
        <f t="shared" si="86"/>
        <v>5.31474433330828E-3</v>
      </c>
      <c r="W811" s="51">
        <f t="shared" si="84"/>
        <v>1.5478041350740874E-4</v>
      </c>
      <c r="X811" s="52">
        <f>(C811-AVERAGE($C$2:C810))^2</f>
        <v>1.8812887075407873E-4</v>
      </c>
    </row>
    <row r="812" spans="1:24" x14ac:dyDescent="0.3">
      <c r="A812" s="1">
        <v>199307</v>
      </c>
      <c r="B812" s="75">
        <f>Monthly!AA1472</f>
        <v>-7.1263333333333335E-3</v>
      </c>
      <c r="C812">
        <f>Monthly!AA1473</f>
        <v>3.4914333333333332E-2</v>
      </c>
      <c r="D812" s="45">
        <f>INTERCEPT($B$2:B810,$C$2:C810)</f>
        <v>5.9320616485271571E-3</v>
      </c>
      <c r="E812" s="45">
        <f t="shared" si="88"/>
        <v>-1.9127404226477351E-2</v>
      </c>
      <c r="F812" s="45">
        <f t="shared" si="89"/>
        <v>6.0683699068464431E-3</v>
      </c>
      <c r="G812">
        <f>Monthly!H1472</f>
        <v>0.2285238721636127</v>
      </c>
      <c r="H812" s="45">
        <f t="shared" si="90"/>
        <v>0.69669888577805916</v>
      </c>
      <c r="I812" s="31">
        <f>Monthly!K1472</f>
        <v>4.9518766820570628E-3</v>
      </c>
      <c r="J812" s="49">
        <f t="shared" si="91"/>
        <v>-0.69532610282448593</v>
      </c>
      <c r="K812" s="42"/>
      <c r="L812" s="42"/>
      <c r="M812" s="47"/>
      <c r="N812" s="57">
        <f t="shared" si="85"/>
        <v>5.3334114267418672E-3</v>
      </c>
      <c r="O812">
        <f t="shared" si="83"/>
        <v>8.7503094084386284E-4</v>
      </c>
      <c r="P812">
        <f>(C812-AVERAGE($C$2:C811))^2</f>
        <v>8.0324584735808546E-4</v>
      </c>
      <c r="R812">
        <f t="shared" si="87"/>
        <v>-0.68890739911690047</v>
      </c>
      <c r="S812" s="45"/>
      <c r="T812" s="49"/>
      <c r="U812" s="50"/>
      <c r="V812" s="71">
        <f t="shared" si="86"/>
        <v>5.2747982222599091E-3</v>
      </c>
      <c r="W812" s="51">
        <f t="shared" si="84"/>
        <v>8.7850204160055425E-4</v>
      </c>
      <c r="X812" s="52">
        <f>(C812-AVERAGE($C$2:C811))^2</f>
        <v>8.0324584735808546E-4</v>
      </c>
    </row>
    <row r="813" spans="1:24" x14ac:dyDescent="0.3">
      <c r="A813" s="1">
        <v>199308</v>
      </c>
      <c r="B813" s="75">
        <f>Monthly!AA1473</f>
        <v>3.4914333333333332E-2</v>
      </c>
      <c r="C813">
        <f>Monthly!AA1474</f>
        <v>-1.0040333333333333E-2</v>
      </c>
      <c r="D813" s="45">
        <f>INTERCEPT($B$2:B811,$C$2:C811)</f>
        <v>5.9265878310301697E-3</v>
      </c>
      <c r="E813" s="45">
        <f t="shared" si="88"/>
        <v>-2.7888849259944653E-3</v>
      </c>
      <c r="F813" s="45">
        <f t="shared" si="89"/>
        <v>5.8292157730956903E-3</v>
      </c>
      <c r="G813">
        <f>Monthly!H1473</f>
        <v>0.22832995628361391</v>
      </c>
      <c r="H813" s="45">
        <f t="shared" si="90"/>
        <v>0.69621793109895624</v>
      </c>
      <c r="I813" s="31">
        <f>Monthly!K1473</f>
        <v>4.9277290919865508E-3</v>
      </c>
      <c r="J813" s="49">
        <f t="shared" si="91"/>
        <v>-0.69502571702107618</v>
      </c>
      <c r="K813" s="42"/>
      <c r="L813" s="42"/>
      <c r="M813" s="47"/>
      <c r="N813" s="57">
        <f t="shared" si="85"/>
        <v>5.3131821713527719E-3</v>
      </c>
      <c r="O813">
        <f t="shared" si="83"/>
        <v>2.3573043835263663E-4</v>
      </c>
      <c r="P813">
        <f>(C813-AVERAGE($C$2:C812))^2</f>
        <v>2.771566019437194E-4</v>
      </c>
      <c r="R813">
        <f t="shared" si="87"/>
        <v>-0.68863991893015319</v>
      </c>
      <c r="S813" s="45"/>
      <c r="T813" s="49"/>
      <c r="U813" s="50"/>
      <c r="V813" s="71">
        <f t="shared" si="86"/>
        <v>5.257503608456629E-3</v>
      </c>
      <c r="W813" s="51">
        <f t="shared" si="84"/>
        <v>2.3402381509759367E-4</v>
      </c>
      <c r="X813" s="52">
        <f>(C813-AVERAGE($C$2:C812))^2</f>
        <v>2.771566019437194E-4</v>
      </c>
    </row>
    <row r="814" spans="1:24" x14ac:dyDescent="0.3">
      <c r="A814" s="1">
        <v>199309</v>
      </c>
      <c r="B814" s="75">
        <f>Monthly!AA1474</f>
        <v>-1.0040333333333333E-2</v>
      </c>
      <c r="C814">
        <f>Monthly!AA1475</f>
        <v>1.7367333333333332E-2</v>
      </c>
      <c r="D814" s="45">
        <f>INTERCEPT($B$2:B812,$C$2:C812)</f>
        <v>5.9073520100159545E-3</v>
      </c>
      <c r="E814" s="45">
        <f t="shared" si="88"/>
        <v>-2.3303874886241144E-3</v>
      </c>
      <c r="F814" s="45">
        <f t="shared" si="89"/>
        <v>5.9307498771975697E-3</v>
      </c>
      <c r="G814">
        <f>Monthly!H1474</f>
        <v>0.22813282063158524</v>
      </c>
      <c r="H814" s="45">
        <f t="shared" si="90"/>
        <v>0.69572895495651954</v>
      </c>
      <c r="I814" s="31">
        <f>Monthly!K1474</f>
        <v>4.9036506927185343E-3</v>
      </c>
      <c r="J814" s="49">
        <f t="shared" si="91"/>
        <v>-0.69440928119569523</v>
      </c>
      <c r="K814" s="42"/>
      <c r="L814" s="42"/>
      <c r="M814" s="47"/>
      <c r="N814" s="57">
        <f t="shared" si="85"/>
        <v>5.2716687655890229E-3</v>
      </c>
      <c r="O814">
        <f t="shared" si="83"/>
        <v>1.4630510133538513E-4</v>
      </c>
      <c r="P814">
        <f>(C814-AVERAGE($C$2:C813))^2</f>
        <v>1.1621159507943255E-4</v>
      </c>
      <c r="R814">
        <f t="shared" si="87"/>
        <v>-0.6880563090473899</v>
      </c>
      <c r="S814" s="45"/>
      <c r="T814" s="49"/>
      <c r="U814" s="50"/>
      <c r="V814" s="71">
        <f t="shared" si="86"/>
        <v>5.2197688227257205E-3</v>
      </c>
      <c r="W814" s="51">
        <f t="shared" si="84"/>
        <v>1.4756332353937354E-4</v>
      </c>
      <c r="X814" s="52">
        <f>(C814-AVERAGE($C$2:C813))^2</f>
        <v>1.1621159507943255E-4</v>
      </c>
    </row>
    <row r="815" spans="1:24" x14ac:dyDescent="0.3">
      <c r="A815" s="1">
        <v>199310</v>
      </c>
      <c r="B815" s="75">
        <f>Monthly!AA1475</f>
        <v>1.7367333333333332E-2</v>
      </c>
      <c r="C815">
        <f>Monthly!AA1476</f>
        <v>-1.1238333333333333E-2</v>
      </c>
      <c r="D815" s="45">
        <f>INTERCEPT($B$2:B813,$C$2:C813)</f>
        <v>5.945483348569874E-3</v>
      </c>
      <c r="E815" s="45">
        <f t="shared" si="88"/>
        <v>-2.413100484577609E-3</v>
      </c>
      <c r="F815" s="45">
        <f t="shared" si="89"/>
        <v>5.9035742280873866E-3</v>
      </c>
      <c r="G815">
        <f>Monthly!H1475</f>
        <v>0.22793331470999337</v>
      </c>
      <c r="H815" s="45">
        <f t="shared" si="90"/>
        <v>0.69523406278252042</v>
      </c>
      <c r="I815" s="31">
        <f>Monthly!K1475</f>
        <v>4.8676362869562294E-3</v>
      </c>
      <c r="J815" s="49">
        <f t="shared" si="91"/>
        <v>-0.6938841277830492</v>
      </c>
      <c r="K815" s="42"/>
      <c r="L815" s="42"/>
      <c r="M815" s="47"/>
      <c r="N815" s="57">
        <f t="shared" si="85"/>
        <v>5.2363027050685781E-3</v>
      </c>
      <c r="O815">
        <f t="shared" si="83"/>
        <v>2.7141363259781102E-4</v>
      </c>
      <c r="P815">
        <f>(C815-AVERAGE($C$2:C814))^2</f>
        <v>3.1822200723288259E-4</v>
      </c>
      <c r="R815">
        <f t="shared" si="87"/>
        <v>-0.68757944403008064</v>
      </c>
      <c r="S815" s="45"/>
      <c r="T815" s="49"/>
      <c r="U815" s="50"/>
      <c r="V815" s="71">
        <f t="shared" si="86"/>
        <v>5.1889358985717782E-3</v>
      </c>
      <c r="W815" s="51">
        <f t="shared" si="84"/>
        <v>2.6985517441749634E-4</v>
      </c>
      <c r="X815" s="52">
        <f>(C815-AVERAGE($C$2:C814))^2</f>
        <v>3.1822200723288259E-4</v>
      </c>
    </row>
    <row r="816" spans="1:24" x14ac:dyDescent="0.3">
      <c r="A816" s="1">
        <v>199311</v>
      </c>
      <c r="B816" s="75">
        <f>Monthly!AA1476</f>
        <v>-1.1238333333333333E-2</v>
      </c>
      <c r="C816">
        <f>Monthly!AA1477</f>
        <v>1.0093E-2</v>
      </c>
      <c r="D816" s="45">
        <f>INTERCEPT($B$2:B814,$C$2:C814)</f>
        <v>5.9241702891064769E-3</v>
      </c>
      <c r="E816" s="45">
        <f t="shared" si="88"/>
        <v>-1.5378257288078727E-2</v>
      </c>
      <c r="F816" s="45">
        <f t="shared" si="89"/>
        <v>6.0969962705956686E-3</v>
      </c>
      <c r="G816">
        <f>Monthly!H1476</f>
        <v>0.22773479336939401</v>
      </c>
      <c r="H816" s="45">
        <f t="shared" si="90"/>
        <v>0.6947415760485961</v>
      </c>
      <c r="I816" s="31">
        <f>Monthly!K1476</f>
        <v>4.8451994698923652E-3</v>
      </c>
      <c r="J816" s="49">
        <f t="shared" si="91"/>
        <v>-0.69319897449487267</v>
      </c>
      <c r="K816" s="42"/>
      <c r="L816" s="42"/>
      <c r="M816" s="47"/>
      <c r="N816" s="57">
        <f t="shared" si="85"/>
        <v>5.1901615735974044E-3</v>
      </c>
      <c r="O816">
        <f t="shared" si="83"/>
        <v>2.4037824635409874E-5</v>
      </c>
      <c r="P816">
        <f>(C816-AVERAGE($C$2:C815))^2</f>
        <v>1.2351500129271966E-5</v>
      </c>
      <c r="R816">
        <f t="shared" si="87"/>
        <v>-0.68692496470096787</v>
      </c>
      <c r="S816" s="45"/>
      <c r="T816" s="49"/>
      <c r="U816" s="50"/>
      <c r="V816" s="71">
        <f t="shared" si="86"/>
        <v>5.1466188680025851E-3</v>
      </c>
      <c r="W816" s="51">
        <f t="shared" si="84"/>
        <v>2.4466686302980022E-5</v>
      </c>
      <c r="X816" s="52">
        <f>(C816-AVERAGE($C$2:C815))^2</f>
        <v>1.2351500129271966E-5</v>
      </c>
    </row>
    <row r="817" spans="1:24" x14ac:dyDescent="0.3">
      <c r="A817" s="1">
        <v>199312</v>
      </c>
      <c r="B817" s="75">
        <f>Monthly!AA1477</f>
        <v>1.0093E-2</v>
      </c>
      <c r="C817">
        <f>Monthly!AA1478</f>
        <v>3.0945666666666666E-2</v>
      </c>
      <c r="D817" s="45">
        <f>INTERCEPT($B$2:B815,$C$2:C815)</f>
        <v>5.9401194015856022E-3</v>
      </c>
      <c r="E817" s="45">
        <f t="shared" si="88"/>
        <v>-1.6373340436056375E-2</v>
      </c>
      <c r="F817" s="45">
        <f t="shared" si="89"/>
        <v>5.7748632765644856E-3</v>
      </c>
      <c r="G817">
        <f>Monthly!H1477</f>
        <v>0.22752706996171523</v>
      </c>
      <c r="H817" s="45">
        <f t="shared" si="90"/>
        <v>0.6942262214875119</v>
      </c>
      <c r="I817" s="31">
        <f>Monthly!K1477</f>
        <v>4.8228936257498096E-3</v>
      </c>
      <c r="J817" s="49">
        <f t="shared" si="91"/>
        <v>-0.692973107496204</v>
      </c>
      <c r="K817" s="42"/>
      <c r="L817" s="42"/>
      <c r="M817" s="47"/>
      <c r="N817" s="57">
        <f t="shared" si="85"/>
        <v>5.1749507309138548E-3</v>
      </c>
      <c r="O817">
        <f t="shared" si="83"/>
        <v>6.6412979984126392E-4</v>
      </c>
      <c r="P817">
        <f>(C817-AVERAGE($C$2:C816))^2</f>
        <v>5.935472195608473E-4</v>
      </c>
      <c r="R817">
        <f t="shared" si="87"/>
        <v>-0.68672966071870878</v>
      </c>
      <c r="S817" s="45"/>
      <c r="T817" s="49"/>
      <c r="U817" s="50"/>
      <c r="V817" s="71">
        <f t="shared" si="86"/>
        <v>5.1339909908185224E-3</v>
      </c>
      <c r="W817" s="51">
        <f t="shared" si="84"/>
        <v>6.6624260119517074E-4</v>
      </c>
      <c r="X817" s="52">
        <f>(C817-AVERAGE($C$2:C816))^2</f>
        <v>5.935472195608473E-4</v>
      </c>
    </row>
    <row r="818" spans="1:24" x14ac:dyDescent="0.3">
      <c r="A818" s="1">
        <v>199401</v>
      </c>
      <c r="B818" s="75">
        <f>Monthly!AA1478</f>
        <v>3.0945666666666666E-2</v>
      </c>
      <c r="C818">
        <f>Monthly!AA1479</f>
        <v>-2.9869333333333335E-2</v>
      </c>
      <c r="D818" s="45">
        <f>INTERCEPT($B$2:B816,$C$2:C816)</f>
        <v>5.9179748792263509E-3</v>
      </c>
      <c r="E818" s="45">
        <f t="shared" si="88"/>
        <v>-1.679643176427869E-2</v>
      </c>
      <c r="F818" s="45">
        <f t="shared" si="89"/>
        <v>5.3981981006595708E-3</v>
      </c>
      <c r="G818">
        <f>Monthly!H1478</f>
        <v>0.22728748776394056</v>
      </c>
      <c r="H818" s="45">
        <f t="shared" si="90"/>
        <v>0.6936317758999857</v>
      </c>
      <c r="I818" s="31">
        <f>Monthly!K1478</f>
        <v>4.8007175331554325E-3</v>
      </c>
      <c r="J818" s="49">
        <f t="shared" si="91"/>
        <v>-0.6927328126581167</v>
      </c>
      <c r="K818" s="42"/>
      <c r="L818" s="42"/>
      <c r="M818" s="47"/>
      <c r="N818" s="57">
        <f t="shared" si="85"/>
        <v>5.1587682562656834E-3</v>
      </c>
      <c r="O818">
        <f t="shared" si="83"/>
        <v>1.226967900971269E-3</v>
      </c>
      <c r="P818">
        <f>(C818-AVERAGE($C$2:C817))^2</f>
        <v>1.3309386488343489E-3</v>
      </c>
      <c r="R818">
        <f t="shared" si="87"/>
        <v>-0.68652000070394859</v>
      </c>
      <c r="S818" s="45"/>
      <c r="T818" s="49"/>
      <c r="U818" s="50"/>
      <c r="V818" s="71">
        <f t="shared" si="86"/>
        <v>5.1204348877315481E-3</v>
      </c>
      <c r="W818" s="51">
        <f t="shared" si="84"/>
        <v>1.2242838801638418E-3</v>
      </c>
      <c r="X818" s="52">
        <f>(C818-AVERAGE($C$2:C817))^2</f>
        <v>1.3309386488343489E-3</v>
      </c>
    </row>
    <row r="819" spans="1:24" x14ac:dyDescent="0.3">
      <c r="A819" s="1">
        <v>199402</v>
      </c>
      <c r="B819" s="75">
        <f>Monthly!AA1479</f>
        <v>-2.9869333333333335E-2</v>
      </c>
      <c r="C819">
        <f>Monthly!AA1480</f>
        <v>-4.6372666666666666E-2</v>
      </c>
      <c r="D819" s="45">
        <f>INTERCEPT($B$2:B817,$C$2:C817)</f>
        <v>5.9192952222969315E-3</v>
      </c>
      <c r="E819" s="45">
        <f t="shared" si="88"/>
        <v>-1.7495394073176511E-2</v>
      </c>
      <c r="F819" s="45">
        <f t="shared" si="89"/>
        <v>6.4418709796666652E-3</v>
      </c>
      <c r="G819">
        <f>Monthly!H1479</f>
        <v>0.22706710267554381</v>
      </c>
      <c r="H819" s="45">
        <f t="shared" si="90"/>
        <v>0.6930849137576367</v>
      </c>
      <c r="I819" s="31">
        <f>Monthly!K1479</f>
        <v>4.794256507488312E-3</v>
      </c>
      <c r="J819" s="49">
        <f t="shared" si="91"/>
        <v>-0.6911391635610209</v>
      </c>
      <c r="K819" s="42"/>
      <c r="L819" s="42"/>
      <c r="M819" s="47"/>
      <c r="N819" s="57">
        <f t="shared" si="85"/>
        <v>5.0514451597018298E-3</v>
      </c>
      <c r="O819">
        <f t="shared" si="83"/>
        <v>2.6444392771308523E-3</v>
      </c>
      <c r="P819">
        <f>(C819-AVERAGE($C$2:C818))^2</f>
        <v>2.8027189390293504E-3</v>
      </c>
      <c r="R819">
        <f t="shared" si="87"/>
        <v>-0.68493648215868463</v>
      </c>
      <c r="S819" s="45"/>
      <c r="T819" s="49"/>
      <c r="U819" s="50"/>
      <c r="V819" s="71">
        <f t="shared" si="86"/>
        <v>5.0180484567075787E-3</v>
      </c>
      <c r="W819" s="51">
        <f t="shared" si="84"/>
        <v>2.6410056008918065E-3</v>
      </c>
      <c r="X819" s="52">
        <f>(C819-AVERAGE($C$2:C818))^2</f>
        <v>2.8027189390293504E-3</v>
      </c>
    </row>
    <row r="820" spans="1:24" x14ac:dyDescent="0.3">
      <c r="A820" s="1">
        <v>199403</v>
      </c>
      <c r="B820" s="75">
        <f>Monthly!AA1480</f>
        <v>-4.6372666666666666E-2</v>
      </c>
      <c r="C820">
        <f>Monthly!AA1481</f>
        <v>9.7503333333333331E-3</v>
      </c>
      <c r="D820" s="45">
        <f>INTERCEPT($B$2:B818,$C$2:C818)</f>
        <v>5.9559412164162592E-3</v>
      </c>
      <c r="E820" s="45">
        <f t="shared" si="88"/>
        <v>-2.183347863385721E-2</v>
      </c>
      <c r="F820" s="45">
        <f t="shared" si="89"/>
        <v>6.9684178432779086E-3</v>
      </c>
      <c r="G820">
        <f>Monthly!H1480</f>
        <v>0.22686942417831524</v>
      </c>
      <c r="H820" s="45">
        <f t="shared" si="90"/>
        <v>0.692594356330273</v>
      </c>
      <c r="I820" s="31">
        <f>Monthly!K1480</f>
        <v>4.7878446773451412E-3</v>
      </c>
      <c r="J820" s="49">
        <f t="shared" si="91"/>
        <v>-0.69011397521348539</v>
      </c>
      <c r="K820" s="42"/>
      <c r="L820" s="42"/>
      <c r="M820" s="47"/>
      <c r="N820" s="57">
        <f t="shared" si="85"/>
        <v>4.9824046236018882E-3</v>
      </c>
      <c r="O820">
        <f t="shared" si="83"/>
        <v>2.2733144181081361E-5</v>
      </c>
      <c r="P820">
        <f>(C820-AVERAGE($C$2:C819))^2</f>
        <v>1.0543061925901751E-5</v>
      </c>
      <c r="R820">
        <f t="shared" si="87"/>
        <v>-0.68392117308267253</v>
      </c>
      <c r="S820" s="45"/>
      <c r="T820" s="49"/>
      <c r="U820" s="50"/>
      <c r="V820" s="71">
        <f t="shared" si="86"/>
        <v>4.952401058393209E-3</v>
      </c>
      <c r="W820" s="51">
        <f t="shared" si="84"/>
        <v>2.3020154114912113E-5</v>
      </c>
      <c r="X820" s="52">
        <f>(C820-AVERAGE($C$2:C819))^2</f>
        <v>1.0543061925901751E-5</v>
      </c>
    </row>
    <row r="821" spans="1:24" x14ac:dyDescent="0.3">
      <c r="A821" s="1">
        <v>199404</v>
      </c>
      <c r="B821" s="75">
        <f>Monthly!AA1481</f>
        <v>9.7503333333333331E-3</v>
      </c>
      <c r="C821">
        <f>Monthly!AA1482</f>
        <v>1.2859000000000001E-2</v>
      </c>
      <c r="D821" s="45">
        <f>INTERCEPT($B$2:B819,$C$2:C819)</f>
        <v>5.9138196879146262E-3</v>
      </c>
      <c r="E821" s="45">
        <f t="shared" si="88"/>
        <v>-1.9260497487098842E-2</v>
      </c>
      <c r="F821" s="45">
        <f t="shared" si="89"/>
        <v>5.7260234172495832E-3</v>
      </c>
      <c r="G821">
        <f>Monthly!H1481</f>
        <v>0.226639600708998</v>
      </c>
      <c r="H821" s="45">
        <f t="shared" si="90"/>
        <v>0.69202398129314102</v>
      </c>
      <c r="I821" s="31">
        <f>Monthly!K1481</f>
        <v>4.7658802545726599E-3</v>
      </c>
      <c r="J821" s="49">
        <f t="shared" si="91"/>
        <v>-0.69075984403278679</v>
      </c>
      <c r="K821" s="42"/>
      <c r="L821" s="42"/>
      <c r="M821" s="47"/>
      <c r="N821" s="57">
        <f t="shared" si="85"/>
        <v>5.0259001721437782E-3</v>
      </c>
      <c r="O821">
        <f t="shared" si="83"/>
        <v>6.1357452913161188E-5</v>
      </c>
      <c r="P821">
        <f>(C821-AVERAGE($C$2:C820))^2</f>
        <v>4.0344222664357444E-5</v>
      </c>
      <c r="R821">
        <f t="shared" si="87"/>
        <v>-0.68459728352549687</v>
      </c>
      <c r="S821" s="45"/>
      <c r="T821" s="49"/>
      <c r="U821" s="50"/>
      <c r="V821" s="71">
        <f t="shared" si="86"/>
        <v>4.9961167037993609E-3</v>
      </c>
      <c r="W821" s="51">
        <f t="shared" si="84"/>
        <v>6.1824933729671039E-5</v>
      </c>
      <c r="X821" s="52">
        <f>(C821-AVERAGE($C$2:C820))^2</f>
        <v>4.0344222664357444E-5</v>
      </c>
    </row>
    <row r="822" spans="1:24" x14ac:dyDescent="0.3">
      <c r="A822" s="1">
        <v>199405</v>
      </c>
      <c r="B822" s="75">
        <f>Monthly!AA1482</f>
        <v>1.2859000000000001E-2</v>
      </c>
      <c r="C822">
        <f>Monthly!AA1483</f>
        <v>-2.8212000000000001E-2</v>
      </c>
      <c r="D822" s="45">
        <f>INTERCEPT($B$2:B820,$C$2:C820)</f>
        <v>5.8492094171662132E-3</v>
      </c>
      <c r="E822" s="45">
        <f t="shared" si="88"/>
        <v>-1.5317286490585466E-2</v>
      </c>
      <c r="F822" s="45">
        <f t="shared" si="89"/>
        <v>5.6522444301837747E-3</v>
      </c>
      <c r="G822">
        <f>Monthly!H1482</f>
        <v>0.22641127501131134</v>
      </c>
      <c r="H822" s="45">
        <f t="shared" si="90"/>
        <v>0.69145727326922812</v>
      </c>
      <c r="I822" s="31">
        <f>Monthly!K1482</f>
        <v>4.7441103904028526E-3</v>
      </c>
      <c r="J822" s="49">
        <f t="shared" si="91"/>
        <v>-0.69025115339281828</v>
      </c>
      <c r="K822" s="42"/>
      <c r="L822" s="42"/>
      <c r="M822" s="47"/>
      <c r="N822" s="57">
        <f t="shared" si="85"/>
        <v>4.9916427846335917E-3</v>
      </c>
      <c r="O822">
        <f t="shared" si="83"/>
        <v>1.1024818941695505E-3</v>
      </c>
      <c r="P822">
        <f>(C822-AVERAGE($C$2:C821))^2</f>
        <v>1.2059670135346134E-3</v>
      </c>
      <c r="R822">
        <f t="shared" si="87"/>
        <v>-0.68411855316590542</v>
      </c>
      <c r="S822" s="45"/>
      <c r="T822" s="49"/>
      <c r="U822" s="50"/>
      <c r="V822" s="71">
        <f t="shared" si="86"/>
        <v>4.9651631711817718E-3</v>
      </c>
      <c r="W822" s="51">
        <f t="shared" si="84"/>
        <v>1.1007241560872202E-3</v>
      </c>
      <c r="X822" s="52">
        <f>(C822-AVERAGE($C$2:C821))^2</f>
        <v>1.2059670135346134E-3</v>
      </c>
    </row>
    <row r="823" spans="1:24" x14ac:dyDescent="0.3">
      <c r="A823" s="1">
        <v>199406</v>
      </c>
      <c r="B823" s="75">
        <f>Monthly!AA1483</f>
        <v>-2.8212000000000001E-2</v>
      </c>
      <c r="C823">
        <f>Monthly!AA1484</f>
        <v>2.9105666666666669E-2</v>
      </c>
      <c r="D823" s="45">
        <f>INTERCEPT($B$2:B821,$C$2:C821)</f>
        <v>5.8523823121598957E-3</v>
      </c>
      <c r="E823" s="45">
        <f t="shared" si="88"/>
        <v>-1.3507640899056556E-2</v>
      </c>
      <c r="F823" s="45">
        <f t="shared" si="89"/>
        <v>6.2334598772040796E-3</v>
      </c>
      <c r="G823">
        <f>Monthly!H1483</f>
        <v>0.22618686410307681</v>
      </c>
      <c r="H823" s="45">
        <f t="shared" si="90"/>
        <v>0.69090023288335223</v>
      </c>
      <c r="I823" s="31">
        <f>Monthly!K1483</f>
        <v>4.7225554592609026E-3</v>
      </c>
      <c r="J823" s="49">
        <f t="shared" si="91"/>
        <v>-0.68908327555482363</v>
      </c>
      <c r="K823" s="42"/>
      <c r="L823" s="42"/>
      <c r="M823" s="47"/>
      <c r="N823" s="57">
        <f t="shared" si="85"/>
        <v>4.912992932410605E-3</v>
      </c>
      <c r="O823">
        <f t="shared" si="83"/>
        <v>5.852854624121632E-4</v>
      </c>
      <c r="P823">
        <f>(C823-AVERAGE($C$2:C822))^2</f>
        <v>5.1224949116333417E-4</v>
      </c>
      <c r="R823">
        <f t="shared" si="87"/>
        <v>-0.68298030929568021</v>
      </c>
      <c r="S823" s="45"/>
      <c r="T823" s="49"/>
      <c r="U823" s="50"/>
      <c r="V823" s="71">
        <f t="shared" si="86"/>
        <v>4.891567110146787E-3</v>
      </c>
      <c r="W823" s="51">
        <f t="shared" si="84"/>
        <v>5.8632261733305633E-4</v>
      </c>
      <c r="X823" s="52">
        <f>(C823-AVERAGE($C$2:C822))^2</f>
        <v>5.1224949116333417E-4</v>
      </c>
    </row>
    <row r="824" spans="1:24" x14ac:dyDescent="0.3">
      <c r="A824" s="1">
        <v>199407</v>
      </c>
      <c r="B824" s="75">
        <f>Monthly!AA1484</f>
        <v>2.9105666666666669E-2</v>
      </c>
      <c r="C824">
        <f>Monthly!AA1485</f>
        <v>3.7607666666666671E-2</v>
      </c>
      <c r="D824" s="45">
        <f>INTERCEPT($B$2:B822,$C$2:C822)</f>
        <v>5.8650954090585967E-3</v>
      </c>
      <c r="E824" s="45">
        <f t="shared" si="88"/>
        <v>-1.0240295749040619E-2</v>
      </c>
      <c r="F824" s="45">
        <f t="shared" si="89"/>
        <v>5.5670447744189371E-3</v>
      </c>
      <c r="G824">
        <f>Monthly!H1484</f>
        <v>0.22599304885050925</v>
      </c>
      <c r="H824" s="45">
        <f t="shared" si="90"/>
        <v>0.69041909886605746</v>
      </c>
      <c r="I824" s="31">
        <f>Monthly!K1484</f>
        <v>4.7241922663817937E-3</v>
      </c>
      <c r="J824" s="49">
        <f t="shared" si="91"/>
        <v>-0.6892599353076384</v>
      </c>
      <c r="K824" s="42"/>
      <c r="L824" s="42"/>
      <c r="M824" s="47"/>
      <c r="N824" s="57">
        <f t="shared" si="85"/>
        <v>4.924889950232679E-3</v>
      </c>
      <c r="O824">
        <f t="shared" si="83"/>
        <v>1.0681638938962799E-3</v>
      </c>
      <c r="P824">
        <f>(C824-AVERAGE($C$2:C823))^2</f>
        <v>9.6767004714902374E-4</v>
      </c>
      <c r="R824">
        <f t="shared" si="87"/>
        <v>-0.68315638254320155</v>
      </c>
      <c r="S824" s="45"/>
      <c r="T824" s="49"/>
      <c r="U824" s="50"/>
      <c r="V824" s="71">
        <f t="shared" si="86"/>
        <v>4.9029515751196975E-3</v>
      </c>
      <c r="W824" s="51">
        <f t="shared" si="84"/>
        <v>1.0695983892192603E-3</v>
      </c>
      <c r="X824" s="52">
        <f>(C824-AVERAGE($C$2:C823))^2</f>
        <v>9.6767004714902374E-4</v>
      </c>
    </row>
    <row r="825" spans="1:24" x14ac:dyDescent="0.3">
      <c r="A825" s="1">
        <v>199408</v>
      </c>
      <c r="B825" s="75">
        <f>Monthly!AA1485</f>
        <v>3.7607666666666671E-2</v>
      </c>
      <c r="C825">
        <f>Monthly!AA1486</f>
        <v>-2.7789999999999999E-2</v>
      </c>
      <c r="D825" s="45">
        <f>INTERCEPT($B$2:B823,$C$2:C823)</f>
        <v>5.822111539358037E-3</v>
      </c>
      <c r="E825" s="45">
        <f t="shared" si="88"/>
        <v>-1.3061840594508389E-2</v>
      </c>
      <c r="F825" s="45">
        <f t="shared" si="89"/>
        <v>5.3308861922266304E-3</v>
      </c>
      <c r="G825">
        <f>Monthly!H1485</f>
        <v>0.22578187972905908</v>
      </c>
      <c r="H825" s="45">
        <f t="shared" si="90"/>
        <v>0.68989484343493956</v>
      </c>
      <c r="I825" s="31">
        <f>Monthly!K1485</f>
        <v>4.7170806687238847E-3</v>
      </c>
      <c r="J825" s="49">
        <f t="shared" si="91"/>
        <v>-0.68897945030448671</v>
      </c>
      <c r="K825" s="42"/>
      <c r="L825" s="42"/>
      <c r="M825" s="47"/>
      <c r="N825" s="57">
        <f t="shared" si="85"/>
        <v>4.9060008992284077E-3</v>
      </c>
      <c r="O825">
        <f t="shared" si="83"/>
        <v>1.0690284748023444E-3</v>
      </c>
      <c r="P825">
        <f>(C825-AVERAGE($C$2:C824))^2</f>
        <v>1.1784163112303384E-3</v>
      </c>
      <c r="R825">
        <f t="shared" si="87"/>
        <v>-0.68288674781507308</v>
      </c>
      <c r="S825" s="45"/>
      <c r="T825" s="49"/>
      <c r="U825" s="50"/>
      <c r="V825" s="71">
        <f t="shared" si="86"/>
        <v>4.8855176539472772E-3</v>
      </c>
      <c r="W825" s="51">
        <f t="shared" si="84"/>
        <v>1.0676894539534199E-3</v>
      </c>
      <c r="X825" s="52">
        <f>(C825-AVERAGE($C$2:C824))^2</f>
        <v>1.1784163112303384E-3</v>
      </c>
    </row>
    <row r="826" spans="1:24" x14ac:dyDescent="0.3">
      <c r="A826" s="1">
        <v>199409</v>
      </c>
      <c r="B826" s="75">
        <f>Monthly!AA1486</f>
        <v>-2.7789999999999999E-2</v>
      </c>
      <c r="C826">
        <f>Monthly!AA1487</f>
        <v>1.8494E-2</v>
      </c>
      <c r="D826" s="45">
        <f>INTERCEPT($B$2:B824,$C$2:C824)</f>
        <v>5.8444840104644848E-3</v>
      </c>
      <c r="E826" s="45">
        <f t="shared" si="88"/>
        <v>-1.0230784536149392E-2</v>
      </c>
      <c r="F826" s="45">
        <f t="shared" si="89"/>
        <v>6.1287975127240768E-3</v>
      </c>
      <c r="G826">
        <f>Monthly!H1486</f>
        <v>0.22558238002150666</v>
      </c>
      <c r="H826" s="45">
        <f t="shared" si="90"/>
        <v>0.68939951892072848</v>
      </c>
      <c r="I826" s="31">
        <f>Monthly!K1486</f>
        <v>4.7100195808780828E-3</v>
      </c>
      <c r="J826" s="49">
        <f t="shared" si="91"/>
        <v>-0.68766831153421182</v>
      </c>
      <c r="K826" s="42"/>
      <c r="L826" s="42"/>
      <c r="M826" s="47"/>
      <c r="N826" s="57">
        <f t="shared" si="85"/>
        <v>4.8177032475638995E-3</v>
      </c>
      <c r="O826">
        <f t="shared" si="83"/>
        <v>1.8704109286069422E-4</v>
      </c>
      <c r="P826">
        <f>(C826-AVERAGE($C$2:C825))^2</f>
        <v>1.4394219997599576E-4</v>
      </c>
      <c r="R826">
        <f t="shared" si="87"/>
        <v>-0.681586296534335</v>
      </c>
      <c r="S826" s="45"/>
      <c r="T826" s="49"/>
      <c r="U826" s="50"/>
      <c r="V826" s="71">
        <f t="shared" si="86"/>
        <v>4.8014336590022563E-3</v>
      </c>
      <c r="W826" s="51">
        <f t="shared" si="84"/>
        <v>1.8748637300262434E-4</v>
      </c>
      <c r="X826" s="52">
        <f>(C826-AVERAGE($C$2:C825))^2</f>
        <v>1.4394219997599576E-4</v>
      </c>
    </row>
    <row r="827" spans="1:24" x14ac:dyDescent="0.3">
      <c r="A827" s="1">
        <v>199410</v>
      </c>
      <c r="B827" s="75">
        <f>Monthly!AA1487</f>
        <v>1.8494E-2</v>
      </c>
      <c r="C827">
        <f>Monthly!AA1488</f>
        <v>-4.0656333333333336E-2</v>
      </c>
      <c r="D827" s="45">
        <f>INTERCEPT($B$2:B825,$C$2:C825)</f>
        <v>5.8891169141084684E-3</v>
      </c>
      <c r="E827" s="45">
        <f t="shared" si="88"/>
        <v>-1.4467367224128475E-2</v>
      </c>
      <c r="F827" s="45">
        <f t="shared" si="89"/>
        <v>5.6215574246654366E-3</v>
      </c>
      <c r="G827">
        <f>Monthly!H1487</f>
        <v>0.22536604092467391</v>
      </c>
      <c r="H827" s="45">
        <f t="shared" si="90"/>
        <v>0.68886234095456667</v>
      </c>
      <c r="I827" s="31">
        <f>Monthly!K1487</f>
        <v>4.6726289392366657E-3</v>
      </c>
      <c r="J827" s="49">
        <f t="shared" si="91"/>
        <v>-0.68758333417354733</v>
      </c>
      <c r="K827" s="42"/>
      <c r="L827" s="42"/>
      <c r="M827" s="47"/>
      <c r="N827" s="57">
        <f t="shared" si="85"/>
        <v>4.8119805112972064E-3</v>
      </c>
      <c r="O827">
        <f t="shared" si="83"/>
        <v>2.0673675638738214E-3</v>
      </c>
      <c r="P827">
        <f>(C827-AVERAGE($C$2:C826))^2</f>
        <v>2.2247527218631313E-3</v>
      </c>
      <c r="R827">
        <f t="shared" si="87"/>
        <v>-0.68155128654060548</v>
      </c>
      <c r="S827" s="45"/>
      <c r="T827" s="49"/>
      <c r="U827" s="50"/>
      <c r="V827" s="71">
        <f t="shared" si="86"/>
        <v>4.7991699985488537E-3</v>
      </c>
      <c r="W827" s="51">
        <f t="shared" si="84"/>
        <v>2.0662027831547529E-3</v>
      </c>
      <c r="X827" s="52">
        <f>(C827-AVERAGE($C$2:C826))^2</f>
        <v>2.2247527218631313E-3</v>
      </c>
    </row>
    <row r="828" spans="1:24" x14ac:dyDescent="0.3">
      <c r="A828" s="1">
        <v>199411</v>
      </c>
      <c r="B828" s="75">
        <f>Monthly!AA1488</f>
        <v>-4.0656333333333336E-2</v>
      </c>
      <c r="C828">
        <f>Monthly!AA1489</f>
        <v>1.0288333333333333E-2</v>
      </c>
      <c r="D828" s="45">
        <f>INTERCEPT($B$2:B826,$C$2:C826)</f>
        <v>5.8470964470989121E-3</v>
      </c>
      <c r="E828" s="45">
        <f t="shared" si="88"/>
        <v>-1.5023364083327512E-2</v>
      </c>
      <c r="F828" s="45">
        <f t="shared" si="89"/>
        <v>6.4578913450587033E-3</v>
      </c>
      <c r="G828">
        <f>Monthly!H1488</f>
        <v>0.22517659515008384</v>
      </c>
      <c r="H828" s="45">
        <f t="shared" si="90"/>
        <v>0.68839190230344993</v>
      </c>
      <c r="I828" s="31">
        <f>Monthly!K1488</f>
        <v>4.670238056382091E-3</v>
      </c>
      <c r="J828" s="49">
        <f t="shared" si="91"/>
        <v>-0.68628973623683287</v>
      </c>
      <c r="K828" s="42"/>
      <c r="L828" s="42"/>
      <c r="M828" s="47"/>
      <c r="N828" s="57">
        <f t="shared" si="85"/>
        <v>4.7248641338400801E-3</v>
      </c>
      <c r="O828">
        <f t="shared" si="83"/>
        <v>3.0952189533710102E-5</v>
      </c>
      <c r="P828">
        <f>(C828-AVERAGE($C$2:C827))^2</f>
        <v>1.4703278836167449E-5</v>
      </c>
      <c r="R828">
        <f t="shared" si="87"/>
        <v>-0.68026224916410216</v>
      </c>
      <c r="S828" s="45"/>
      <c r="T828" s="49"/>
      <c r="U828" s="50"/>
      <c r="V828" s="71">
        <f t="shared" si="86"/>
        <v>4.7158239986984513E-3</v>
      </c>
      <c r="W828" s="51">
        <f t="shared" si="84"/>
        <v>3.1052860284592898E-5</v>
      </c>
      <c r="X828" s="52">
        <f>(C828-AVERAGE($C$2:C827))^2</f>
        <v>1.4703278836167449E-5</v>
      </c>
    </row>
    <row r="829" spans="1:24" x14ac:dyDescent="0.3">
      <c r="A829" s="1">
        <v>199412</v>
      </c>
      <c r="B829" s="75">
        <f>Monthly!AA1489</f>
        <v>1.0288333333333333E-2</v>
      </c>
      <c r="C829">
        <f>Monthly!AA1490</f>
        <v>2.1241666666666666E-2</v>
      </c>
      <c r="D829" s="45">
        <f>INTERCEPT($B$2:B827,$C$2:C827)</f>
        <v>5.8690389135115859E-3</v>
      </c>
      <c r="E829" s="45">
        <f t="shared" si="88"/>
        <v>-1.6334563391234496E-2</v>
      </c>
      <c r="F829" s="45">
        <f t="shared" si="89"/>
        <v>5.7009834804881013E-3</v>
      </c>
      <c r="G829">
        <f>Monthly!H1489</f>
        <v>0.22501255300893638</v>
      </c>
      <c r="H829" s="45">
        <f t="shared" si="90"/>
        <v>0.6879845182626898</v>
      </c>
      <c r="I829" s="31">
        <f>Monthly!K1489</f>
        <v>4.6678783634911741E-3</v>
      </c>
      <c r="J829" s="49">
        <f t="shared" si="91"/>
        <v>-0.68662978135993757</v>
      </c>
      <c r="K829" s="42"/>
      <c r="L829" s="42"/>
      <c r="M829" s="47"/>
      <c r="N829" s="57">
        <f t="shared" si="85"/>
        <v>4.7477642162042227E-3</v>
      </c>
      <c r="O829">
        <f t="shared" si="83"/>
        <v>2.7204881804537097E-4</v>
      </c>
      <c r="P829">
        <f>(C829-AVERAGE($C$2:C828))^2</f>
        <v>2.1854247550316287E-4</v>
      </c>
      <c r="R829">
        <f t="shared" si="87"/>
        <v>-0.68060661494399821</v>
      </c>
      <c r="S829" s="45"/>
      <c r="T829" s="49"/>
      <c r="U829" s="50"/>
      <c r="V829" s="71">
        <f t="shared" si="86"/>
        <v>4.7380898466582375E-3</v>
      </c>
      <c r="W829" s="51">
        <f t="shared" si="84"/>
        <v>2.7236804785391949E-4</v>
      </c>
      <c r="X829" s="52">
        <f>(C829-AVERAGE($C$2:C828))^2</f>
        <v>2.1854247550316287E-4</v>
      </c>
    </row>
    <row r="830" spans="1:24" x14ac:dyDescent="0.3">
      <c r="A830" s="1">
        <v>199501</v>
      </c>
      <c r="B830" s="75">
        <f>Monthly!AA1490</f>
        <v>2.1241666666666666E-2</v>
      </c>
      <c r="C830">
        <f>Monthly!AA1491</f>
        <v>3.4419666666666668E-2</v>
      </c>
      <c r="D830" s="45">
        <f>INTERCEPT($B$2:B828,$C$2:C828)</f>
        <v>5.811991432412178E-3</v>
      </c>
      <c r="E830" s="45">
        <f t="shared" si="88"/>
        <v>-1.8448805237906114E-2</v>
      </c>
      <c r="F830" s="45">
        <f t="shared" si="89"/>
        <v>5.4201080611503225E-3</v>
      </c>
      <c r="G830">
        <f>Monthly!H1490</f>
        <v>0.22484248945955404</v>
      </c>
      <c r="H830" s="45">
        <f t="shared" si="90"/>
        <v>0.68756215245281505</v>
      </c>
      <c r="I830" s="31">
        <f>Monthly!K1490</f>
        <v>4.6729928689989656E-3</v>
      </c>
      <c r="J830" s="49">
        <f t="shared" si="91"/>
        <v>-0.68651401309016957</v>
      </c>
      <c r="K830" s="42"/>
      <c r="L830" s="42"/>
      <c r="M830" s="47"/>
      <c r="N830" s="57">
        <f t="shared" si="85"/>
        <v>4.7399678893854866E-3</v>
      </c>
      <c r="O830">
        <f t="shared" ref="O830:O893" si="92">(C830-N830)^2</f>
        <v>8.8088451951014602E-4</v>
      </c>
      <c r="P830">
        <f>(C830-AVERAGE($C$2:C829))^2</f>
        <v>7.8082958529525001E-4</v>
      </c>
      <c r="R830">
        <f t="shared" si="87"/>
        <v>-0.68048557008928723</v>
      </c>
      <c r="S830" s="45"/>
      <c r="T830" s="49"/>
      <c r="U830" s="50"/>
      <c r="V830" s="71">
        <f t="shared" si="86"/>
        <v>4.7302633827972715E-3</v>
      </c>
      <c r="W830" s="51">
        <f t="shared" ref="W830:W893" si="93">(C830-V830)^2</f>
        <v>8.8146066735223492E-4</v>
      </c>
      <c r="X830" s="52">
        <f>(C830-AVERAGE($C$2:C829))^2</f>
        <v>7.8082958529525001E-4</v>
      </c>
    </row>
    <row r="831" spans="1:24" x14ac:dyDescent="0.3">
      <c r="A831" s="1">
        <v>199502</v>
      </c>
      <c r="B831" s="75">
        <f>Monthly!AA1491</f>
        <v>3.4419666666666668E-2</v>
      </c>
      <c r="C831">
        <f>Monthly!AA1492</f>
        <v>2.4558999999999997E-2</v>
      </c>
      <c r="D831" s="45">
        <f>INTERCEPT($B$2:B829,$C$2:C829)</f>
        <v>5.8148156515717619E-3</v>
      </c>
      <c r="E831" s="45">
        <f t="shared" si="88"/>
        <v>-2.1881173794409958E-2</v>
      </c>
      <c r="F831" s="45">
        <f t="shared" si="89"/>
        <v>5.0616729432927691E-3</v>
      </c>
      <c r="G831">
        <f>Monthly!H1491</f>
        <v>0.22465398866855296</v>
      </c>
      <c r="H831" s="45">
        <f t="shared" si="90"/>
        <v>0.68709396275864365</v>
      </c>
      <c r="I831" s="31">
        <f>Monthly!K1491</f>
        <v>4.6249028371804302E-3</v>
      </c>
      <c r="J831" s="49">
        <f t="shared" si="91"/>
        <v>-0.68634542076127203</v>
      </c>
      <c r="K831" s="42"/>
      <c r="L831" s="42"/>
      <c r="M831" s="47"/>
      <c r="N831" s="57">
        <f t="shared" ref="N831:N894" si="94">$K$254+$L$254*J831</f>
        <v>4.7286141661429179E-3</v>
      </c>
      <c r="O831">
        <f t="shared" si="92"/>
        <v>3.9324420231963956E-4</v>
      </c>
      <c r="P831">
        <f>(C831-AVERAGE($C$2:C830))^2</f>
        <v>3.2576474632900086E-4</v>
      </c>
      <c r="R831">
        <f t="shared" si="87"/>
        <v>-0.68038046734745561</v>
      </c>
      <c r="S831" s="45"/>
      <c r="T831" s="49"/>
      <c r="U831" s="50"/>
      <c r="V831" s="71">
        <f t="shared" ref="V831:V894" si="95">$S$254+$T$254*R831</f>
        <v>4.7234676969120926E-3</v>
      </c>
      <c r="W831" s="51">
        <f t="shared" si="93"/>
        <v>3.9344834174684379E-4</v>
      </c>
      <c r="X831" s="52">
        <f>(C831-AVERAGE($C$2:C830))^2</f>
        <v>3.2576474632900086E-4</v>
      </c>
    </row>
    <row r="832" spans="1:24" x14ac:dyDescent="0.3">
      <c r="A832" s="1">
        <v>199503</v>
      </c>
      <c r="B832" s="75">
        <f>Monthly!AA1492</f>
        <v>2.4558999999999997E-2</v>
      </c>
      <c r="C832">
        <f>Monthly!AA1493</f>
        <v>2.4686666666666669E-2</v>
      </c>
      <c r="D832" s="45">
        <f>INTERCEPT($B$2:B830,$C$2:C830)</f>
        <v>5.8285899600961427E-3</v>
      </c>
      <c r="E832" s="45">
        <f t="shared" si="88"/>
        <v>-1.9886638454491512E-2</v>
      </c>
      <c r="F832" s="45">
        <f t="shared" si="89"/>
        <v>5.3401940062922856E-3</v>
      </c>
      <c r="G832">
        <f>Monthly!H1492</f>
        <v>0.2244500372621521</v>
      </c>
      <c r="H832" s="45">
        <f t="shared" si="90"/>
        <v>0.68658735760735612</v>
      </c>
      <c r="I832" s="31">
        <f>Monthly!K1492</f>
        <v>4.5770974777439794E-3</v>
      </c>
      <c r="J832" s="49">
        <f t="shared" si="91"/>
        <v>-0.68549329584587737</v>
      </c>
      <c r="K832" s="42"/>
      <c r="L832" s="42"/>
      <c r="M832" s="47"/>
      <c r="N832" s="57">
        <f t="shared" si="94"/>
        <v>4.6712284563614967E-3</v>
      </c>
      <c r="O832">
        <f t="shared" si="92"/>
        <v>4.0061776675054433E-4</v>
      </c>
      <c r="P832">
        <f>(C832-AVERAGE($C$2:C831))^2</f>
        <v>3.2959948991118218E-4</v>
      </c>
      <c r="R832">
        <f t="shared" si="87"/>
        <v>-0.67959155166735163</v>
      </c>
      <c r="S832" s="45"/>
      <c r="T832" s="49"/>
      <c r="U832" s="50"/>
      <c r="V832" s="71">
        <f t="shared" si="95"/>
        <v>4.6724583411288656E-3</v>
      </c>
      <c r="W832" s="51">
        <f t="shared" si="93"/>
        <v>4.0056853489802671E-4</v>
      </c>
      <c r="X832" s="52">
        <f>(C832-AVERAGE($C$2:C831))^2</f>
        <v>3.2959948991118218E-4</v>
      </c>
    </row>
    <row r="833" spans="1:24" x14ac:dyDescent="0.3">
      <c r="A833" s="1">
        <v>199504</v>
      </c>
      <c r="B833" s="75">
        <f>Monthly!AA1493</f>
        <v>2.4686666666666669E-2</v>
      </c>
      <c r="C833">
        <f>Monthly!AA1494</f>
        <v>3.5083999999999997E-2</v>
      </c>
      <c r="D833" s="45">
        <f>INTERCEPT($B$2:B831,$C$2:C831)</f>
        <v>5.8590406477917779E-3</v>
      </c>
      <c r="E833" s="45">
        <f t="shared" si="88"/>
        <v>-1.7963646957350431E-2</v>
      </c>
      <c r="F833" s="45">
        <f t="shared" si="89"/>
        <v>5.4155780832379867E-3</v>
      </c>
      <c r="G833">
        <f>Monthly!H1493</f>
        <v>0.22425557904167304</v>
      </c>
      <c r="H833" s="45">
        <f t="shared" si="90"/>
        <v>0.68610429426886033</v>
      </c>
      <c r="I833" s="31">
        <f>Monthly!K1493</f>
        <v>4.5478392992767706E-3</v>
      </c>
      <c r="J833" s="49">
        <f t="shared" si="91"/>
        <v>-0.68488603235985934</v>
      </c>
      <c r="K833" s="42"/>
      <c r="L833" s="42"/>
      <c r="M833" s="47"/>
      <c r="N833" s="57">
        <f t="shared" si="94"/>
        <v>4.6303327548746498E-3</v>
      </c>
      <c r="O833">
        <f t="shared" si="92"/>
        <v>9.274258486768205E-4</v>
      </c>
      <c r="P833">
        <f>(C833-AVERAGE($C$2:C832))^2</f>
        <v>8.1398152229668309E-4</v>
      </c>
      <c r="R833">
        <f t="shared" si="87"/>
        <v>-0.67902348384979916</v>
      </c>
      <c r="S833" s="45"/>
      <c r="T833" s="49"/>
      <c r="U833" s="50"/>
      <c r="V833" s="71">
        <f t="shared" si="95"/>
        <v>4.6357284672712343E-3</v>
      </c>
      <c r="W833" s="51">
        <f t="shared" si="93"/>
        <v>9.2709723933078077E-4</v>
      </c>
      <c r="X833" s="52">
        <f>(C833-AVERAGE($C$2:C832))^2</f>
        <v>8.1398152229668309E-4</v>
      </c>
    </row>
    <row r="834" spans="1:24" x14ac:dyDescent="0.3">
      <c r="A834" s="1">
        <v>199505</v>
      </c>
      <c r="B834" s="75">
        <f>Monthly!AA1494</f>
        <v>3.5083999999999997E-2</v>
      </c>
      <c r="C834">
        <f>Monthly!AA1495</f>
        <v>1.9596666666666665E-2</v>
      </c>
      <c r="D834" s="45">
        <f>INTERCEPT($B$2:B832,$C$2:C832)</f>
        <v>5.8779441818169482E-3</v>
      </c>
      <c r="E834" s="45">
        <f t="shared" si="88"/>
        <v>-1.9602226512527188E-2</v>
      </c>
      <c r="F834" s="45">
        <f t="shared" si="89"/>
        <v>5.1902196668514441E-3</v>
      </c>
      <c r="G834">
        <f>Monthly!H1494</f>
        <v>0.22405206027975944</v>
      </c>
      <c r="H834" s="45">
        <f t="shared" si="90"/>
        <v>0.68559868247730771</v>
      </c>
      <c r="I834" s="31">
        <f>Monthly!K1494</f>
        <v>4.55907390892288E-3</v>
      </c>
      <c r="J834" s="49">
        <f t="shared" si="91"/>
        <v>-0.68461683474057178</v>
      </c>
      <c r="K834" s="42"/>
      <c r="L834" s="42"/>
      <c r="M834" s="47"/>
      <c r="N834" s="57">
        <f t="shared" si="94"/>
        <v>4.6122038442241164E-3</v>
      </c>
      <c r="O834">
        <f t="shared" si="92"/>
        <v>2.245341260771629E-4</v>
      </c>
      <c r="P834">
        <f>(C834-AVERAGE($C$2:C833))^2</f>
        <v>1.6922723258130443E-4</v>
      </c>
      <c r="R834">
        <f t="shared" si="87"/>
        <v>-0.67874134532234276</v>
      </c>
      <c r="S834" s="45"/>
      <c r="T834" s="49"/>
      <c r="U834" s="50"/>
      <c r="V834" s="71">
        <f t="shared" si="95"/>
        <v>4.6174860810566723E-3</v>
      </c>
      <c r="W834" s="51">
        <f t="shared" si="93"/>
        <v>2.2437585101631533E-4</v>
      </c>
      <c r="X834" s="52">
        <f>(C834-AVERAGE($C$2:C833))^2</f>
        <v>1.6922723258130443E-4</v>
      </c>
    </row>
    <row r="835" spans="1:24" x14ac:dyDescent="0.3">
      <c r="A835" s="1">
        <v>199506</v>
      </c>
      <c r="B835" s="75">
        <f>Monthly!AA1495</f>
        <v>1.9596666666666665E-2</v>
      </c>
      <c r="C835">
        <f>Monthly!AA1496</f>
        <v>2.8888333333333332E-2</v>
      </c>
      <c r="D835" s="45">
        <f>INTERCEPT($B$2:B833,$C$2:C833)</f>
        <v>5.8953873113986779E-3</v>
      </c>
      <c r="E835" s="45">
        <f t="shared" si="88"/>
        <v>-1.5964595693312947E-2</v>
      </c>
      <c r="F835" s="45">
        <f t="shared" si="89"/>
        <v>5.5825344511287222E-3</v>
      </c>
      <c r="G835">
        <f>Monthly!H1495</f>
        <v>0.22383855442963854</v>
      </c>
      <c r="H835" s="45">
        <f t="shared" si="90"/>
        <v>0.68506821433406728</v>
      </c>
      <c r="I835" s="31">
        <f>Monthly!K1495</f>
        <v>4.5702052518299275E-3</v>
      </c>
      <c r="J835" s="49">
        <f t="shared" si="91"/>
        <v>-0.68369964562460783</v>
      </c>
      <c r="K835" s="42"/>
      <c r="L835" s="42"/>
      <c r="M835" s="47"/>
      <c r="N835" s="57">
        <f t="shared" si="94"/>
        <v>4.5504364349247331E-3</v>
      </c>
      <c r="O835">
        <f t="shared" si="92"/>
        <v>5.9233322543756684E-4</v>
      </c>
      <c r="P835">
        <f>(C835-AVERAGE($C$2:C834))^2</f>
        <v>4.9661171891903974E-4</v>
      </c>
      <c r="R835">
        <f t="shared" ref="R835:R898" si="96">J835+I835/(1-G835)</f>
        <v>-0.67781143090083795</v>
      </c>
      <c r="S835" s="45"/>
      <c r="T835" s="49"/>
      <c r="U835" s="50"/>
      <c r="V835" s="71">
        <f t="shared" si="95"/>
        <v>4.5573600919671456E-3</v>
      </c>
      <c r="W835" s="51">
        <f t="shared" si="93"/>
        <v>5.9199625887207733E-4</v>
      </c>
      <c r="X835" s="52">
        <f>(C835-AVERAGE($C$2:C834))^2</f>
        <v>4.9661171891903974E-4</v>
      </c>
    </row>
    <row r="836" spans="1:24" x14ac:dyDescent="0.3">
      <c r="A836" s="1">
        <v>199507</v>
      </c>
      <c r="B836" s="75">
        <f>Monthly!AA1496</f>
        <v>2.8888333333333332E-2</v>
      </c>
      <c r="C836">
        <f>Monthly!AA1497</f>
        <v>-1.0050000000000007E-3</v>
      </c>
      <c r="D836" s="45">
        <f>INTERCEPT($B$2:B834,$C$2:C834)</f>
        <v>5.9272810169665856E-3</v>
      </c>
      <c r="E836" s="45">
        <f t="shared" si="88"/>
        <v>-1.4033262765229981E-2</v>
      </c>
      <c r="F836" s="45">
        <f t="shared" si="89"/>
        <v>5.5218834444503671E-3</v>
      </c>
      <c r="G836">
        <f>Monthly!H1496</f>
        <v>0.22360742942009706</v>
      </c>
      <c r="H836" s="45">
        <f t="shared" si="90"/>
        <v>0.68449391825104644</v>
      </c>
      <c r="I836" s="31">
        <f>Monthly!K1496</f>
        <v>4.5740146424827748E-3</v>
      </c>
      <c r="J836" s="49">
        <f t="shared" si="91"/>
        <v>-0.68317891081976989</v>
      </c>
      <c r="K836" s="42"/>
      <c r="L836" s="42"/>
      <c r="M836" s="47"/>
      <c r="N836" s="57">
        <f t="shared" si="94"/>
        <v>4.515367942214743E-3</v>
      </c>
      <c r="O836">
        <f t="shared" si="92"/>
        <v>3.0474462217432243E-5</v>
      </c>
      <c r="P836">
        <f>(C836-AVERAGE($C$2:C835))^2</f>
        <v>5.8297301953775827E-5</v>
      </c>
      <c r="R836">
        <f t="shared" si="96"/>
        <v>-0.67728754243757849</v>
      </c>
      <c r="S836" s="45"/>
      <c r="T836" s="49"/>
      <c r="U836" s="50"/>
      <c r="V836" s="71">
        <f t="shared" si="95"/>
        <v>4.5234867469607434E-3</v>
      </c>
      <c r="W836" s="51">
        <f t="shared" si="93"/>
        <v>3.0564165711320589E-5</v>
      </c>
      <c r="X836" s="52">
        <f>(C836-AVERAGE($C$2:C835))^2</f>
        <v>5.8297301953775827E-5</v>
      </c>
    </row>
    <row r="837" spans="1:24" x14ac:dyDescent="0.3">
      <c r="A837" s="1">
        <v>199508</v>
      </c>
      <c r="B837" s="75">
        <f>Monthly!AA1497</f>
        <v>-1.0050000000000007E-3</v>
      </c>
      <c r="C837">
        <f>Monthly!AA1498</f>
        <v>3.7701999999999999E-2</v>
      </c>
      <c r="D837" s="45">
        <f>INTERCEPT($B$2:B835,$C$2:C835)</f>
        <v>5.9396977231210889E-3</v>
      </c>
      <c r="E837" s="45">
        <f t="shared" si="88"/>
        <v>-1.3082149571360575E-3</v>
      </c>
      <c r="F837" s="45">
        <f t="shared" si="89"/>
        <v>5.9410124791530105E-3</v>
      </c>
      <c r="G837">
        <f>Monthly!H1497</f>
        <v>0.22336249271584743</v>
      </c>
      <c r="H837" s="45">
        <f t="shared" si="90"/>
        <v>0.68388524371455206</v>
      </c>
      <c r="I837" s="31">
        <f>Monthly!K1497</f>
        <v>4.5819690790926933E-3</v>
      </c>
      <c r="J837" s="49">
        <f t="shared" si="91"/>
        <v>-0.68213794936854144</v>
      </c>
      <c r="K837" s="42"/>
      <c r="L837" s="42"/>
      <c r="M837" s="47"/>
      <c r="N837" s="57">
        <f t="shared" si="94"/>
        <v>4.4452651783421782E-3</v>
      </c>
      <c r="O837">
        <f t="shared" si="92"/>
        <v>1.106010410998068E-3</v>
      </c>
      <c r="P837">
        <f>(C837-AVERAGE($C$2:C836))^2</f>
        <v>9.6602091794286196E-4</v>
      </c>
      <c r="R837">
        <f t="shared" si="96"/>
        <v>-0.67623819686352071</v>
      </c>
      <c r="S837" s="45"/>
      <c r="T837" s="49"/>
      <c r="U837" s="50"/>
      <c r="V837" s="71">
        <f t="shared" si="95"/>
        <v>4.4556386320397587E-3</v>
      </c>
      <c r="W837" s="51">
        <f t="shared" si="93"/>
        <v>1.1053205442089992E-3</v>
      </c>
      <c r="X837" s="52">
        <f>(C837-AVERAGE($C$2:C836))^2</f>
        <v>9.6602091794286196E-4</v>
      </c>
    </row>
    <row r="838" spans="1:24" x14ac:dyDescent="0.3">
      <c r="A838" s="1">
        <v>199509</v>
      </c>
      <c r="B838" s="75">
        <f>Monthly!AA1498</f>
        <v>3.7701999999999999E-2</v>
      </c>
      <c r="C838">
        <f>Monthly!AA1499</f>
        <v>-7.842E-3</v>
      </c>
      <c r="D838" s="45">
        <f>INTERCEPT($B$2:B836,$C$2:C836)</f>
        <v>5.9677178045270283E-3</v>
      </c>
      <c r="E838" s="45">
        <f t="shared" si="88"/>
        <v>4.657406877568852E-3</v>
      </c>
      <c r="F838" s="45">
        <f t="shared" si="89"/>
        <v>6.143311358625129E-3</v>
      </c>
      <c r="G838">
        <f>Monthly!H1498</f>
        <v>0.22311945165747693</v>
      </c>
      <c r="H838" s="45">
        <f t="shared" si="90"/>
        <v>0.68328121926188579</v>
      </c>
      <c r="I838" s="31">
        <f>Monthly!K1498</f>
        <v>4.5898590565453222E-3</v>
      </c>
      <c r="J838" s="49">
        <f t="shared" si="91"/>
        <v>-0.68132387366312941</v>
      </c>
      <c r="K838" s="42"/>
      <c r="L838" s="42"/>
      <c r="M838" s="47"/>
      <c r="N838" s="57">
        <f t="shared" si="94"/>
        <v>4.3904418639115206E-3</v>
      </c>
      <c r="O838">
        <f t="shared" si="92"/>
        <v>1.4963263395397516E-4</v>
      </c>
      <c r="P838">
        <f>(C838-AVERAGE($C$2:C837))^2</f>
        <v>2.1025873015441903E-4</v>
      </c>
      <c r="R838">
        <f t="shared" si="96"/>
        <v>-0.67541581087749547</v>
      </c>
      <c r="S838" s="45"/>
      <c r="T838" s="49"/>
      <c r="U838" s="50"/>
      <c r="V838" s="71">
        <f t="shared" si="95"/>
        <v>4.4024651682460503E-3</v>
      </c>
      <c r="W838" s="51">
        <f t="shared" si="93"/>
        <v>1.4992692725639077E-4</v>
      </c>
      <c r="X838" s="52">
        <f>(C838-AVERAGE($C$2:C837))^2</f>
        <v>2.1025873015441903E-4</v>
      </c>
    </row>
    <row r="839" spans="1:24" x14ac:dyDescent="0.3">
      <c r="A839" s="1">
        <v>199510</v>
      </c>
      <c r="B839" s="75">
        <f>Monthly!AA1499</f>
        <v>-7.842E-3</v>
      </c>
      <c r="C839">
        <f>Monthly!AA1500</f>
        <v>3.9562333333333331E-2</v>
      </c>
      <c r="D839" s="45">
        <f>INTERCEPT($B$2:B837,$C$2:C837)</f>
        <v>5.9557445714801122E-3</v>
      </c>
      <c r="E839" s="45">
        <f t="shared" ref="E839:E902" si="97">SLOPE(B707:B837,C707:C837)</f>
        <v>2.5838102066115236E-3</v>
      </c>
      <c r="F839" s="45">
        <f t="shared" ref="F839:F902" si="98">B839*E839+D839</f>
        <v>5.9354823318398644E-3</v>
      </c>
      <c r="G839">
        <f>Monthly!H1499</f>
        <v>0.22290643202246196</v>
      </c>
      <c r="H839" s="45">
        <f t="shared" ref="H839:H902" si="99">(-G839/(1-G839)*LN(G839))-(LN(1-G839))</f>
        <v>0.68275175646999542</v>
      </c>
      <c r="I839" s="31">
        <f>Monthly!K1499</f>
        <v>4.6119626426133556E-3</v>
      </c>
      <c r="J839" s="49">
        <f t="shared" ref="J839:J902" si="100">D839*G839/((1-G839)*(1-E839*G839))+F839/(1-E839*G839)-I839/(1-G839)-H839</f>
        <v>-0.68103837287096691</v>
      </c>
      <c r="K839" s="42"/>
      <c r="L839" s="42"/>
      <c r="M839" s="47"/>
      <c r="N839" s="57">
        <f t="shared" si="94"/>
        <v>4.3712150283790607E-3</v>
      </c>
      <c r="O839">
        <f t="shared" si="92"/>
        <v>1.2384148075532874E-3</v>
      </c>
      <c r="P839">
        <f>(C839-AVERAGE($C$2:C838))^2</f>
        <v>1.0838157093030684E-3</v>
      </c>
      <c r="R839">
        <f t="shared" si="96"/>
        <v>-0.67510348570594192</v>
      </c>
      <c r="S839" s="45"/>
      <c r="T839" s="49"/>
      <c r="U839" s="50"/>
      <c r="V839" s="71">
        <f t="shared" si="95"/>
        <v>4.3822709875527069E-3</v>
      </c>
      <c r="W839" s="51">
        <f t="shared" si="93"/>
        <v>1.2376367866530117E-3</v>
      </c>
      <c r="X839" s="52">
        <f>(C839-AVERAGE($C$2:C838))^2</f>
        <v>1.0838157093030684E-3</v>
      </c>
    </row>
    <row r="840" spans="1:24" x14ac:dyDescent="0.3">
      <c r="A840" s="1">
        <v>199511</v>
      </c>
      <c r="B840" s="75">
        <f>Monthly!AA1500</f>
        <v>3.9562333333333331E-2</v>
      </c>
      <c r="C840">
        <f>Monthly!AA1501</f>
        <v>1.3359666666666666E-2</v>
      </c>
      <c r="D840" s="45">
        <f>INTERCEPT($B$2:B838,$C$2:C838)</f>
        <v>5.9957156654582774E-3</v>
      </c>
      <c r="E840" s="45">
        <f t="shared" si="97"/>
        <v>-8.4334898759496843E-4</v>
      </c>
      <c r="F840" s="45">
        <f t="shared" si="98"/>
        <v>5.9623508116947157E-3</v>
      </c>
      <c r="G840">
        <f>Monthly!H1500</f>
        <v>0.22269650535657562</v>
      </c>
      <c r="H840" s="45">
        <f t="shared" si="99"/>
        <v>0.68222993548514221</v>
      </c>
      <c r="I840" s="31">
        <f>Monthly!K1500</f>
        <v>4.6338963393626935E-3</v>
      </c>
      <c r="J840" s="49">
        <f t="shared" si="100"/>
        <v>-0.68051276357145485</v>
      </c>
      <c r="K840" s="42"/>
      <c r="L840" s="42"/>
      <c r="M840" s="47"/>
      <c r="N840" s="57">
        <f t="shared" si="94"/>
        <v>4.3358182665014372E-3</v>
      </c>
      <c r="O840">
        <f t="shared" si="92"/>
        <v>8.1429839949164552E-5</v>
      </c>
      <c r="P840">
        <f>(C840-AVERAGE($C$2:C839))^2</f>
        <v>4.4614439623151485E-5</v>
      </c>
      <c r="R840">
        <f t="shared" si="96"/>
        <v>-0.67455126156960366</v>
      </c>
      <c r="S840" s="45"/>
      <c r="T840" s="49"/>
      <c r="U840" s="50"/>
      <c r="V840" s="71">
        <f t="shared" si="95"/>
        <v>4.3465655273204479E-3</v>
      </c>
      <c r="W840" s="51">
        <f t="shared" si="93"/>
        <v>8.1235992148084084E-5</v>
      </c>
      <c r="X840" s="52">
        <f>(C840-AVERAGE($C$2:C839))^2</f>
        <v>4.4614439623151485E-5</v>
      </c>
    </row>
    <row r="841" spans="1:24" x14ac:dyDescent="0.3">
      <c r="A841" s="1">
        <v>199512</v>
      </c>
      <c r="B841" s="75">
        <f>Monthly!AA1501</f>
        <v>1.3359666666666666E-2</v>
      </c>
      <c r="C841">
        <f>Monthly!AA1502</f>
        <v>3.0694333333333337E-2</v>
      </c>
      <c r="D841" s="45">
        <f>INTERCEPT($B$2:B839,$C$2:C839)</f>
        <v>5.9759812330484729E-3</v>
      </c>
      <c r="E841" s="45">
        <f t="shared" si="97"/>
        <v>-1.8735152002616749E-3</v>
      </c>
      <c r="F841" s="45">
        <f t="shared" si="98"/>
        <v>5.950951694478044E-3</v>
      </c>
      <c r="G841">
        <f>Monthly!H1501</f>
        <v>0.22248183681777561</v>
      </c>
      <c r="H841" s="45">
        <f t="shared" si="99"/>
        <v>0.68169628027224416</v>
      </c>
      <c r="I841" s="31">
        <f>Monthly!K1501</f>
        <v>4.6556621718182832E-3</v>
      </c>
      <c r="J841" s="49">
        <f t="shared" si="100"/>
        <v>-0.68002638184280395</v>
      </c>
      <c r="K841" s="42"/>
      <c r="L841" s="42"/>
      <c r="M841" s="47"/>
      <c r="N841" s="57">
        <f t="shared" si="94"/>
        <v>4.3030632557992596E-3</v>
      </c>
      <c r="O841">
        <f t="shared" si="92"/>
        <v>6.9649913630534554E-4</v>
      </c>
      <c r="P841">
        <f>(C841-AVERAGE($C$2:C840))^2</f>
        <v>5.7629330073669625E-4</v>
      </c>
      <c r="R841">
        <f t="shared" si="96"/>
        <v>-0.67403853179340623</v>
      </c>
      <c r="S841" s="45"/>
      <c r="T841" s="49"/>
      <c r="U841" s="50"/>
      <c r="V841" s="71">
        <f t="shared" si="95"/>
        <v>4.3134136756913105E-3</v>
      </c>
      <c r="W841" s="51">
        <f t="shared" si="93"/>
        <v>6.9595292198296351E-4</v>
      </c>
      <c r="X841" s="52">
        <f>(C841-AVERAGE($C$2:C840))^2</f>
        <v>5.7629330073669625E-4</v>
      </c>
    </row>
    <row r="842" spans="1:24" x14ac:dyDescent="0.3">
      <c r="A842" s="1">
        <v>199601</v>
      </c>
      <c r="B842" s="75">
        <f>Monthly!AA1502</f>
        <v>3.0694333333333337E-2</v>
      </c>
      <c r="C842">
        <f>Monthly!AA1503</f>
        <v>6.0620000000000005E-3</v>
      </c>
      <c r="D842" s="45">
        <f>INTERCEPT($B$2:B840,$C$2:C840)</f>
        <v>6.0139403675687157E-3</v>
      </c>
      <c r="E842" s="45">
        <f t="shared" si="97"/>
        <v>-3.9355783755337511E-3</v>
      </c>
      <c r="F842" s="45">
        <f t="shared" si="98"/>
        <v>5.8931404130506239E-3</v>
      </c>
      <c r="G842">
        <f>Monthly!H1502</f>
        <v>0.22228293978883015</v>
      </c>
      <c r="H842" s="45">
        <f t="shared" si="99"/>
        <v>0.68120178946390753</v>
      </c>
      <c r="I842" s="31">
        <f>Monthly!K1502</f>
        <v>4.6559877993568206E-3</v>
      </c>
      <c r="J842" s="49">
        <f t="shared" si="100"/>
        <v>-0.67958316735323687</v>
      </c>
      <c r="K842" s="42"/>
      <c r="L842" s="42"/>
      <c r="M842" s="47"/>
      <c r="N842" s="57">
        <f t="shared" si="94"/>
        <v>4.2732153102578024E-3</v>
      </c>
      <c r="O842">
        <f t="shared" si="92"/>
        <v>3.1997506662560918E-6</v>
      </c>
      <c r="P842">
        <f>(C842-AVERAGE($C$2:C841))^2</f>
        <v>4.2876615810091173E-7</v>
      </c>
      <c r="R842">
        <f t="shared" si="96"/>
        <v>-0.67359642996818758</v>
      </c>
      <c r="S842" s="45"/>
      <c r="T842" s="49"/>
      <c r="U842" s="50"/>
      <c r="V842" s="71">
        <f t="shared" si="95"/>
        <v>4.2848284544012294E-3</v>
      </c>
      <c r="W842" s="51">
        <f t="shared" si="93"/>
        <v>3.1583387024859253E-6</v>
      </c>
      <c r="X842" s="52">
        <f>(C842-AVERAGE($C$2:C841))^2</f>
        <v>4.2876615810091173E-7</v>
      </c>
    </row>
    <row r="843" spans="1:24" x14ac:dyDescent="0.3">
      <c r="A843" s="1">
        <v>199602</v>
      </c>
      <c r="B843" s="75">
        <f>Monthly!AA1503</f>
        <v>6.0620000000000005E-3</v>
      </c>
      <c r="C843">
        <f>Monthly!AA1504</f>
        <v>5.4516666666666663E-3</v>
      </c>
      <c r="D843" s="45">
        <f>INTERCEPT($B$2:B841,$C$2:C841)</f>
        <v>6.0188632326962557E-3</v>
      </c>
      <c r="E843" s="45">
        <f t="shared" si="97"/>
        <v>-3.1716146606901529E-3</v>
      </c>
      <c r="F843" s="45">
        <f t="shared" si="98"/>
        <v>5.9996369046231516E-3</v>
      </c>
      <c r="G843">
        <f>Monthly!H1503</f>
        <v>0.22210387056251546</v>
      </c>
      <c r="H843" s="45">
        <f t="shared" si="99"/>
        <v>0.68075655851164418</v>
      </c>
      <c r="I843" s="31">
        <f>Monthly!K1503</f>
        <v>4.6766228354551643E-3</v>
      </c>
      <c r="J843" s="49">
        <f t="shared" si="100"/>
        <v>-0.67905574278769321</v>
      </c>
      <c r="K843" s="42"/>
      <c r="L843" s="42"/>
      <c r="M843" s="47"/>
      <c r="N843" s="57">
        <f t="shared" si="94"/>
        <v>4.237696300658296E-3</v>
      </c>
      <c r="O843">
        <f t="shared" si="92"/>
        <v>1.4737240495464966E-6</v>
      </c>
      <c r="P843">
        <f>(C843-AVERAGE($C$2:C842))^2</f>
        <v>1.5985989131035434E-6</v>
      </c>
      <c r="R843">
        <f t="shared" si="96"/>
        <v>-0.67304385680641576</v>
      </c>
      <c r="S843" s="45"/>
      <c r="T843" s="49"/>
      <c r="U843" s="50"/>
      <c r="V843" s="71">
        <f t="shared" si="95"/>
        <v>4.2491004270392083E-3</v>
      </c>
      <c r="W843" s="51">
        <f t="shared" si="93"/>
        <v>1.4461655606917248E-6</v>
      </c>
      <c r="X843" s="52">
        <f>(C843-AVERAGE($C$2:C842))^2</f>
        <v>1.5985989131035434E-6</v>
      </c>
    </row>
    <row r="844" spans="1:24" x14ac:dyDescent="0.3">
      <c r="A844" s="1">
        <v>199603</v>
      </c>
      <c r="B844" s="75">
        <f>Monthly!AA1504</f>
        <v>5.4516666666666663E-3</v>
      </c>
      <c r="C844">
        <f>Monthly!AA1505</f>
        <v>1.1008E-2</v>
      </c>
      <c r="D844" s="45">
        <f>INTERCEPT($B$2:B842,$C$2:C842)</f>
        <v>6.0475372592589012E-3</v>
      </c>
      <c r="E844" s="45">
        <f t="shared" si="97"/>
        <v>-3.4924586941112094E-3</v>
      </c>
      <c r="F844" s="45">
        <f t="shared" si="98"/>
        <v>6.0284975386115051E-3</v>
      </c>
      <c r="G844">
        <f>Monthly!H1504</f>
        <v>0.22191692649615527</v>
      </c>
      <c r="H844" s="45">
        <f t="shared" si="99"/>
        <v>0.68029171200905014</v>
      </c>
      <c r="I844" s="31">
        <f>Monthly!K1504</f>
        <v>4.6970017315332438E-3</v>
      </c>
      <c r="J844" s="49">
        <f t="shared" si="100"/>
        <v>-0.67858103466095065</v>
      </c>
      <c r="K844" s="42"/>
      <c r="L844" s="42"/>
      <c r="M844" s="47"/>
      <c r="N844" s="57">
        <f t="shared" si="94"/>
        <v>4.2057274398727695E-3</v>
      </c>
      <c r="O844">
        <f t="shared" si="92"/>
        <v>4.6270911982259875E-5</v>
      </c>
      <c r="P844">
        <f>(C844-AVERAGE($C$2:C843))^2</f>
        <v>1.8433951881528665E-5</v>
      </c>
      <c r="R844">
        <f t="shared" si="96"/>
        <v>-0.67254440195233534</v>
      </c>
      <c r="S844" s="45"/>
      <c r="T844" s="49"/>
      <c r="U844" s="50"/>
      <c r="V844" s="71">
        <f t="shared" si="95"/>
        <v>4.2168068993632402E-3</v>
      </c>
      <c r="W844" s="51">
        <f t="shared" si="93"/>
        <v>4.6120303730136337E-5</v>
      </c>
      <c r="X844" s="52">
        <f>(C844-AVERAGE($C$2:C843))^2</f>
        <v>1.8433951881528665E-5</v>
      </c>
    </row>
    <row r="845" spans="1:24" x14ac:dyDescent="0.3">
      <c r="A845" s="1">
        <v>199604</v>
      </c>
      <c r="B845" s="75">
        <f>Monthly!AA1505</f>
        <v>1.1008E-2</v>
      </c>
      <c r="C845">
        <f>Monthly!AA1506</f>
        <v>2.1073666666666668E-2</v>
      </c>
      <c r="D845" s="45">
        <f>INTERCEPT($B$2:B843,$C$2:C843)</f>
        <v>6.0469199817195741E-3</v>
      </c>
      <c r="E845" s="45">
        <f t="shared" si="97"/>
        <v>-4.7799338783123622E-3</v>
      </c>
      <c r="F845" s="45">
        <f t="shared" si="98"/>
        <v>5.9943024695871113E-3</v>
      </c>
      <c r="G845">
        <f>Monthly!H1505</f>
        <v>0.22174670083782719</v>
      </c>
      <c r="H845" s="45">
        <f t="shared" si="99"/>
        <v>0.67986840476994148</v>
      </c>
      <c r="I845" s="31">
        <f>Monthly!K1505</f>
        <v>4.7310964690131631E-3</v>
      </c>
      <c r="J845" s="49">
        <f t="shared" si="100"/>
        <v>-0.67823845399872973</v>
      </c>
      <c r="K845" s="42"/>
      <c r="L845" s="42"/>
      <c r="M845" s="47"/>
      <c r="N845" s="57">
        <f t="shared" si="94"/>
        <v>4.1826566035390728E-3</v>
      </c>
      <c r="O845">
        <f t="shared" si="92"/>
        <v>2.8530622095267769E-4</v>
      </c>
      <c r="P845">
        <f>(C845-AVERAGE($C$2:C844))^2</f>
        <v>2.0603879170054651E-4</v>
      </c>
      <c r="R845">
        <f t="shared" si="96"/>
        <v>-0.67215933236300207</v>
      </c>
      <c r="S845" s="45"/>
      <c r="T845" s="49"/>
      <c r="U845" s="50"/>
      <c r="V845" s="71">
        <f t="shared" si="95"/>
        <v>4.1919092427708249E-3</v>
      </c>
      <c r="W845" s="51">
        <f t="shared" si="93"/>
        <v>2.8499373371926242E-4</v>
      </c>
      <c r="X845" s="52">
        <f>(C845-AVERAGE($C$2:C844))^2</f>
        <v>2.0603879170054651E-4</v>
      </c>
    </row>
    <row r="846" spans="1:24" x14ac:dyDescent="0.3">
      <c r="A846" s="1">
        <v>199605</v>
      </c>
      <c r="B846" s="75">
        <f>Monthly!AA1506</f>
        <v>2.1073666666666668E-2</v>
      </c>
      <c r="C846">
        <f>Monthly!AA1507</f>
        <v>-1.136666666666673E-4</v>
      </c>
      <c r="D846" s="45">
        <f>INTERCEPT($B$2:B844,$C$2:C844)</f>
        <v>6.0449547814849167E-3</v>
      </c>
      <c r="E846" s="45">
        <f t="shared" si="97"/>
        <v>-9.5327195329588874E-4</v>
      </c>
      <c r="F846" s="45">
        <f t="shared" si="98"/>
        <v>6.0248658460984768E-3</v>
      </c>
      <c r="G846">
        <f>Monthly!H1506</f>
        <v>0.2215734842521257</v>
      </c>
      <c r="H846" s="45">
        <f t="shared" si="99"/>
        <v>0.6794376284909599</v>
      </c>
      <c r="I846" s="31">
        <f>Monthly!K1506</f>
        <v>4.7370270635127137E-3</v>
      </c>
      <c r="J846" s="49">
        <f t="shared" si="100"/>
        <v>-0.67777913319339933</v>
      </c>
      <c r="K846" s="42"/>
      <c r="L846" s="42"/>
      <c r="M846" s="47"/>
      <c r="N846" s="57">
        <f t="shared" si="94"/>
        <v>4.1517239903094139E-3</v>
      </c>
      <c r="O846">
        <f t="shared" si="92"/>
        <v>1.8193557456618844E-5</v>
      </c>
      <c r="P846">
        <f>(C846-AVERAGE($C$2:C845))^2</f>
        <v>4.6926460747085725E-5</v>
      </c>
      <c r="R846">
        <f t="shared" si="96"/>
        <v>-0.6716937455971641</v>
      </c>
      <c r="S846" s="45"/>
      <c r="T846" s="49"/>
      <c r="U846" s="50"/>
      <c r="V846" s="71">
        <f t="shared" si="95"/>
        <v>4.1618055427360412E-3</v>
      </c>
      <c r="W846" s="51">
        <f t="shared" si="93"/>
        <v>1.8279662613374877E-5</v>
      </c>
      <c r="X846" s="52">
        <f>(C846-AVERAGE($C$2:C845))^2</f>
        <v>4.6926460747085725E-5</v>
      </c>
    </row>
    <row r="847" spans="1:24" x14ac:dyDescent="0.3">
      <c r="A847" s="1">
        <v>199606</v>
      </c>
      <c r="B847" s="75">
        <f>Monthly!AA1507</f>
        <v>-1.136666666666673E-4</v>
      </c>
      <c r="C847">
        <f>Monthly!AA1508</f>
        <v>-4.8732666666666667E-2</v>
      </c>
      <c r="D847" s="45">
        <f>INTERCEPT($B$2:B845,$C$2:C845)</f>
        <v>6.048293891477435E-3</v>
      </c>
      <c r="E847" s="45">
        <f t="shared" si="97"/>
        <v>-1.1968392087554332E-3</v>
      </c>
      <c r="F847" s="45">
        <f t="shared" si="98"/>
        <v>6.0484299322008305E-3</v>
      </c>
      <c r="G847">
        <f>Monthly!H1507</f>
        <v>0.22137498874748515</v>
      </c>
      <c r="H847" s="45">
        <f t="shared" si="99"/>
        <v>0.67894394644404599</v>
      </c>
      <c r="I847" s="31">
        <f>Monthly!K1507</f>
        <v>4.7429040042846794E-3</v>
      </c>
      <c r="J847" s="49">
        <f t="shared" si="100"/>
        <v>-0.67726933582610593</v>
      </c>
      <c r="K847" s="42"/>
      <c r="L847" s="42"/>
      <c r="M847" s="47"/>
      <c r="N847" s="57">
        <f t="shared" si="94"/>
        <v>4.1173920710821932E-3</v>
      </c>
      <c r="O847">
        <f t="shared" si="92"/>
        <v>2.7931287085835046E-3</v>
      </c>
      <c r="P847">
        <f>(C847-AVERAGE($C$2:C846))^2</f>
        <v>3.0759427364036294E-3</v>
      </c>
      <c r="R847">
        <f t="shared" si="96"/>
        <v>-0.67117795173782047</v>
      </c>
      <c r="S847" s="45"/>
      <c r="T847" s="49"/>
      <c r="U847" s="50"/>
      <c r="V847" s="71">
        <f t="shared" si="95"/>
        <v>4.1284555749947632E-3</v>
      </c>
      <c r="W847" s="51">
        <f t="shared" si="93"/>
        <v>2.7942982446478729E-3</v>
      </c>
      <c r="X847" s="52">
        <f>(C847-AVERAGE($C$2:C846))^2</f>
        <v>3.0759427364036294E-3</v>
      </c>
    </row>
    <row r="848" spans="1:24" x14ac:dyDescent="0.3">
      <c r="A848" s="1">
        <v>199607</v>
      </c>
      <c r="B848" s="75">
        <f>Monthly!AA1508</f>
        <v>-4.8732666666666667E-2</v>
      </c>
      <c r="C848">
        <f>Monthly!AA1509</f>
        <v>1.7719666666666668E-2</v>
      </c>
      <c r="D848" s="45">
        <f>INTERCEPT($B$2:B846,$C$2:C846)</f>
        <v>6.0663372061168664E-3</v>
      </c>
      <c r="E848" s="45">
        <f t="shared" si="97"/>
        <v>-1.5263841872839863E-3</v>
      </c>
      <c r="F848" s="45">
        <f t="shared" si="98"/>
        <v>6.140721977921048E-3</v>
      </c>
      <c r="G848">
        <f>Monthly!H1508</f>
        <v>0.22122382259783335</v>
      </c>
      <c r="H848" s="45">
        <f t="shared" si="99"/>
        <v>0.6785679500953109</v>
      </c>
      <c r="I848" s="31">
        <f>Monthly!K1508</f>
        <v>4.7314542906350589E-3</v>
      </c>
      <c r="J848" s="49">
        <f t="shared" si="100"/>
        <v>-0.67678214212433552</v>
      </c>
      <c r="K848" s="42"/>
      <c r="L848" s="42"/>
      <c r="M848" s="47"/>
      <c r="N848" s="57">
        <f t="shared" si="94"/>
        <v>4.0845823786626462E-3</v>
      </c>
      <c r="O848">
        <f t="shared" si="92"/>
        <v>1.8591552354097415E-4</v>
      </c>
      <c r="P848">
        <f>(C848-AVERAGE($C$2:C847))^2</f>
        <v>1.2225079263370519E-4</v>
      </c>
      <c r="R848">
        <f t="shared" si="96"/>
        <v>-0.67070664260608082</v>
      </c>
      <c r="S848" s="45"/>
      <c r="T848" s="49"/>
      <c r="U848" s="50"/>
      <c r="V848" s="71">
        <f t="shared" si="95"/>
        <v>4.0979818807951179E-3</v>
      </c>
      <c r="W848" s="51">
        <f t="shared" si="93"/>
        <v>1.8555029640564445E-4</v>
      </c>
      <c r="X848" s="52">
        <f>(C848-AVERAGE($C$2:C847))^2</f>
        <v>1.2225079263370519E-4</v>
      </c>
    </row>
    <row r="849" spans="1:24" x14ac:dyDescent="0.3">
      <c r="A849" s="1">
        <v>199608</v>
      </c>
      <c r="B849" s="75">
        <f>Monthly!AA1509</f>
        <v>1.7719666666666668E-2</v>
      </c>
      <c r="C849">
        <f>Monthly!AA1510</f>
        <v>5.1793333333333337E-2</v>
      </c>
      <c r="D849" s="45">
        <f>INTERCEPT($B$2:B847,$C$2:C847)</f>
        <v>6.0644736204182618E-3</v>
      </c>
      <c r="E849" s="45">
        <f t="shared" si="97"/>
        <v>-9.8414607193352834E-4</v>
      </c>
      <c r="F849" s="45">
        <f t="shared" si="98"/>
        <v>6.04703488007229E-3</v>
      </c>
      <c r="G849">
        <f>Monthly!H1509</f>
        <v>0.22103008062102264</v>
      </c>
      <c r="H849" s="45">
        <f t="shared" si="99"/>
        <v>0.67808601906894539</v>
      </c>
      <c r="I849" s="31">
        <f>Monthly!K1509</f>
        <v>4.7632851640870711E-3</v>
      </c>
      <c r="J849" s="49">
        <f t="shared" si="100"/>
        <v>-0.6764347508603118</v>
      </c>
      <c r="K849" s="42"/>
      <c r="L849" s="42"/>
      <c r="M849" s="47"/>
      <c r="N849" s="57">
        <f t="shared" si="94"/>
        <v>4.0611875759785435E-3</v>
      </c>
      <c r="O849">
        <f t="shared" si="92"/>
        <v>2.2783577386013632E-3</v>
      </c>
      <c r="P849">
        <f>(C849-AVERAGE($C$2:C848))^2</f>
        <v>2.0355726307439599E-3</v>
      </c>
      <c r="R849">
        <f t="shared" si="96"/>
        <v>-0.67031989963744998</v>
      </c>
      <c r="S849" s="45"/>
      <c r="T849" s="49"/>
      <c r="U849" s="50"/>
      <c r="V849" s="71">
        <f t="shared" si="95"/>
        <v>4.0729760275955151E-3</v>
      </c>
      <c r="W849" s="51">
        <f t="shared" si="93"/>
        <v>2.2772325013872851E-3</v>
      </c>
      <c r="X849" s="52">
        <f>(C849-AVERAGE($C$2:C848))^2</f>
        <v>2.0355726307439599E-3</v>
      </c>
    </row>
    <row r="850" spans="1:24" x14ac:dyDescent="0.3">
      <c r="A850" s="1">
        <v>199609</v>
      </c>
      <c r="B850" s="75">
        <f>Monthly!AA1510</f>
        <v>5.1793333333333337E-2</v>
      </c>
      <c r="C850">
        <f>Monthly!AA1511</f>
        <v>2.2639666666666666E-2</v>
      </c>
      <c r="D850" s="45">
        <f>INTERCEPT($B$2:B848,$C$2:C848)</f>
        <v>5.9992284414910387E-3</v>
      </c>
      <c r="E850" s="45">
        <f t="shared" si="97"/>
        <v>-7.4947395316352465E-3</v>
      </c>
      <c r="F850" s="45">
        <f t="shared" si="98"/>
        <v>5.6110508986825436E-3</v>
      </c>
      <c r="G850">
        <f>Monthly!H1510</f>
        <v>0.2208384139191987</v>
      </c>
      <c r="H850" s="45">
        <f t="shared" si="99"/>
        <v>0.67760921077774416</v>
      </c>
      <c r="I850" s="31">
        <f>Monthly!K1510</f>
        <v>4.7946719497157231E-3</v>
      </c>
      <c r="J850" s="49">
        <f t="shared" si="100"/>
        <v>-0.67646350470769823</v>
      </c>
      <c r="K850" s="42"/>
      <c r="L850" s="42"/>
      <c r="M850" s="47"/>
      <c r="N850" s="57">
        <f t="shared" si="94"/>
        <v>4.0631239821455334E-3</v>
      </c>
      <c r="O850">
        <f t="shared" si="92"/>
        <v>3.4508793810983558E-4</v>
      </c>
      <c r="P850">
        <f>(C850-AVERAGE($C$2:C849))^2</f>
        <v>2.5314240919592756E-4</v>
      </c>
      <c r="R850">
        <f t="shared" si="96"/>
        <v>-0.67030987491463689</v>
      </c>
      <c r="S850" s="45"/>
      <c r="T850" s="49"/>
      <c r="U850" s="50"/>
      <c r="V850" s="71">
        <f t="shared" si="95"/>
        <v>4.0723278535694449E-3</v>
      </c>
      <c r="W850" s="51">
        <f t="shared" si="93"/>
        <v>3.4474607060034653E-4</v>
      </c>
      <c r="X850" s="52">
        <f>(C850-AVERAGE($C$2:C849))^2</f>
        <v>2.5314240919592756E-4</v>
      </c>
    </row>
    <row r="851" spans="1:24" x14ac:dyDescent="0.3">
      <c r="A851" s="1">
        <v>199610</v>
      </c>
      <c r="B851" s="75">
        <f>Monthly!AA1511</f>
        <v>2.2639666666666666E-2</v>
      </c>
      <c r="C851">
        <f>Monthly!AA1512</f>
        <v>7.2263333333333332E-2</v>
      </c>
      <c r="D851" s="45">
        <f>INTERCEPT($B$2:B849,$C$2:C849)</f>
        <v>6.0063679971149794E-3</v>
      </c>
      <c r="E851" s="45">
        <f t="shared" si="97"/>
        <v>3.8746323363015195E-4</v>
      </c>
      <c r="F851" s="45">
        <f t="shared" si="98"/>
        <v>6.0151400355699545E-3</v>
      </c>
      <c r="G851">
        <f>Monthly!H1511</f>
        <v>0.22064803596645688</v>
      </c>
      <c r="H851" s="45">
        <f t="shared" si="99"/>
        <v>0.67713556948060472</v>
      </c>
      <c r="I851" s="31">
        <f>Monthly!K1511</f>
        <v>4.8528357294693267E-3</v>
      </c>
      <c r="J851" s="49">
        <f t="shared" si="100"/>
        <v>-0.67564602052522371</v>
      </c>
      <c r="K851" s="42"/>
      <c r="L851" s="42"/>
      <c r="M851" s="47"/>
      <c r="N851" s="57">
        <f t="shared" si="94"/>
        <v>4.0080711263976651E-3</v>
      </c>
      <c r="O851">
        <f t="shared" si="92"/>
        <v>4.6587808189375414E-3</v>
      </c>
      <c r="P851">
        <f>(C851-AVERAGE($C$2:C850))^2</f>
        <v>4.2922645092953781E-3</v>
      </c>
      <c r="R851">
        <f t="shared" si="96"/>
        <v>-0.66941926297096876</v>
      </c>
      <c r="S851" s="45"/>
      <c r="T851" s="49"/>
      <c r="U851" s="50"/>
      <c r="V851" s="71">
        <f t="shared" si="95"/>
        <v>4.0147430664431924E-3</v>
      </c>
      <c r="W851" s="51">
        <f t="shared" si="93"/>
        <v>4.6578700734178522E-3</v>
      </c>
      <c r="X851" s="52">
        <f>(C851-AVERAGE($C$2:C850))^2</f>
        <v>4.2922645092953781E-3</v>
      </c>
    </row>
    <row r="852" spans="1:24" x14ac:dyDescent="0.3">
      <c r="A852" s="1">
        <v>199611</v>
      </c>
      <c r="B852" s="75">
        <f>Monthly!AA1512</f>
        <v>7.2263333333333332E-2</v>
      </c>
      <c r="C852">
        <f>Monthly!AA1513</f>
        <v>-2.3906666666666666E-2</v>
      </c>
      <c r="D852" s="45">
        <f>INTERCEPT($B$2:B850,$C$2:C850)</f>
        <v>6.0560196598222257E-3</v>
      </c>
      <c r="E852" s="45">
        <f t="shared" si="97"/>
        <v>-4.5023719258821511E-3</v>
      </c>
      <c r="F852" s="45">
        <f t="shared" si="98"/>
        <v>5.7306632565515617E-3</v>
      </c>
      <c r="G852">
        <f>Monthly!H1512</f>
        <v>0.22041875174616754</v>
      </c>
      <c r="H852" s="45">
        <f t="shared" si="99"/>
        <v>0.67656508146364702</v>
      </c>
      <c r="I852" s="31">
        <f>Monthly!K1512</f>
        <v>4.8817165408266E-3</v>
      </c>
      <c r="J852" s="49">
        <f t="shared" si="100"/>
        <v>-0.675391491465969</v>
      </c>
      <c r="K852" s="42"/>
      <c r="L852" s="42"/>
      <c r="M852" s="47"/>
      <c r="N852" s="57">
        <f t="shared" si="94"/>
        <v>3.9909300588599761E-3</v>
      </c>
      <c r="O852">
        <f t="shared" si="92"/>
        <v>7.7827590306011479E-4</v>
      </c>
      <c r="P852">
        <f>(C852-AVERAGE($C$2:C851))^2</f>
        <v>9.4443743309658909E-4</v>
      </c>
      <c r="R852">
        <f t="shared" si="96"/>
        <v>-0.66912951870589932</v>
      </c>
      <c r="S852" s="45"/>
      <c r="T852" s="49"/>
      <c r="U852" s="50"/>
      <c r="V852" s="71">
        <f t="shared" si="95"/>
        <v>3.9960089118613873E-3</v>
      </c>
      <c r="W852" s="51">
        <f t="shared" si="93"/>
        <v>7.7855930444058587E-4</v>
      </c>
      <c r="X852" s="52">
        <f>(C852-AVERAGE($C$2:C851))^2</f>
        <v>9.4443743309658909E-4</v>
      </c>
    </row>
    <row r="853" spans="1:24" x14ac:dyDescent="0.3">
      <c r="A853" s="1">
        <v>199612</v>
      </c>
      <c r="B853" s="75">
        <f>Monthly!AA1513</f>
        <v>-2.3906666666666666E-2</v>
      </c>
      <c r="C853">
        <f>Monthly!AA1514</f>
        <v>5.8587333333333332E-2</v>
      </c>
      <c r="D853" s="45">
        <f>INTERCEPT($B$2:B851,$C$2:C851)</f>
        <v>6.0656879166853996E-3</v>
      </c>
      <c r="E853" s="45">
        <f t="shared" si="97"/>
        <v>-8.8523671502177496E-3</v>
      </c>
      <c r="F853" s="45">
        <f t="shared" si="98"/>
        <v>6.2773185073566051E-3</v>
      </c>
      <c r="G853">
        <f>Monthly!H1513</f>
        <v>0.22025063302096104</v>
      </c>
      <c r="H853" s="45">
        <f t="shared" si="99"/>
        <v>0.67614674479003745</v>
      </c>
      <c r="I853" s="31">
        <f>Monthly!K1513</f>
        <v>4.9103725231358095E-3</v>
      </c>
      <c r="J853" s="49">
        <f t="shared" si="100"/>
        <v>-0.67446901390231928</v>
      </c>
      <c r="K853" s="42"/>
      <c r="L853" s="42"/>
      <c r="M853" s="47"/>
      <c r="N853" s="57">
        <f t="shared" si="94"/>
        <v>3.9288065030395752E-3</v>
      </c>
      <c r="O853">
        <f t="shared" si="92"/>
        <v>2.9875545552579424E-3</v>
      </c>
      <c r="P853">
        <f>(C853-AVERAGE($C$2:C852))^2</f>
        <v>2.6830754517981458E-3</v>
      </c>
      <c r="R853">
        <f t="shared" si="96"/>
        <v>-0.6681716410142079</v>
      </c>
      <c r="S853" s="45"/>
      <c r="T853" s="49"/>
      <c r="U853" s="50"/>
      <c r="V853" s="71">
        <f t="shared" si="95"/>
        <v>3.9340748862049871E-3</v>
      </c>
      <c r="W853" s="51">
        <f t="shared" si="93"/>
        <v>2.9869786588886059E-3</v>
      </c>
      <c r="X853" s="52">
        <f>(C853-AVERAGE($C$2:C852))^2</f>
        <v>2.6830754517981458E-3</v>
      </c>
    </row>
    <row r="854" spans="1:24" x14ac:dyDescent="0.3">
      <c r="A854" s="1">
        <v>199701</v>
      </c>
      <c r="B854" s="75">
        <f>Monthly!AA1514</f>
        <v>5.8587333333333332E-2</v>
      </c>
      <c r="C854">
        <f>Monthly!AA1515</f>
        <v>3.5770000000000003E-3</v>
      </c>
      <c r="D854" s="45">
        <f>INTERCEPT($B$2:B852,$C$2:C852)</f>
        <v>6.1513430977888882E-3</v>
      </c>
      <c r="E854" s="45">
        <f t="shared" si="97"/>
        <v>-1.6206589163215528E-2</v>
      </c>
      <c r="F854" s="45">
        <f t="shared" si="98"/>
        <v>5.2018422562871928E-3</v>
      </c>
      <c r="G854">
        <f>Monthly!H1514</f>
        <v>0.22007451574465947</v>
      </c>
      <c r="H854" s="45">
        <f t="shared" si="99"/>
        <v>0.67570847211034557</v>
      </c>
      <c r="I854" s="31">
        <f>Monthly!K1514</f>
        <v>4.9354368233380805E-3</v>
      </c>
      <c r="J854" s="49">
        <f t="shared" si="100"/>
        <v>-0.67512362588338459</v>
      </c>
      <c r="K854" s="42"/>
      <c r="L854" s="42"/>
      <c r="M854" s="47"/>
      <c r="N854" s="57">
        <f t="shared" si="94"/>
        <v>3.972890853216636E-3</v>
      </c>
      <c r="O854">
        <f t="shared" si="92"/>
        <v>1.5672956766059577E-7</v>
      </c>
      <c r="P854">
        <f>(C854-AVERAGE($C$2:C853))^2</f>
        <v>1.0710682574875091E-5</v>
      </c>
      <c r="R854">
        <f t="shared" si="96"/>
        <v>-0.6687955382353058</v>
      </c>
      <c r="S854" s="45"/>
      <c r="T854" s="49"/>
      <c r="U854" s="50"/>
      <c r="V854" s="71">
        <f t="shared" si="95"/>
        <v>3.9744145525669877E-3</v>
      </c>
      <c r="W854" s="51">
        <f t="shared" si="93"/>
        <v>1.5793832659201879E-7</v>
      </c>
      <c r="X854" s="52">
        <f>(C854-AVERAGE($C$2:C853))^2</f>
        <v>1.0710682574875091E-5</v>
      </c>
    </row>
    <row r="855" spans="1:24" x14ac:dyDescent="0.3">
      <c r="A855" s="1">
        <v>199702</v>
      </c>
      <c r="B855" s="75">
        <f>Monthly!AA1515</f>
        <v>3.5770000000000003E-3</v>
      </c>
      <c r="C855">
        <f>Monthly!AA1516</f>
        <v>-4.5936333333333336E-2</v>
      </c>
      <c r="D855" s="45">
        <f>INTERCEPT($B$2:B853,$C$2:C853)</f>
        <v>6.1138999628922571E-3</v>
      </c>
      <c r="E855" s="45">
        <f t="shared" si="97"/>
        <v>-2.0655329762803924E-2</v>
      </c>
      <c r="F855" s="45">
        <f t="shared" si="98"/>
        <v>6.0400158483307079E-3</v>
      </c>
      <c r="G855">
        <f>Monthly!H1515</f>
        <v>0.21990733703930088</v>
      </c>
      <c r="H855" s="45">
        <f t="shared" si="99"/>
        <v>0.6752924120801127</v>
      </c>
      <c r="I855" s="31">
        <f>Monthly!K1515</f>
        <v>4.9452669056095286E-3</v>
      </c>
      <c r="J855" s="49">
        <f t="shared" si="100"/>
        <v>-0.67390333110706724</v>
      </c>
      <c r="K855" s="42"/>
      <c r="L855" s="42"/>
      <c r="M855" s="47"/>
      <c r="N855" s="57">
        <f t="shared" si="94"/>
        <v>3.8907110218135144E-3</v>
      </c>
      <c r="O855">
        <f t="shared" si="92"/>
        <v>2.4827343491697716E-3</v>
      </c>
      <c r="P855">
        <f>(C855-AVERAGE($C$2:C854))^2</f>
        <v>2.7859621714223458E-3</v>
      </c>
      <c r="R855">
        <f t="shared" si="96"/>
        <v>-0.66756399843491943</v>
      </c>
      <c r="S855" s="45"/>
      <c r="T855" s="49"/>
      <c r="U855" s="50"/>
      <c r="V855" s="71">
        <f t="shared" si="95"/>
        <v>3.8947862051739862E-3</v>
      </c>
      <c r="W855" s="51">
        <f t="shared" si="93"/>
        <v>2.4831404744610061E-3</v>
      </c>
      <c r="X855" s="52">
        <f>(C855-AVERAGE($C$2:C854))^2</f>
        <v>2.7859621714223458E-3</v>
      </c>
    </row>
    <row r="856" spans="1:24" x14ac:dyDescent="0.3">
      <c r="A856" s="1">
        <v>199703</v>
      </c>
      <c r="B856" s="75">
        <f>Monthly!AA1516</f>
        <v>-4.5936333333333336E-2</v>
      </c>
      <c r="C856">
        <f>Monthly!AA1517</f>
        <v>5.5974000000000003E-2</v>
      </c>
      <c r="D856" s="45">
        <f>INTERCEPT($B$2:B854,$C$2:C854)</f>
        <v>6.1754278472662153E-3</v>
      </c>
      <c r="E856" s="45">
        <f t="shared" si="97"/>
        <v>-3.3076712615053537E-2</v>
      </c>
      <c r="F856" s="45">
        <f t="shared" si="98"/>
        <v>7.6948507435221861E-3</v>
      </c>
      <c r="G856">
        <f>Monthly!H1516</f>
        <v>0.21975388097379003</v>
      </c>
      <c r="H856" s="45">
        <f t="shared" si="99"/>
        <v>0.67491047692318229</v>
      </c>
      <c r="I856" s="31">
        <f>Monthly!K1516</f>
        <v>4.955038381674836E-3</v>
      </c>
      <c r="J856" s="49">
        <f t="shared" si="100"/>
        <v>-0.67189502510877819</v>
      </c>
      <c r="K856" s="42"/>
      <c r="L856" s="42"/>
      <c r="M856" s="47"/>
      <c r="N856" s="57">
        <f t="shared" si="94"/>
        <v>3.7554631689600063E-3</v>
      </c>
      <c r="O856">
        <f t="shared" si="92"/>
        <v>2.7267755887746808E-3</v>
      </c>
      <c r="P856">
        <f>(C856-AVERAGE($C$2:C855))^2</f>
        <v>2.4196486888659404E-3</v>
      </c>
      <c r="R856">
        <f t="shared" si="96"/>
        <v>-0.66554441565254785</v>
      </c>
      <c r="S856" s="45"/>
      <c r="T856" s="49"/>
      <c r="U856" s="50"/>
      <c r="V856" s="71">
        <f t="shared" si="95"/>
        <v>3.7642049285208437E-3</v>
      </c>
      <c r="W856" s="51">
        <f t="shared" si="93"/>
        <v>2.7258627014058495E-3</v>
      </c>
      <c r="X856" s="52">
        <f>(C856-AVERAGE($C$2:C855))^2</f>
        <v>2.4196486888659404E-3</v>
      </c>
    </row>
    <row r="857" spans="1:24" x14ac:dyDescent="0.3">
      <c r="A857" s="1">
        <v>199704</v>
      </c>
      <c r="B857" s="75">
        <f>Monthly!AA1517</f>
        <v>5.5974000000000003E-2</v>
      </c>
      <c r="C857">
        <f>Monthly!AA1518</f>
        <v>5.7192666666666662E-2</v>
      </c>
      <c r="D857" s="45">
        <f>INTERCEPT($B$2:B855,$C$2:C855)</f>
        <v>6.1778179468879937E-3</v>
      </c>
      <c r="E857" s="45">
        <f t="shared" si="97"/>
        <v>-2.6957663151251861E-2</v>
      </c>
      <c r="F857" s="45">
        <f t="shared" si="98"/>
        <v>4.6688897096598221E-3</v>
      </c>
      <c r="G857">
        <f>Monthly!H1517</f>
        <v>0.21957860849149419</v>
      </c>
      <c r="H857" s="45">
        <f t="shared" si="99"/>
        <v>0.67447421157528809</v>
      </c>
      <c r="I857" s="31">
        <f>Monthly!K1517</f>
        <v>4.9244478892911852E-3</v>
      </c>
      <c r="J857" s="49">
        <f t="shared" si="100"/>
        <v>-0.67441482515834539</v>
      </c>
      <c r="K857" s="42"/>
      <c r="L857" s="42"/>
      <c r="M857" s="47"/>
      <c r="N857" s="57">
        <f t="shared" si="94"/>
        <v>3.9251572029441045E-3</v>
      </c>
      <c r="O857">
        <f t="shared" si="92"/>
        <v>2.8374275644677724E-3</v>
      </c>
      <c r="P857">
        <f>(C857-AVERAGE($C$2:C856))^2</f>
        <v>2.5352291685294365E-3</v>
      </c>
      <c r="R857">
        <f t="shared" si="96"/>
        <v>-0.66810483937006182</v>
      </c>
      <c r="S857" s="45"/>
      <c r="T857" s="49"/>
      <c r="U857" s="50"/>
      <c r="V857" s="71">
        <f t="shared" si="95"/>
        <v>3.9297556554949292E-3</v>
      </c>
      <c r="W857" s="51">
        <f t="shared" si="93"/>
        <v>2.836937689383999E-3</v>
      </c>
      <c r="X857" s="52">
        <f>(C857-AVERAGE($C$2:C856))^2</f>
        <v>2.5352291685294365E-3</v>
      </c>
    </row>
    <row r="858" spans="1:24" x14ac:dyDescent="0.3">
      <c r="A858" s="1">
        <v>199705</v>
      </c>
      <c r="B858" s="75">
        <f>Monthly!AA1518</f>
        <v>5.7192666666666662E-2</v>
      </c>
      <c r="C858">
        <f>Monthly!AA1519</f>
        <v>3.9994666666666671E-2</v>
      </c>
      <c r="D858" s="45">
        <f>INTERCEPT($B$2:B856,$C$2:C856)</f>
        <v>6.1174412214256664E-3</v>
      </c>
      <c r="E858" s="45">
        <f t="shared" si="97"/>
        <v>-3.3174934780755637E-2</v>
      </c>
      <c r="F858" s="45">
        <f t="shared" si="98"/>
        <v>4.2200782348215029E-3</v>
      </c>
      <c r="G858">
        <f>Monthly!H1518</f>
        <v>0.21939753560922798</v>
      </c>
      <c r="H858" s="45">
        <f t="shared" si="99"/>
        <v>0.67402347319237865</v>
      </c>
      <c r="I858" s="31">
        <f>Monthly!K1518</f>
        <v>4.8830236170590516E-3</v>
      </c>
      <c r="J858" s="49">
        <f t="shared" si="100"/>
        <v>-0.67438238889307556</v>
      </c>
      <c r="K858" s="42"/>
      <c r="L858" s="42"/>
      <c r="M858" s="47"/>
      <c r="N858" s="57">
        <f t="shared" si="94"/>
        <v>3.9229728071219147E-3</v>
      </c>
      <c r="O858">
        <f t="shared" si="92"/>
        <v>1.3011670978967189E-3</v>
      </c>
      <c r="P858">
        <f>(C858-AVERAGE($C$2:C857))^2</f>
        <v>1.0952285840581677E-3</v>
      </c>
      <c r="R858">
        <f t="shared" si="96"/>
        <v>-0.66812693385698363</v>
      </c>
      <c r="S858" s="45"/>
      <c r="T858" s="49"/>
      <c r="U858" s="50"/>
      <c r="V858" s="71">
        <f t="shared" si="95"/>
        <v>3.931184230908831E-3</v>
      </c>
      <c r="W858" s="51">
        <f t="shared" si="93"/>
        <v>1.3005747653942142E-3</v>
      </c>
      <c r="X858" s="52">
        <f>(C858-AVERAGE($C$2:C857))^2</f>
        <v>1.0952285840581677E-3</v>
      </c>
    </row>
    <row r="859" spans="1:24" x14ac:dyDescent="0.3">
      <c r="A859" s="1">
        <v>199706</v>
      </c>
      <c r="B859" s="75">
        <f>Monthly!AA1519</f>
        <v>3.9994666666666671E-2</v>
      </c>
      <c r="C859">
        <f>Monthly!AA1520</f>
        <v>7.6179666666666673E-2</v>
      </c>
      <c r="D859" s="45">
        <f>INTERCEPT($B$2:B857,$C$2:C857)</f>
        <v>6.1638065117213259E-3</v>
      </c>
      <c r="E859" s="45">
        <f t="shared" si="97"/>
        <v>-2.3345794457167099E-2</v>
      </c>
      <c r="F859" s="45">
        <f t="shared" si="98"/>
        <v>5.2300992443384134E-3</v>
      </c>
      <c r="G859">
        <f>Monthly!H1519</f>
        <v>0.21921664030411378</v>
      </c>
      <c r="H859" s="45">
        <f t="shared" si="99"/>
        <v>0.67357314076562591</v>
      </c>
      <c r="I859" s="31">
        <f>Monthly!K1519</f>
        <v>4.8419839698641848E-3</v>
      </c>
      <c r="J859" s="49">
        <f t="shared" si="100"/>
        <v>-0.67284934587756973</v>
      </c>
      <c r="K859" s="42"/>
      <c r="L859" s="42"/>
      <c r="M859" s="47"/>
      <c r="N859" s="57">
        <f t="shared" si="94"/>
        <v>3.8197311814155421E-3</v>
      </c>
      <c r="O859">
        <f t="shared" si="92"/>
        <v>5.2359602634297056E-3</v>
      </c>
      <c r="P859">
        <f>(C859-AVERAGE($C$2:C858))^2</f>
        <v>4.7942636723583175E-3</v>
      </c>
      <c r="R859">
        <f t="shared" si="96"/>
        <v>-0.66664790227642778</v>
      </c>
      <c r="S859" s="45"/>
      <c r="T859" s="49"/>
      <c r="U859" s="50"/>
      <c r="V859" s="71">
        <f t="shared" si="95"/>
        <v>3.8355536711293034E-3</v>
      </c>
      <c r="W859" s="51">
        <f t="shared" si="93"/>
        <v>5.2336706851110783E-3</v>
      </c>
      <c r="X859" s="52">
        <f>(C859-AVERAGE($C$2:C858))^2</f>
        <v>4.7942636723583175E-3</v>
      </c>
    </row>
    <row r="860" spans="1:24" x14ac:dyDescent="0.3">
      <c r="A860" s="1">
        <v>199707</v>
      </c>
      <c r="B860" s="75">
        <f>Monthly!AA1520</f>
        <v>7.6179666666666673E-2</v>
      </c>
      <c r="C860">
        <f>Monthly!AA1521</f>
        <v>-5.9253333333333331E-2</v>
      </c>
      <c r="D860" s="45">
        <f>INTERCEPT($B$2:B858,$C$2:C858)</f>
        <v>6.2149960992435027E-3</v>
      </c>
      <c r="E860" s="45">
        <f t="shared" si="97"/>
        <v>-1.6413933127613096E-2</v>
      </c>
      <c r="F860" s="45">
        <f t="shared" si="98"/>
        <v>4.9645881448929794E-3</v>
      </c>
      <c r="G860">
        <f>Monthly!H1520</f>
        <v>0.21901825613994538</v>
      </c>
      <c r="H860" s="45">
        <f t="shared" si="99"/>
        <v>0.6730792288427927</v>
      </c>
      <c r="I860" s="31">
        <f>Monthly!K1520</f>
        <v>4.8144706454635406E-3</v>
      </c>
      <c r="J860" s="49">
        <f t="shared" si="100"/>
        <v>-0.67256037528763257</v>
      </c>
      <c r="K860" s="42"/>
      <c r="L860" s="42"/>
      <c r="M860" s="47"/>
      <c r="N860" s="57">
        <f t="shared" si="94"/>
        <v>3.8002706749687629E-3</v>
      </c>
      <c r="O860">
        <f t="shared" si="92"/>
        <v>3.9757569784357703E-3</v>
      </c>
      <c r="P860">
        <f>(C860-AVERAGE($C$2:C859))^2</f>
        <v>4.3921209308290018E-3</v>
      </c>
      <c r="R860">
        <f t="shared" si="96"/>
        <v>-0.66639573612248681</v>
      </c>
      <c r="S860" s="45"/>
      <c r="T860" s="49"/>
      <c r="U860" s="50"/>
      <c r="V860" s="71">
        <f t="shared" si="95"/>
        <v>3.8192492251824736E-3</v>
      </c>
      <c r="W860" s="51">
        <f t="shared" si="93"/>
        <v>3.9781506706007925E-3</v>
      </c>
      <c r="X860" s="52">
        <f>(C860-AVERAGE($C$2:C859))^2</f>
        <v>4.3921209308290018E-3</v>
      </c>
    </row>
    <row r="861" spans="1:24" x14ac:dyDescent="0.3">
      <c r="A861" s="1">
        <v>199708</v>
      </c>
      <c r="B861" s="75">
        <f>Monthly!AA1521</f>
        <v>-5.9253333333333331E-2</v>
      </c>
      <c r="C861">
        <f>Monthly!AA1522</f>
        <v>4.9761E-2</v>
      </c>
      <c r="D861" s="45">
        <f>INTERCEPT($B$2:B859,$C$2:C859)</f>
        <v>6.2412006950920366E-3</v>
      </c>
      <c r="E861" s="45">
        <f t="shared" si="97"/>
        <v>1.1026894464450196E-2</v>
      </c>
      <c r="F861" s="45">
        <f t="shared" si="98"/>
        <v>5.5878204417584808E-3</v>
      </c>
      <c r="G861">
        <f>Monthly!H1521</f>
        <v>0.21883350899010545</v>
      </c>
      <c r="H861" s="45">
        <f t="shared" si="99"/>
        <v>0.67261922936941554</v>
      </c>
      <c r="I861" s="31">
        <f>Monthly!K1521</f>
        <v>4.8001111184428581E-3</v>
      </c>
      <c r="J861" s="49">
        <f t="shared" si="100"/>
        <v>-0.67141007227868932</v>
      </c>
      <c r="K861" s="42"/>
      <c r="L861" s="42"/>
      <c r="M861" s="47"/>
      <c r="N861" s="57">
        <f t="shared" si="94"/>
        <v>3.7228043863538618E-3</v>
      </c>
      <c r="O861">
        <f t="shared" si="92"/>
        <v>2.1195154553603464E-3</v>
      </c>
      <c r="P861">
        <f>(C861-AVERAGE($C$2:C860))^2</f>
        <v>1.833415916905464E-3</v>
      </c>
      <c r="R861">
        <f t="shared" si="96"/>
        <v>-0.66526527322024887</v>
      </c>
      <c r="S861" s="45"/>
      <c r="T861" s="49"/>
      <c r="U861" s="50"/>
      <c r="V861" s="71">
        <f t="shared" si="95"/>
        <v>3.7461562624815856E-3</v>
      </c>
      <c r="W861" s="51">
        <f t="shared" si="93"/>
        <v>2.1173658441882375E-3</v>
      </c>
      <c r="X861" s="52">
        <f>(C861-AVERAGE($C$2:C860))^2</f>
        <v>1.833415916905464E-3</v>
      </c>
    </row>
    <row r="862" spans="1:24" x14ac:dyDescent="0.3">
      <c r="A862" s="1">
        <v>199709</v>
      </c>
      <c r="B862" s="75">
        <f>Monthly!AA1522</f>
        <v>4.9761E-2</v>
      </c>
      <c r="C862">
        <f>Monthly!AA1523</f>
        <v>-3.6746666666666671E-2</v>
      </c>
      <c r="D862" s="45">
        <f>INTERCEPT($B$2:B860,$C$2:C860)</f>
        <v>6.3417113133826314E-3</v>
      </c>
      <c r="E862" s="45">
        <f t="shared" si="97"/>
        <v>1.6843385274837884E-2</v>
      </c>
      <c r="F862" s="45">
        <f t="shared" si="98"/>
        <v>7.1798550080438396E-3</v>
      </c>
      <c r="G862">
        <f>Monthly!H1522</f>
        <v>0.21852905669145004</v>
      </c>
      <c r="H862" s="45">
        <f t="shared" si="99"/>
        <v>0.67186109465372401</v>
      </c>
      <c r="I862" s="31">
        <f>Monthly!K1522</f>
        <v>4.7858728084124637E-3</v>
      </c>
      <c r="J862" s="49">
        <f t="shared" si="100"/>
        <v>-0.66899896416373561</v>
      </c>
      <c r="K862" s="42"/>
      <c r="L862" s="42"/>
      <c r="M862" s="47"/>
      <c r="N862" s="57">
        <f t="shared" si="94"/>
        <v>3.5604301287342696E-3</v>
      </c>
      <c r="O862">
        <f t="shared" si="92"/>
        <v>1.6246620520738208E-3</v>
      </c>
      <c r="P862">
        <f>(C862-AVERAGE($C$2:C861))^2</f>
        <v>1.9131044270900208E-3</v>
      </c>
      <c r="R862">
        <f t="shared" si="96"/>
        <v>-0.66287477893408353</v>
      </c>
      <c r="S862" s="45"/>
      <c r="T862" s="49"/>
      <c r="U862" s="50"/>
      <c r="V862" s="71">
        <f t="shared" si="95"/>
        <v>3.5915927563731839E-3</v>
      </c>
      <c r="W862" s="51">
        <f t="shared" si="93"/>
        <v>1.6271751732804636E-3</v>
      </c>
      <c r="X862" s="52">
        <f>(C862-AVERAGE($C$2:C861))^2</f>
        <v>1.9131044270900208E-3</v>
      </c>
    </row>
    <row r="863" spans="1:24" x14ac:dyDescent="0.3">
      <c r="A863" s="1">
        <v>199710</v>
      </c>
      <c r="B863" s="75">
        <f>Monthly!AA1523</f>
        <v>-3.6746666666666671E-2</v>
      </c>
      <c r="C863">
        <f>Monthly!AA1524</f>
        <v>4.2037666666666668E-2</v>
      </c>
      <c r="D863" s="45">
        <f>INTERCEPT($B$2:B861,$C$2:C861)</f>
        <v>6.267363746121561E-3</v>
      </c>
      <c r="E863" s="45">
        <f t="shared" si="97"/>
        <v>2.2890129428960057E-2</v>
      </c>
      <c r="F863" s="45">
        <f t="shared" si="98"/>
        <v>5.4262277900387085E-3</v>
      </c>
      <c r="G863">
        <f>Monthly!H1523</f>
        <v>0.21820296999186642</v>
      </c>
      <c r="H863" s="45">
        <f t="shared" si="99"/>
        <v>0.67104897170544475</v>
      </c>
      <c r="I863" s="31">
        <f>Monthly!K1523</f>
        <v>4.7685324569495457E-3</v>
      </c>
      <c r="J863" s="49">
        <f t="shared" si="100"/>
        <v>-0.66993692678932926</v>
      </c>
      <c r="K863" s="42"/>
      <c r="L863" s="42"/>
      <c r="M863" s="47"/>
      <c r="N863" s="57">
        <f t="shared" si="94"/>
        <v>3.6235965143729398E-3</v>
      </c>
      <c r="O863">
        <f t="shared" si="92"/>
        <v>1.4756407856653438E-3</v>
      </c>
      <c r="P863">
        <f>(C863-AVERAGE($C$2:C862))^2</f>
        <v>1.2317351400706151E-3</v>
      </c>
      <c r="R863">
        <f t="shared" si="96"/>
        <v>-0.66383747607013177</v>
      </c>
      <c r="S863" s="45"/>
      <c r="T863" s="49"/>
      <c r="U863" s="50"/>
      <c r="V863" s="71">
        <f t="shared" si="95"/>
        <v>3.6538383954986473E-3</v>
      </c>
      <c r="W863" s="51">
        <f t="shared" si="93"/>
        <v>1.4733182727505174E-3</v>
      </c>
      <c r="X863" s="52">
        <f>(C863-AVERAGE($C$2:C862))^2</f>
        <v>1.2317351400706151E-3</v>
      </c>
    </row>
    <row r="864" spans="1:24" x14ac:dyDescent="0.3">
      <c r="A864" s="1">
        <v>199711</v>
      </c>
      <c r="B864" s="75">
        <f>Monthly!AA1524</f>
        <v>4.2037666666666668E-2</v>
      </c>
      <c r="C864">
        <f>Monthly!AA1525</f>
        <v>1.2846999999999999E-2</v>
      </c>
      <c r="D864" s="45">
        <f>INTERCEPT($B$2:B862,$C$2:C862)</f>
        <v>6.3269757817549016E-3</v>
      </c>
      <c r="E864" s="45">
        <f t="shared" si="97"/>
        <v>1.25842510219779E-2</v>
      </c>
      <c r="F864" s="45">
        <f t="shared" si="98"/>
        <v>6.8559883314664675E-3</v>
      </c>
      <c r="G864">
        <f>Monthly!H1524</f>
        <v>0.21788761160663148</v>
      </c>
      <c r="H864" s="45">
        <f t="shared" si="99"/>
        <v>0.67026345383852814</v>
      </c>
      <c r="I864" s="31">
        <f>Monthly!K1524</f>
        <v>4.749528163244165E-3</v>
      </c>
      <c r="J864" s="49">
        <f t="shared" si="100"/>
        <v>-0.66769383791508952</v>
      </c>
      <c r="K864" s="42"/>
      <c r="L864" s="42"/>
      <c r="M864" s="47"/>
      <c r="N864" s="57">
        <f t="shared" si="94"/>
        <v>3.4725373858044001E-3</v>
      </c>
      <c r="O864">
        <f t="shared" si="92"/>
        <v>8.7880549304950978E-5</v>
      </c>
      <c r="P864">
        <f>(C864-AVERAGE($C$2:C863))^2</f>
        <v>3.4394741468709751E-5</v>
      </c>
      <c r="R864">
        <f t="shared" si="96"/>
        <v>-0.66162114525131421</v>
      </c>
      <c r="S864" s="45"/>
      <c r="T864" s="49"/>
      <c r="U864" s="50"/>
      <c r="V864" s="71">
        <f t="shared" si="95"/>
        <v>3.5105358726542774E-3</v>
      </c>
      <c r="W864" s="51">
        <f t="shared" si="93"/>
        <v>8.7169562401213509E-5</v>
      </c>
      <c r="X864" s="52">
        <f>(C864-AVERAGE($C$2:C863))^2</f>
        <v>3.4394741468709751E-5</v>
      </c>
    </row>
    <row r="865" spans="1:24" x14ac:dyDescent="0.3">
      <c r="A865" s="1">
        <v>199712</v>
      </c>
      <c r="B865" s="75">
        <f>Monthly!AA1525</f>
        <v>1.2846999999999999E-2</v>
      </c>
      <c r="C865">
        <f>Monthly!AA1526</f>
        <v>7.7939999999999997E-3</v>
      </c>
      <c r="D865" s="45">
        <f>INTERCEPT($B$2:B863,$C$2:C863)</f>
        <v>6.2765029044640147E-3</v>
      </c>
      <c r="E865" s="45">
        <f t="shared" si="97"/>
        <v>8.114551921270417E-3</v>
      </c>
      <c r="F865" s="45">
        <f t="shared" si="98"/>
        <v>6.3807505529965758E-3</v>
      </c>
      <c r="G865">
        <f>Monthly!H1525</f>
        <v>0.21758183442390994</v>
      </c>
      <c r="H865" s="45">
        <f t="shared" si="99"/>
        <v>0.6695016939623436</v>
      </c>
      <c r="I865" s="31">
        <f>Monthly!K1525</f>
        <v>4.7306978525093243E-3</v>
      </c>
      <c r="J865" s="49">
        <f t="shared" si="100"/>
        <v>-0.66740739719744724</v>
      </c>
      <c r="K865" s="42"/>
      <c r="L865" s="42"/>
      <c r="M865" s="47"/>
      <c r="N865" s="57">
        <f t="shared" si="94"/>
        <v>3.4532472516993692E-3</v>
      </c>
      <c r="O865">
        <f t="shared" si="92"/>
        <v>1.8842134421879477E-5</v>
      </c>
      <c r="P865">
        <f>(C865-AVERAGE($C$2:C864))^2</f>
        <v>6.4787576177982091E-7</v>
      </c>
      <c r="R865">
        <f t="shared" si="96"/>
        <v>-0.66136114461712003</v>
      </c>
      <c r="S865" s="45"/>
      <c r="T865" s="49"/>
      <c r="U865" s="50"/>
      <c r="V865" s="71">
        <f t="shared" si="95"/>
        <v>3.493724868401292E-3</v>
      </c>
      <c r="W865" s="51">
        <f t="shared" si="93"/>
        <v>1.8492366207446283E-5</v>
      </c>
      <c r="X865" s="52">
        <f>(C865-AVERAGE($C$2:C864))^2</f>
        <v>6.4787576177982091E-7</v>
      </c>
    </row>
    <row r="866" spans="1:24" x14ac:dyDescent="0.3">
      <c r="A866" s="1">
        <v>199801</v>
      </c>
      <c r="B866" s="75">
        <f>Monthly!AA1526</f>
        <v>7.7939999999999997E-3</v>
      </c>
      <c r="C866">
        <f>Monthly!AA1527</f>
        <v>6.7714333333333335E-2</v>
      </c>
      <c r="D866" s="45">
        <f>INTERCEPT($B$2:B864,$C$2:C864)</f>
        <v>6.3160486069018217E-3</v>
      </c>
      <c r="E866" s="45">
        <f t="shared" si="97"/>
        <v>3.2502031023540073E-2</v>
      </c>
      <c r="F866" s="45">
        <f t="shared" si="98"/>
        <v>6.5693694366992933E-3</v>
      </c>
      <c r="G866">
        <f>Monthly!H1526</f>
        <v>0.21728843288793656</v>
      </c>
      <c r="H866" s="45">
        <f t="shared" si="99"/>
        <v>0.66877066449072342</v>
      </c>
      <c r="I866" s="31">
        <f>Monthly!K1526</f>
        <v>4.7152153986976001E-3</v>
      </c>
      <c r="J866" s="49">
        <f t="shared" si="100"/>
        <v>-0.66641290733751546</v>
      </c>
      <c r="K866" s="42"/>
      <c r="L866" s="42"/>
      <c r="M866" s="47"/>
      <c r="N866" s="57">
        <f t="shared" si="94"/>
        <v>3.3862740820952628E-3</v>
      </c>
      <c r="O866">
        <f t="shared" si="92"/>
        <v>4.1380992070307971E-3</v>
      </c>
      <c r="P866">
        <f>(C866-AVERAGE($C$2:C865))^2</f>
        <v>3.6874417069010538E-3</v>
      </c>
      <c r="R866">
        <f t="shared" si="96"/>
        <v>-0.66038870174656561</v>
      </c>
      <c r="S866" s="45"/>
      <c r="T866" s="49"/>
      <c r="U866" s="50"/>
      <c r="V866" s="71">
        <f t="shared" si="95"/>
        <v>3.4308490939504305E-3</v>
      </c>
      <c r="W866" s="51">
        <f t="shared" si="93"/>
        <v>4.1323663459549905E-3</v>
      </c>
      <c r="X866" s="52">
        <f>(C866-AVERAGE($C$2:C865))^2</f>
        <v>3.6874417069010538E-3</v>
      </c>
    </row>
    <row r="867" spans="1:24" x14ac:dyDescent="0.3">
      <c r="A867" s="1">
        <v>199802</v>
      </c>
      <c r="B867" s="75">
        <f>Monthly!AA1527</f>
        <v>6.7714333333333335E-2</v>
      </c>
      <c r="C867">
        <f>Monthly!AA1528</f>
        <v>4.714433333333333E-2</v>
      </c>
      <c r="D867" s="45">
        <f>INTERCEPT($B$2:B865,$C$2:C865)</f>
        <v>6.3227525834273794E-3</v>
      </c>
      <c r="E867" s="45">
        <f t="shared" si="97"/>
        <v>1.6389417314261818E-2</v>
      </c>
      <c r="F867" s="45">
        <f t="shared" si="98"/>
        <v>7.432551050584409E-3</v>
      </c>
      <c r="G867">
        <f>Monthly!H1527</f>
        <v>0.21695466880145045</v>
      </c>
      <c r="H867" s="45">
        <f t="shared" si="99"/>
        <v>0.66793894915261265</v>
      </c>
      <c r="I867" s="31">
        <f>Monthly!K1527</f>
        <v>4.698068702754782E-3</v>
      </c>
      <c r="J867" s="49">
        <f t="shared" si="100"/>
        <v>-0.66472154937723493</v>
      </c>
      <c r="K867" s="42"/>
      <c r="L867" s="42"/>
      <c r="M867" s="47"/>
      <c r="N867" s="57">
        <f t="shared" si="94"/>
        <v>3.2723708558291958E-3</v>
      </c>
      <c r="O867">
        <f t="shared" si="92"/>
        <v>1.9247490916275308E-3</v>
      </c>
      <c r="P867">
        <f>(C867-AVERAGE($C$2:C866))^2</f>
        <v>1.6067356752300563E-3</v>
      </c>
      <c r="R867">
        <f t="shared" si="96"/>
        <v>-0.65872180898472943</v>
      </c>
      <c r="S867" s="45"/>
      <c r="T867" s="49"/>
      <c r="U867" s="50"/>
      <c r="V867" s="71">
        <f t="shared" si="95"/>
        <v>3.3230718902703474E-3</v>
      </c>
      <c r="W867" s="51">
        <f t="shared" si="93"/>
        <v>1.9203029544612783E-3</v>
      </c>
      <c r="X867" s="52">
        <f>(C867-AVERAGE($C$2:C866))^2</f>
        <v>1.6067356752300563E-3</v>
      </c>
    </row>
    <row r="868" spans="1:24" x14ac:dyDescent="0.3">
      <c r="A868" s="1">
        <v>199803</v>
      </c>
      <c r="B868" s="75">
        <f>Monthly!AA1528</f>
        <v>4.714433333333333E-2</v>
      </c>
      <c r="C868">
        <f>Monthly!AA1529</f>
        <v>7.1500000000000001E-3</v>
      </c>
      <c r="D868" s="45">
        <f>INTERCEPT($B$2:B866,$C$2:C866)</f>
        <v>6.3178710060625663E-3</v>
      </c>
      <c r="E868" s="45">
        <f t="shared" si="97"/>
        <v>1.423712688199749E-2</v>
      </c>
      <c r="F868" s="45">
        <f t="shared" si="98"/>
        <v>6.9890708614964167E-3</v>
      </c>
      <c r="G868">
        <f>Monthly!H1528</f>
        <v>0.21660561496545511</v>
      </c>
      <c r="H868" s="45">
        <f t="shared" si="99"/>
        <v>0.66706899559358868</v>
      </c>
      <c r="I868" s="31">
        <f>Monthly!K1528</f>
        <v>4.6810573100874858E-3</v>
      </c>
      <c r="J868" s="49">
        <f t="shared" si="100"/>
        <v>-0.66428138559499206</v>
      </c>
      <c r="K868" s="42"/>
      <c r="L868" s="42"/>
      <c r="M868" s="47"/>
      <c r="N868" s="57">
        <f t="shared" si="94"/>
        <v>3.2427283578717395E-3</v>
      </c>
      <c r="O868">
        <f t="shared" si="92"/>
        <v>1.5266771685379676E-5</v>
      </c>
      <c r="P868">
        <f>(C868-AVERAGE($C$2:C867))^2</f>
        <v>1.891178558178872E-9</v>
      </c>
      <c r="R868">
        <f t="shared" si="96"/>
        <v>-0.65830603346136518</v>
      </c>
      <c r="S868" s="45"/>
      <c r="T868" s="49"/>
      <c r="U868" s="50"/>
      <c r="V868" s="71">
        <f t="shared" si="95"/>
        <v>3.2961888631837938E-3</v>
      </c>
      <c r="W868" s="51">
        <f t="shared" si="93"/>
        <v>1.485186027824862E-5</v>
      </c>
      <c r="X868" s="52">
        <f>(C868-AVERAGE($C$2:C867))^2</f>
        <v>1.891178558178872E-9</v>
      </c>
    </row>
    <row r="869" spans="1:24" x14ac:dyDescent="0.3">
      <c r="A869" s="1">
        <v>199804</v>
      </c>
      <c r="B869" s="75">
        <f>Monthly!AA1529</f>
        <v>7.1500000000000001E-3</v>
      </c>
      <c r="C869">
        <f>Monthly!AA1530</f>
        <v>-2.1840666666666664E-2</v>
      </c>
      <c r="D869" s="45">
        <f>INTERCEPT($B$2:B867,$C$2:C867)</f>
        <v>6.3779442176427779E-3</v>
      </c>
      <c r="E869" s="45">
        <f t="shared" si="97"/>
        <v>2.5858098217311741E-2</v>
      </c>
      <c r="F869" s="45">
        <f t="shared" si="98"/>
        <v>6.5628296198965569E-3</v>
      </c>
      <c r="G869">
        <f>Monthly!H1529</f>
        <v>0.21625255913202987</v>
      </c>
      <c r="H869" s="45">
        <f t="shared" si="99"/>
        <v>0.66618892409804165</v>
      </c>
      <c r="I869" s="31">
        <f>Monthly!K1529</f>
        <v>4.6203756184235731E-3</v>
      </c>
      <c r="J869" s="49">
        <f t="shared" si="100"/>
        <v>-0.66371471869646048</v>
      </c>
      <c r="K869" s="42"/>
      <c r="L869" s="42"/>
      <c r="M869" s="47"/>
      <c r="N869" s="57">
        <f t="shared" si="94"/>
        <v>3.2045666029524994E-3</v>
      </c>
      <c r="O869">
        <f t="shared" si="92"/>
        <v>6.2726370952963868E-4</v>
      </c>
      <c r="P869">
        <f>(C869-AVERAGE($C$2:C868))^2</f>
        <v>8.3794207503635879E-4</v>
      </c>
      <c r="R869">
        <f t="shared" si="96"/>
        <v>-0.65781948334703888</v>
      </c>
      <c r="S869" s="45"/>
      <c r="T869" s="49"/>
      <c r="U869" s="50"/>
      <c r="V869" s="71">
        <f t="shared" si="95"/>
        <v>3.2647297243759976E-3</v>
      </c>
      <c r="W869" s="51">
        <f t="shared" si="93"/>
        <v>6.3028092795137795E-4</v>
      </c>
      <c r="X869" s="52">
        <f>(C869-AVERAGE($C$2:C868))^2</f>
        <v>8.3794207503635879E-4</v>
      </c>
    </row>
    <row r="870" spans="1:24" x14ac:dyDescent="0.3">
      <c r="A870" s="1">
        <v>199805</v>
      </c>
      <c r="B870" s="75">
        <f>Monthly!AA1530</f>
        <v>-2.1840666666666664E-2</v>
      </c>
      <c r="C870">
        <f>Monthly!AA1531</f>
        <v>3.6819999999999999E-2</v>
      </c>
      <c r="D870" s="45">
        <f>INTERCEPT($B$2:B868,$C$2:C868)</f>
        <v>6.4241830163431612E-3</v>
      </c>
      <c r="E870" s="45">
        <f t="shared" si="97"/>
        <v>2.502714911631998E-2</v>
      </c>
      <c r="F870" s="45">
        <f t="shared" si="98"/>
        <v>5.8775733948766553E-3</v>
      </c>
      <c r="G870">
        <f>Monthly!H1530</f>
        <v>0.21592324433441482</v>
      </c>
      <c r="H870" s="45">
        <f t="shared" si="99"/>
        <v>0.66536790145018221</v>
      </c>
      <c r="I870" s="31">
        <f>Monthly!K1530</f>
        <v>4.5891681596533116E-3</v>
      </c>
      <c r="J870" s="49">
        <f t="shared" si="100"/>
        <v>-0.66353261317851775</v>
      </c>
      <c r="K870" s="42"/>
      <c r="L870" s="42"/>
      <c r="M870" s="47"/>
      <c r="N870" s="57">
        <f t="shared" si="94"/>
        <v>3.1923028441849036E-3</v>
      </c>
      <c r="O870">
        <f t="shared" si="92"/>
        <v>1.1308220160032147E-3</v>
      </c>
      <c r="P870">
        <f>(C870-AVERAGE($C$2:C869))^2</f>
        <v>8.8487132887261465E-4</v>
      </c>
      <c r="R870">
        <f t="shared" si="96"/>
        <v>-0.6576796553826223</v>
      </c>
      <c r="S870" s="45"/>
      <c r="T870" s="49"/>
      <c r="U870" s="50"/>
      <c r="V870" s="71">
        <f t="shared" si="95"/>
        <v>3.2556887906422111E-3</v>
      </c>
      <c r="W870" s="51">
        <f t="shared" si="93"/>
        <v>1.1265629869586207E-3</v>
      </c>
      <c r="X870" s="52">
        <f>(C870-AVERAGE($C$2:C869))^2</f>
        <v>8.8487132887261465E-4</v>
      </c>
    </row>
    <row r="871" spans="1:24" x14ac:dyDescent="0.3">
      <c r="A871" s="1">
        <v>199806</v>
      </c>
      <c r="B871" s="75">
        <f>Monthly!AA1531</f>
        <v>3.6819999999999999E-2</v>
      </c>
      <c r="C871">
        <f>Monthly!AA1532</f>
        <v>-1.4242333333333333E-2</v>
      </c>
      <c r="D871" s="45">
        <f>INTERCEPT($B$2:B869,$C$2:C869)</f>
        <v>6.4275909644331839E-3</v>
      </c>
      <c r="E871" s="45">
        <f t="shared" si="97"/>
        <v>2.6137573804530113E-2</v>
      </c>
      <c r="F871" s="45">
        <f t="shared" si="98"/>
        <v>7.3899764319159825E-3</v>
      </c>
      <c r="G871">
        <f>Monthly!H1531</f>
        <v>0.21557629026283007</v>
      </c>
      <c r="H871" s="45">
        <f t="shared" si="99"/>
        <v>0.66450276423074039</v>
      </c>
      <c r="I871" s="31">
        <f>Monthly!K1531</f>
        <v>4.5584822344931775E-3</v>
      </c>
      <c r="J871" s="49">
        <f t="shared" si="100"/>
        <v>-0.66110571380094119</v>
      </c>
      <c r="K871" s="42"/>
      <c r="L871" s="42"/>
      <c r="M871" s="47"/>
      <c r="N871" s="57">
        <f t="shared" si="94"/>
        <v>3.0288651358932536E-3</v>
      </c>
      <c r="O871">
        <f t="shared" si="92"/>
        <v>2.9829429656341478E-4</v>
      </c>
      <c r="P871">
        <f>(C871-AVERAGE($C$2:C870))^2</f>
        <v>4.5581300024128774E-4</v>
      </c>
      <c r="R871">
        <f t="shared" si="96"/>
        <v>-0.65529446386304657</v>
      </c>
      <c r="S871" s="45"/>
      <c r="T871" s="49"/>
      <c r="U871" s="50"/>
      <c r="V871" s="71">
        <f t="shared" si="95"/>
        <v>3.1014681484347675E-3</v>
      </c>
      <c r="W871" s="51">
        <f t="shared" si="93"/>
        <v>3.0080744983898133E-4</v>
      </c>
      <c r="X871" s="52">
        <f>(C871-AVERAGE($C$2:C870))^2</f>
        <v>4.5581300024128774E-4</v>
      </c>
    </row>
    <row r="872" spans="1:24" x14ac:dyDescent="0.3">
      <c r="A872" s="1">
        <v>199807</v>
      </c>
      <c r="B872" s="75">
        <f>Monthly!AA1532</f>
        <v>-1.4242333333333333E-2</v>
      </c>
      <c r="C872">
        <f>Monthly!AA1533</f>
        <v>-0.14720733333333333</v>
      </c>
      <c r="D872" s="45">
        <f>INTERCEPT($B$2:B870,$C$2:C870)</f>
        <v>6.3934414759287553E-3</v>
      </c>
      <c r="E872" s="45">
        <f t="shared" si="97"/>
        <v>1.6133776665409123E-2</v>
      </c>
      <c r="F872" s="45">
        <f t="shared" si="98"/>
        <v>6.1636588507344436E-3</v>
      </c>
      <c r="G872">
        <f>Monthly!H1532</f>
        <v>0.21521898430584524</v>
      </c>
      <c r="H872" s="45">
        <f t="shared" si="99"/>
        <v>0.66361166581735698</v>
      </c>
      <c r="I872" s="31">
        <f>Monthly!K1532</f>
        <v>4.5434786784084424E-3</v>
      </c>
      <c r="J872" s="49">
        <f t="shared" si="100"/>
        <v>-0.66145656439085676</v>
      </c>
      <c r="K872" s="42"/>
      <c r="L872" s="42"/>
      <c r="M872" s="47"/>
      <c r="N872" s="57">
        <f t="shared" si="94"/>
        <v>3.0524929042706275E-3</v>
      </c>
      <c r="O872">
        <f t="shared" si="92"/>
        <v>2.2578015380954931E-2</v>
      </c>
      <c r="P872">
        <f>(C872-AVERAGE($C$2:C871))^2</f>
        <v>2.3805477402585169E-2</v>
      </c>
      <c r="R872">
        <f t="shared" si="96"/>
        <v>-0.65566707842273653</v>
      </c>
      <c r="S872" s="45"/>
      <c r="T872" s="49"/>
      <c r="U872" s="50"/>
      <c r="V872" s="71">
        <f t="shared" si="95"/>
        <v>3.1255604933134035E-3</v>
      </c>
      <c r="W872" s="51">
        <f t="shared" si="93"/>
        <v>2.2599978966293836E-2</v>
      </c>
      <c r="X872" s="52">
        <f>(C872-AVERAGE($C$2:C871))^2</f>
        <v>2.3805477402585169E-2</v>
      </c>
    </row>
    <row r="873" spans="1:24" x14ac:dyDescent="0.3">
      <c r="A873" s="1">
        <v>199808</v>
      </c>
      <c r="B873" s="75">
        <f>Monthly!AA1533</f>
        <v>-0.14720733333333333</v>
      </c>
      <c r="C873">
        <f>Monthly!AA1534</f>
        <v>5.9334333333333329E-2</v>
      </c>
      <c r="D873" s="45">
        <f>INTERCEPT($B$2:B871,$C$2:C871)</f>
        <v>6.4316473694036765E-3</v>
      </c>
      <c r="E873" s="45">
        <f t="shared" si="97"/>
        <v>8.9278263752378961E-3</v>
      </c>
      <c r="F873" s="45">
        <f t="shared" si="98"/>
        <v>5.1174058562419066E-3</v>
      </c>
      <c r="G873">
        <f>Monthly!H1533</f>
        <v>0.21493757235194413</v>
      </c>
      <c r="H873" s="45">
        <f t="shared" si="99"/>
        <v>0.66290973551199217</v>
      </c>
      <c r="I873" s="31">
        <f>Monthly!K1533</f>
        <v>4.5093770478881832E-3</v>
      </c>
      <c r="J873" s="49">
        <f t="shared" si="100"/>
        <v>-0.66176219544824044</v>
      </c>
      <c r="K873" s="42"/>
      <c r="L873" s="42"/>
      <c r="M873" s="47"/>
      <c r="N873" s="57">
        <f t="shared" si="94"/>
        <v>3.0730753973327932E-3</v>
      </c>
      <c r="O873">
        <f t="shared" si="92"/>
        <v>3.1653291445411834E-3</v>
      </c>
      <c r="P873">
        <f>(C873-AVERAGE($C$2:C872))^2</f>
        <v>2.7487550160500483E-3</v>
      </c>
      <c r="R873">
        <f t="shared" si="96"/>
        <v>-0.656018222881119</v>
      </c>
      <c r="S873" s="45"/>
      <c r="T873" s="49"/>
      <c r="U873" s="50"/>
      <c r="V873" s="71">
        <f t="shared" si="95"/>
        <v>3.1482646340228113E-3</v>
      </c>
      <c r="W873" s="51">
        <f t="shared" si="93"/>
        <v>3.1568743158836409E-3</v>
      </c>
      <c r="X873" s="52">
        <f>(C873-AVERAGE($C$2:C872))^2</f>
        <v>2.7487550160500483E-3</v>
      </c>
    </row>
    <row r="874" spans="1:24" x14ac:dyDescent="0.3">
      <c r="A874" s="1">
        <v>199809</v>
      </c>
      <c r="B874" s="75">
        <f>Monthly!AA1534</f>
        <v>5.9334333333333329E-2</v>
      </c>
      <c r="C874">
        <f>Monthly!AA1535</f>
        <v>7.6811000000000004E-2</v>
      </c>
      <c r="D874" s="45">
        <f>INTERCEPT($B$2:B872,$C$2:C872)</f>
        <v>6.4211577765181469E-3</v>
      </c>
      <c r="E874" s="45">
        <f t="shared" si="97"/>
        <v>2.6350142184183845E-2</v>
      </c>
      <c r="F874" s="45">
        <f t="shared" si="98"/>
        <v>7.9846258962552388E-3</v>
      </c>
      <c r="G874">
        <f>Monthly!H1534</f>
        <v>0.21464184306498602</v>
      </c>
      <c r="H874" s="45">
        <f t="shared" si="99"/>
        <v>0.66217199135599292</v>
      </c>
      <c r="I874" s="31">
        <f>Monthly!K1534</f>
        <v>4.4756948277841161E-3</v>
      </c>
      <c r="J874" s="49">
        <f t="shared" si="100"/>
        <v>-0.65807595796533791</v>
      </c>
      <c r="K874" s="42"/>
      <c r="L874" s="42"/>
      <c r="M874" s="47"/>
      <c r="N874" s="57">
        <f t="shared" si="94"/>
        <v>2.8248285140911877E-3</v>
      </c>
      <c r="O874">
        <f t="shared" si="92"/>
        <v>5.4739535711423072E-3</v>
      </c>
      <c r="P874">
        <f>(C874-AVERAGE($C$2:C873))^2</f>
        <v>4.8783397775165388E-3</v>
      </c>
      <c r="R874">
        <f t="shared" si="96"/>
        <v>-0.65237703602983366</v>
      </c>
      <c r="S874" s="45"/>
      <c r="T874" s="49"/>
      <c r="U874" s="50"/>
      <c r="V874" s="71">
        <f t="shared" si="95"/>
        <v>2.9128344096597744E-3</v>
      </c>
      <c r="W874" s="51">
        <f t="shared" si="93"/>
        <v>5.4609388776173454E-3</v>
      </c>
      <c r="X874" s="52">
        <f>(C874-AVERAGE($C$2:C873))^2</f>
        <v>4.8783397775165388E-3</v>
      </c>
    </row>
    <row r="875" spans="1:24" x14ac:dyDescent="0.3">
      <c r="A875" s="1">
        <v>199810</v>
      </c>
      <c r="B875" s="75">
        <f>Monthly!AA1535</f>
        <v>7.6811000000000004E-2</v>
      </c>
      <c r="C875">
        <f>Monthly!AA1536</f>
        <v>5.849E-2</v>
      </c>
      <c r="D875" s="45">
        <f>INTERCEPT($B$2:B873,$C$2:C873)</f>
        <v>6.2589307799904084E-3</v>
      </c>
      <c r="E875" s="45">
        <f t="shared" si="97"/>
        <v>-5.0051226565714313E-2</v>
      </c>
      <c r="F875" s="45">
        <f t="shared" si="98"/>
        <v>2.414446016251326E-3</v>
      </c>
      <c r="G875">
        <f>Monthly!H1535</f>
        <v>0.21430769256532622</v>
      </c>
      <c r="H875" s="45">
        <f t="shared" si="99"/>
        <v>0.6613382729905084</v>
      </c>
      <c r="I875" s="31">
        <f>Monthly!K1535</f>
        <v>4.430580001299457E-3</v>
      </c>
      <c r="J875" s="49">
        <f t="shared" si="100"/>
        <v>-0.66289944189081562</v>
      </c>
      <c r="K875" s="42"/>
      <c r="L875" s="42"/>
      <c r="M875" s="47"/>
      <c r="N875" s="57">
        <f t="shared" si="94"/>
        <v>3.1496624013324925E-3</v>
      </c>
      <c r="O875">
        <f t="shared" si="92"/>
        <v>3.0625529655344927E-3</v>
      </c>
      <c r="P875">
        <f>(C875-AVERAGE($C$2:C874))^2</f>
        <v>2.6464961358739726E-3</v>
      </c>
      <c r="R875">
        <f t="shared" si="96"/>
        <v>-0.65726036415087241</v>
      </c>
      <c r="S875" s="45"/>
      <c r="T875" s="49"/>
      <c r="U875" s="50"/>
      <c r="V875" s="71">
        <f t="shared" si="95"/>
        <v>3.2285784464615788E-3</v>
      </c>
      <c r="W875" s="51">
        <f t="shared" si="93"/>
        <v>3.0538247121178808E-3</v>
      </c>
      <c r="X875" s="52">
        <f>(C875-AVERAGE($C$2:C874))^2</f>
        <v>2.6464961358739726E-3</v>
      </c>
    </row>
    <row r="876" spans="1:24" x14ac:dyDescent="0.3">
      <c r="A876" s="1">
        <v>199811</v>
      </c>
      <c r="B876" s="75">
        <f>Monthly!AA1536</f>
        <v>5.849E-2</v>
      </c>
      <c r="C876">
        <f>Monthly!AA1537</f>
        <v>5.6014666666666664E-2</v>
      </c>
      <c r="D876" s="45">
        <f>INTERCEPT($B$2:B874,$C$2:C874)</f>
        <v>6.3037935505242896E-3</v>
      </c>
      <c r="E876" s="45">
        <f t="shared" si="97"/>
        <v>-0.15202043460573772</v>
      </c>
      <c r="F876" s="45">
        <f t="shared" si="98"/>
        <v>-2.5878816695653097E-3</v>
      </c>
      <c r="G876">
        <f>Monthly!H1536</f>
        <v>0.21395487898815974</v>
      </c>
      <c r="H876" s="45">
        <f t="shared" si="99"/>
        <v>0.66045784321968859</v>
      </c>
      <c r="I876" s="31">
        <f>Monthly!K1536</f>
        <v>4.3600582195719986E-3</v>
      </c>
      <c r="J876" s="49">
        <f t="shared" si="100"/>
        <v>-0.66684924454516881</v>
      </c>
      <c r="K876" s="42"/>
      <c r="L876" s="42"/>
      <c r="M876" s="47"/>
      <c r="N876" s="57">
        <f t="shared" si="94"/>
        <v>3.4156588822728678E-3</v>
      </c>
      <c r="O876">
        <f t="shared" si="92"/>
        <v>2.7666556199027192E-3</v>
      </c>
      <c r="P876">
        <f>(C876-AVERAGE($C$2:C875))^2</f>
        <v>2.3921795939206045E-3</v>
      </c>
      <c r="R876">
        <f t="shared" si="96"/>
        <v>-0.66130241510367382</v>
      </c>
      <c r="S876" s="45"/>
      <c r="T876" s="49"/>
      <c r="U876" s="50"/>
      <c r="V876" s="71">
        <f t="shared" si="95"/>
        <v>3.4899275618932579E-3</v>
      </c>
      <c r="W876" s="51">
        <f t="shared" si="93"/>
        <v>2.7588482180245124E-3</v>
      </c>
      <c r="X876" s="52">
        <f>(C876-AVERAGE($C$2:C875))^2</f>
        <v>2.3921795939206045E-3</v>
      </c>
    </row>
    <row r="877" spans="1:24" x14ac:dyDescent="0.3">
      <c r="A877" s="1">
        <v>199812</v>
      </c>
      <c r="B877" s="75">
        <f>Monthly!AA1537</f>
        <v>5.6014666666666664E-2</v>
      </c>
      <c r="C877">
        <f>Monthly!AA1538</f>
        <v>3.9183333333333334E-2</v>
      </c>
      <c r="D877" s="45">
        <f>INTERCEPT($B$2:B875,$C$2:C875)</f>
        <v>6.3699899402760562E-3</v>
      </c>
      <c r="E877" s="45">
        <f t="shared" si="97"/>
        <v>-0.10517446575926113</v>
      </c>
      <c r="F877" s="45">
        <f t="shared" si="98"/>
        <v>4.7867729892629718E-4</v>
      </c>
      <c r="G877">
        <f>Monthly!H1537</f>
        <v>0.21360537003347338</v>
      </c>
      <c r="H877" s="45">
        <f t="shared" si="99"/>
        <v>0.6595855109080162</v>
      </c>
      <c r="I877" s="31">
        <f>Monthly!K1537</f>
        <v>4.2902668603282115E-3</v>
      </c>
      <c r="J877" s="49">
        <f t="shared" si="100"/>
        <v>-0.66288072837196921</v>
      </c>
      <c r="K877" s="42"/>
      <c r="L877" s="42"/>
      <c r="M877" s="47"/>
      <c r="N877" s="57">
        <f t="shared" si="94"/>
        <v>3.1484021535189283E-3</v>
      </c>
      <c r="O877">
        <f t="shared" si="92"/>
        <v>1.2985162651339604E-3</v>
      </c>
      <c r="P877">
        <f>(C877-AVERAGE($C$2:C876))^2</f>
        <v>1.0254522051700336E-3</v>
      </c>
      <c r="R877">
        <f t="shared" si="96"/>
        <v>-0.6574251127092442</v>
      </c>
      <c r="S877" s="45"/>
      <c r="T877" s="49"/>
      <c r="U877" s="50"/>
      <c r="V877" s="71">
        <f t="shared" si="95"/>
        <v>3.239230684768786E-3</v>
      </c>
      <c r="W877" s="51">
        <f t="shared" si="93"/>
        <v>1.2919785152105448E-3</v>
      </c>
      <c r="X877" s="52">
        <f>(C877-AVERAGE($C$2:C876))^2</f>
        <v>1.0254522051700336E-3</v>
      </c>
    </row>
    <row r="878" spans="1:24" x14ac:dyDescent="0.3">
      <c r="A878" s="1">
        <v>199901</v>
      </c>
      <c r="B878" s="75">
        <f>Monthly!AA1538</f>
        <v>3.9183333333333334E-2</v>
      </c>
      <c r="C878">
        <f>Monthly!AA1539</f>
        <v>-3.5635E-2</v>
      </c>
      <c r="D878" s="45">
        <f>INTERCEPT($B$2:B876,$C$2:C876)</f>
        <v>6.4178527354972264E-3</v>
      </c>
      <c r="E878" s="45">
        <f t="shared" si="97"/>
        <v>-0.10132649761004732</v>
      </c>
      <c r="F878" s="45">
        <f t="shared" si="98"/>
        <v>2.4475428041435387E-3</v>
      </c>
      <c r="G878">
        <f>Monthly!H1538</f>
        <v>0.21322755462513679</v>
      </c>
      <c r="H878" s="45">
        <f t="shared" si="99"/>
        <v>0.65864236116635477</v>
      </c>
      <c r="I878" s="31">
        <f>Monthly!K1538</f>
        <v>4.2269499629122801E-3</v>
      </c>
      <c r="J878" s="49">
        <f t="shared" si="100"/>
        <v>-0.65991654660211085</v>
      </c>
      <c r="K878" s="42"/>
      <c r="L878" s="42"/>
      <c r="M878" s="47"/>
      <c r="N878" s="57">
        <f t="shared" si="94"/>
        <v>2.9487815677205556E-3</v>
      </c>
      <c r="O878">
        <f t="shared" si="92"/>
        <v>1.4887082000655724E-3</v>
      </c>
      <c r="P878">
        <f>(C878-AVERAGE($C$2:C877))^2</f>
        <v>1.8345978914276191E-3</v>
      </c>
      <c r="R878">
        <f t="shared" si="96"/>
        <v>-0.65454402753670515</v>
      </c>
      <c r="S878" s="45"/>
      <c r="T878" s="49"/>
      <c r="U878" s="50"/>
      <c r="V878" s="71">
        <f t="shared" si="95"/>
        <v>3.0529467734280516E-3</v>
      </c>
      <c r="W878" s="51">
        <f t="shared" si="93"/>
        <v>1.4967572255436021E-3</v>
      </c>
      <c r="X878" s="52">
        <f>(C878-AVERAGE($C$2:C877))^2</f>
        <v>1.8345978914276191E-3</v>
      </c>
    </row>
    <row r="879" spans="1:24" x14ac:dyDescent="0.3">
      <c r="A879" s="1">
        <v>199902</v>
      </c>
      <c r="B879" s="75">
        <f>Monthly!AA1539</f>
        <v>-3.5635E-2</v>
      </c>
      <c r="C879">
        <f>Monthly!AA1540</f>
        <v>3.5278999999999998E-2</v>
      </c>
      <c r="D879" s="45">
        <f>INTERCEPT($B$2:B877,$C$2:C877)</f>
        <v>6.4665704101261011E-3</v>
      </c>
      <c r="E879" s="45">
        <f t="shared" si="97"/>
        <v>-9.9188500022123968E-2</v>
      </c>
      <c r="F879" s="45">
        <f t="shared" si="98"/>
        <v>1.0001152608414488E-2</v>
      </c>
      <c r="G879">
        <f>Monthly!H1539</f>
        <v>0.21287014241292906</v>
      </c>
      <c r="H879" s="45">
        <f t="shared" si="99"/>
        <v>0.65774998282630071</v>
      </c>
      <c r="I879" s="31">
        <f>Monthly!K1539</f>
        <v>4.1988170645570174E-3</v>
      </c>
      <c r="J879" s="49">
        <f t="shared" si="100"/>
        <v>-0.65157732158682058</v>
      </c>
      <c r="K879" s="42"/>
      <c r="L879" s="42"/>
      <c r="M879" s="47"/>
      <c r="N879" s="57">
        <f t="shared" si="94"/>
        <v>2.3871827482472713E-3</v>
      </c>
      <c r="O879">
        <f t="shared" si="92"/>
        <v>1.0818716421226982E-3</v>
      </c>
      <c r="P879">
        <f>(C879-AVERAGE($C$2:C878))^2</f>
        <v>7.9133252531924845E-4</v>
      </c>
      <c r="R879">
        <f t="shared" si="96"/>
        <v>-0.64624298313670969</v>
      </c>
      <c r="S879" s="45"/>
      <c r="T879" s="49"/>
      <c r="U879" s="50"/>
      <c r="V879" s="71">
        <f t="shared" si="95"/>
        <v>2.5162215721798373E-3</v>
      </c>
      <c r="W879" s="51">
        <f t="shared" si="93"/>
        <v>1.0733996503104381E-3</v>
      </c>
      <c r="X879" s="52">
        <f>(C879-AVERAGE($C$2:C878))^2</f>
        <v>7.9133252531924845E-4</v>
      </c>
    </row>
    <row r="880" spans="1:24" x14ac:dyDescent="0.3">
      <c r="A880" s="1">
        <v>199903</v>
      </c>
      <c r="B880" s="75">
        <f>Monthly!AA1540</f>
        <v>3.5278999999999998E-2</v>
      </c>
      <c r="C880">
        <f>Monthly!AA1541</f>
        <v>3.3984E-2</v>
      </c>
      <c r="D880" s="45">
        <f>INTERCEPT($B$2:B878,$C$2:C878)</f>
        <v>6.5115717346056357E-3</v>
      </c>
      <c r="E880" s="45">
        <f t="shared" si="97"/>
        <v>-9.8311554959746292E-2</v>
      </c>
      <c r="F880" s="45">
        <f t="shared" si="98"/>
        <v>3.0432383871807464E-3</v>
      </c>
      <c r="G880">
        <f>Monthly!H1540</f>
        <v>0.21251678595410156</v>
      </c>
      <c r="H880" s="45">
        <f t="shared" si="99"/>
        <v>0.65686757538527862</v>
      </c>
      <c r="I880" s="31">
        <f>Monthly!K1540</f>
        <v>4.1710638184824581E-3</v>
      </c>
      <c r="J880" s="49">
        <f t="shared" si="100"/>
        <v>-0.65746201551198724</v>
      </c>
      <c r="K880" s="42"/>
      <c r="L880" s="42"/>
      <c r="M880" s="47"/>
      <c r="N880" s="57">
        <f t="shared" si="94"/>
        <v>2.7834830225863944E-3</v>
      </c>
      <c r="O880">
        <f t="shared" si="92"/>
        <v>9.734722596578747E-4</v>
      </c>
      <c r="P880">
        <f>(C880-AVERAGE($C$2:C879))^2</f>
        <v>7.1843263918703942E-4</v>
      </c>
      <c r="R880">
        <f t="shared" si="96"/>
        <v>-0.65216531363430208</v>
      </c>
      <c r="S880" s="45"/>
      <c r="T880" s="49"/>
      <c r="U880" s="50"/>
      <c r="V880" s="71">
        <f t="shared" si="95"/>
        <v>2.8991449580829942E-3</v>
      </c>
      <c r="W880" s="51">
        <f t="shared" si="93"/>
        <v>9.6626821297699308E-4</v>
      </c>
      <c r="X880" s="52">
        <f>(C880-AVERAGE($C$2:C879))^2</f>
        <v>7.1843263918703942E-4</v>
      </c>
    </row>
    <row r="881" spans="1:24" x14ac:dyDescent="0.3">
      <c r="A881" s="1">
        <v>199904</v>
      </c>
      <c r="B881" s="75">
        <f>Monthly!AA1541</f>
        <v>3.3984E-2</v>
      </c>
      <c r="C881">
        <f>Monthly!AA1542</f>
        <v>-2.6911999999999998E-2</v>
      </c>
      <c r="D881" s="45">
        <f>INTERCEPT($B$2:B879,$C$2:C879)</f>
        <v>6.4629855823882974E-3</v>
      </c>
      <c r="E881" s="45">
        <f t="shared" si="97"/>
        <v>-0.10537050537570049</v>
      </c>
      <c r="F881" s="45">
        <f t="shared" si="98"/>
        <v>2.8820743277004918E-3</v>
      </c>
      <c r="G881">
        <f>Monthly!H1541</f>
        <v>0.21216147619926284</v>
      </c>
      <c r="H881" s="45">
        <f t="shared" si="99"/>
        <v>0.65598013338244798</v>
      </c>
      <c r="I881" s="31">
        <f>Monthly!K1541</f>
        <v>4.1240353053927951E-3</v>
      </c>
      <c r="J881" s="49">
        <f t="shared" si="100"/>
        <v>-0.65669330478281374</v>
      </c>
      <c r="K881" s="42"/>
      <c r="L881" s="42"/>
      <c r="M881" s="47"/>
      <c r="N881" s="57">
        <f t="shared" si="94"/>
        <v>2.7317147782676826E-3</v>
      </c>
      <c r="O881">
        <f t="shared" si="92"/>
        <v>8.787498258552857E-4</v>
      </c>
      <c r="P881">
        <f>(C881-AVERAGE($C$2:C880))^2</f>
        <v>1.1643722707658818E-3</v>
      </c>
      <c r="R881">
        <f t="shared" si="96"/>
        <v>-0.65145868476766466</v>
      </c>
      <c r="S881" s="45"/>
      <c r="T881" s="49"/>
      <c r="U881" s="50"/>
      <c r="V881" s="71">
        <f t="shared" si="95"/>
        <v>2.8534560661341718E-3</v>
      </c>
      <c r="W881" s="51">
        <f t="shared" si="93"/>
        <v>8.859823748249635E-4</v>
      </c>
      <c r="X881" s="52">
        <f>(C881-AVERAGE($C$2:C880))^2</f>
        <v>1.1643722707658818E-3</v>
      </c>
    </row>
    <row r="882" spans="1:24" x14ac:dyDescent="0.3">
      <c r="A882" s="1">
        <v>199905</v>
      </c>
      <c r="B882" s="75">
        <f>Monthly!AA1542</f>
        <v>-2.6911999999999998E-2</v>
      </c>
      <c r="C882">
        <f>Monthly!AA1543</f>
        <v>5.0622666666666663E-2</v>
      </c>
      <c r="D882" s="45">
        <f>INTERCEPT($B$2:B880,$C$2:C880)</f>
        <v>6.4904215127074135E-3</v>
      </c>
      <c r="E882" s="45">
        <f t="shared" si="97"/>
        <v>-0.10234782306296437</v>
      </c>
      <c r="F882" s="45">
        <f t="shared" si="98"/>
        <v>9.2448061269779103E-3</v>
      </c>
      <c r="G882">
        <f>Monthly!H1542</f>
        <v>0.21180992059289516</v>
      </c>
      <c r="H882" s="45">
        <f t="shared" si="99"/>
        <v>0.65510191230913306</v>
      </c>
      <c r="I882" s="31">
        <f>Monthly!K1542</f>
        <v>4.0351696203216733E-3</v>
      </c>
      <c r="J882" s="49">
        <f t="shared" si="100"/>
        <v>-0.64946564463410517</v>
      </c>
      <c r="K882" s="42"/>
      <c r="L882" s="42"/>
      <c r="M882" s="47"/>
      <c r="N882" s="57">
        <f t="shared" si="94"/>
        <v>2.2449734564270532E-3</v>
      </c>
      <c r="O882">
        <f t="shared" si="92"/>
        <v>2.3404012003440636E-3</v>
      </c>
      <c r="P882">
        <f>(C882-AVERAGE($C$2:C881))^2</f>
        <v>1.8879497027950462E-3</v>
      </c>
      <c r="R882">
        <f t="shared" si="96"/>
        <v>-0.64434610592669461</v>
      </c>
      <c r="S882" s="45"/>
      <c r="T882" s="49"/>
      <c r="U882" s="50"/>
      <c r="V882" s="71">
        <f t="shared" si="95"/>
        <v>2.3935741373234398E-3</v>
      </c>
      <c r="W882" s="51">
        <f t="shared" si="93"/>
        <v>2.3260453662039505E-3</v>
      </c>
      <c r="X882" s="52">
        <f>(C882-AVERAGE($C$2:C881))^2</f>
        <v>1.8879497027950462E-3</v>
      </c>
    </row>
    <row r="883" spans="1:24" x14ac:dyDescent="0.3">
      <c r="A883" s="1">
        <v>199906</v>
      </c>
      <c r="B883" s="75">
        <f>Monthly!AA1543</f>
        <v>5.0622666666666663E-2</v>
      </c>
      <c r="C883">
        <f>Monthly!AA1544</f>
        <v>-3.4011666666666669E-2</v>
      </c>
      <c r="D883" s="45">
        <f>INTERCEPT($B$2:B881,$C$2:C881)</f>
        <v>6.5270936027173529E-3</v>
      </c>
      <c r="E883" s="45">
        <f t="shared" si="97"/>
        <v>-0.10534480941281649</v>
      </c>
      <c r="F883" s="45">
        <f t="shared" si="98"/>
        <v>1.1942584307488152E-3</v>
      </c>
      <c r="G883">
        <f>Monthly!H1543</f>
        <v>0.21146751825402654</v>
      </c>
      <c r="H883" s="45">
        <f t="shared" si="99"/>
        <v>0.65424640729777161</v>
      </c>
      <c r="I883" s="31">
        <f>Monthly!K1543</f>
        <v>3.9472338573964903E-3</v>
      </c>
      <c r="J883" s="49">
        <f t="shared" si="100"/>
        <v>-0.65637168887787589</v>
      </c>
      <c r="K883" s="42"/>
      <c r="L883" s="42"/>
      <c r="M883" s="47"/>
      <c r="N883" s="57">
        <f t="shared" si="94"/>
        <v>2.7100557977022474E-3</v>
      </c>
      <c r="O883">
        <f t="shared" si="92"/>
        <v>1.3484849007501366E-3</v>
      </c>
      <c r="P883">
        <f>(C883-AVERAGE($C$2:C882))^2</f>
        <v>1.7001693374948245E-3</v>
      </c>
      <c r="R883">
        <f t="shared" si="96"/>
        <v>-0.65136589146461465</v>
      </c>
      <c r="S883" s="45"/>
      <c r="T883" s="49"/>
      <c r="U883" s="50"/>
      <c r="V883" s="71">
        <f t="shared" si="95"/>
        <v>2.8474562784142066E-3</v>
      </c>
      <c r="W883" s="51">
        <f t="shared" si="93"/>
        <v>1.3585949442805874E-3</v>
      </c>
      <c r="X883" s="52">
        <f>(C883-AVERAGE($C$2:C882))^2</f>
        <v>1.7001693374948245E-3</v>
      </c>
    </row>
    <row r="884" spans="1:24" x14ac:dyDescent="0.3">
      <c r="A884" s="1">
        <v>199907</v>
      </c>
      <c r="B884" s="75">
        <f>Monthly!AA1544</f>
        <v>-3.4011666666666669E-2</v>
      </c>
      <c r="C884">
        <f>Monthly!AA1545</f>
        <v>-8.9223333333333342E-3</v>
      </c>
      <c r="D884" s="45">
        <f>INTERCEPT($B$2:B882,$C$2:C882)</f>
        <v>6.4879284074839576E-3</v>
      </c>
      <c r="E884" s="45">
        <f t="shared" si="97"/>
        <v>-0.10918590341829577</v>
      </c>
      <c r="F884" s="45">
        <f t="shared" si="98"/>
        <v>1.0201522959245894E-2</v>
      </c>
      <c r="G884">
        <f>Monthly!H1544</f>
        <v>0.21113973114058099</v>
      </c>
      <c r="H884" s="45">
        <f t="shared" si="99"/>
        <v>0.65342727975259418</v>
      </c>
      <c r="I884" s="31">
        <f>Monthly!K1544</f>
        <v>3.8466110840152928E-3</v>
      </c>
      <c r="J884" s="49">
        <f t="shared" si="100"/>
        <v>-0.64663442646470415</v>
      </c>
      <c r="K884" s="42"/>
      <c r="L884" s="42"/>
      <c r="M884" s="47"/>
      <c r="N884" s="57">
        <f t="shared" si="94"/>
        <v>2.0543072040245108E-3</v>
      </c>
      <c r="O884">
        <f t="shared" si="92"/>
        <v>1.2048663748636753E-4</v>
      </c>
      <c r="P884">
        <f>(C884-AVERAGE($C$2:C883))^2</f>
        <v>2.5911427286088635E-4</v>
      </c>
      <c r="R884">
        <f t="shared" si="96"/>
        <v>-0.64175826368168432</v>
      </c>
      <c r="S884" s="45"/>
      <c r="T884" s="49"/>
      <c r="U884" s="50"/>
      <c r="V884" s="71">
        <f t="shared" si="95"/>
        <v>2.2262505955107301E-3</v>
      </c>
      <c r="W884" s="51">
        <f t="shared" si="93"/>
        <v>1.2429092361848016E-4</v>
      </c>
      <c r="X884" s="52">
        <f>(C884-AVERAGE($C$2:C883))^2</f>
        <v>2.5911427286088635E-4</v>
      </c>
    </row>
    <row r="885" spans="1:24" x14ac:dyDescent="0.3">
      <c r="A885" s="1">
        <v>199908</v>
      </c>
      <c r="B885" s="75">
        <f>Monthly!AA1545</f>
        <v>-8.9223333333333342E-3</v>
      </c>
      <c r="C885">
        <f>Monthly!AA1546</f>
        <v>-3.1979E-2</v>
      </c>
      <c r="D885" s="45">
        <f>INTERCEPT($B$2:B883,$C$2:C883)</f>
        <v>6.546417476332585E-3</v>
      </c>
      <c r="E885" s="45">
        <f t="shared" si="97"/>
        <v>-0.12443661078793776</v>
      </c>
      <c r="F885" s="45">
        <f t="shared" si="98"/>
        <v>7.6566823966528284E-3</v>
      </c>
      <c r="G885">
        <f>Monthly!H1545</f>
        <v>0.21080989166498135</v>
      </c>
      <c r="H885" s="45">
        <f t="shared" si="99"/>
        <v>0.65260288518905485</v>
      </c>
      <c r="I885" s="31">
        <f>Monthly!K1545</f>
        <v>3.7795322891581436E-3</v>
      </c>
      <c r="J885" s="49">
        <f t="shared" si="100"/>
        <v>-0.64822705906177447</v>
      </c>
      <c r="K885" s="42"/>
      <c r="L885" s="42"/>
      <c r="M885" s="47"/>
      <c r="N885" s="57">
        <f t="shared" si="94"/>
        <v>2.1615618451607532E-3</v>
      </c>
      <c r="O885">
        <f t="shared" si="92"/>
        <v>1.1655779631032463E-3</v>
      </c>
      <c r="P885">
        <f>(C885-AVERAGE($C$2:C884))^2</f>
        <v>1.5315845089295076E-3</v>
      </c>
      <c r="R885">
        <f t="shared" si="96"/>
        <v>-0.64343793125943549</v>
      </c>
      <c r="S885" s="45"/>
      <c r="T885" s="49"/>
      <c r="U885" s="50"/>
      <c r="V885" s="71">
        <f t="shared" si="95"/>
        <v>2.3348537875017422E-3</v>
      </c>
      <c r="W885" s="51">
        <f t="shared" si="93"/>
        <v>1.1774405617500476E-3</v>
      </c>
      <c r="X885" s="52">
        <f>(C885-AVERAGE($C$2:C884))^2</f>
        <v>1.5315845089295076E-3</v>
      </c>
    </row>
    <row r="886" spans="1:24" x14ac:dyDescent="0.3">
      <c r="A886" s="1">
        <v>199909</v>
      </c>
      <c r="B886" s="75">
        <f>Monthly!AA1546</f>
        <v>-3.1979E-2</v>
      </c>
      <c r="C886">
        <f>Monthly!AA1547</f>
        <v>6.0188000000000005E-2</v>
      </c>
      <c r="D886" s="45">
        <f>INTERCEPT($B$2:B884,$C$2:C884)</f>
        <v>6.4998269332579251E-3</v>
      </c>
      <c r="E886" s="45">
        <f t="shared" si="97"/>
        <v>-0.11307932704879743</v>
      </c>
      <c r="F886" s="45">
        <f t="shared" si="98"/>
        <v>1.0115990732951418E-2</v>
      </c>
      <c r="G886">
        <f>Monthly!H1546</f>
        <v>0.2104794695955749</v>
      </c>
      <c r="H886" s="45">
        <f t="shared" si="99"/>
        <v>0.65177689468394551</v>
      </c>
      <c r="I886" s="31">
        <f>Monthly!K1546</f>
        <v>3.7134921754123878E-3</v>
      </c>
      <c r="J886" s="49">
        <f t="shared" si="100"/>
        <v>-0.64490703843300101</v>
      </c>
      <c r="K886" s="42"/>
      <c r="L886" s="42"/>
      <c r="M886" s="47"/>
      <c r="N886" s="57">
        <f t="shared" si="94"/>
        <v>1.9379775597712298E-3</v>
      </c>
      <c r="O886">
        <f t="shared" si="92"/>
        <v>3.3930651142871559E-3</v>
      </c>
      <c r="P886">
        <f>(C886-AVERAGE($C$2:C885))^2</f>
        <v>2.8170413221638244E-3</v>
      </c>
      <c r="R886">
        <f t="shared" si="96"/>
        <v>-0.64020356077484541</v>
      </c>
      <c r="S886" s="45"/>
      <c r="T886" s="49"/>
      <c r="U886" s="50"/>
      <c r="V886" s="71">
        <f t="shared" si="95"/>
        <v>2.1257273130964385E-3</v>
      </c>
      <c r="W886" s="51">
        <f t="shared" si="93"/>
        <v>3.3712275095683481E-3</v>
      </c>
      <c r="X886" s="52">
        <f>(C886-AVERAGE($C$2:C885))^2</f>
        <v>2.8170413221638244E-3</v>
      </c>
    </row>
    <row r="887" spans="1:24" x14ac:dyDescent="0.3">
      <c r="A887" s="1">
        <v>199910</v>
      </c>
      <c r="B887" s="75">
        <f>Monthly!AA1547</f>
        <v>6.0188000000000005E-2</v>
      </c>
      <c r="C887">
        <f>Monthly!AA1548</f>
        <v>1.6597000000000001E-2</v>
      </c>
      <c r="D887" s="45">
        <f>INTERCEPT($B$2:B885,$C$2:C885)</f>
        <v>6.4845230144445331E-3</v>
      </c>
      <c r="E887" s="45">
        <f t="shared" si="97"/>
        <v>-0.10898769104613895</v>
      </c>
      <c r="F887" s="45">
        <f t="shared" si="98"/>
        <v>-7.5228134240479076E-5</v>
      </c>
      <c r="G887">
        <f>Monthly!H1547</f>
        <v>0.21013069487461764</v>
      </c>
      <c r="H887" s="45">
        <f t="shared" si="99"/>
        <v>0.65090487346403392</v>
      </c>
      <c r="I887" s="31">
        <f>Monthly!K1547</f>
        <v>3.6458395803519359E-3</v>
      </c>
      <c r="J887" s="49">
        <f t="shared" si="100"/>
        <v>-0.6539076985528347</v>
      </c>
      <c r="K887" s="42"/>
      <c r="L887" s="42"/>
      <c r="M887" s="47"/>
      <c r="N887" s="57">
        <f t="shared" si="94"/>
        <v>2.5441202275264183E-3</v>
      </c>
      <c r="O887">
        <f t="shared" si="92"/>
        <v>1.9748342989959716E-4</v>
      </c>
      <c r="P887">
        <f>(C887-AVERAGE($C$2:C886))^2</f>
        <v>8.8827508210014282E-5</v>
      </c>
      <c r="R887">
        <f t="shared" si="96"/>
        <v>-0.64929194812843605</v>
      </c>
      <c r="S887" s="45"/>
      <c r="T887" s="49"/>
      <c r="U887" s="50"/>
      <c r="V887" s="71">
        <f t="shared" si="95"/>
        <v>2.7133601814834998E-3</v>
      </c>
      <c r="W887" s="51">
        <f t="shared" si="93"/>
        <v>1.9275545461029688E-4</v>
      </c>
      <c r="X887" s="52">
        <f>(C887-AVERAGE($C$2:C886))^2</f>
        <v>8.8827508210014282E-5</v>
      </c>
    </row>
    <row r="888" spans="1:24" x14ac:dyDescent="0.3">
      <c r="A888" s="1">
        <v>199911</v>
      </c>
      <c r="B888" s="75">
        <f>Monthly!AA1548</f>
        <v>1.6597000000000001E-2</v>
      </c>
      <c r="C888">
        <f>Monthly!AA1549</f>
        <v>5.8245666666666661E-2</v>
      </c>
      <c r="D888" s="45">
        <f>INTERCEPT($B$2:B886,$C$2:C886)</f>
        <v>6.4405762665067558E-3</v>
      </c>
      <c r="E888" s="45">
        <f t="shared" si="97"/>
        <v>-0.1174876403140292</v>
      </c>
      <c r="F888" s="45">
        <f t="shared" si="98"/>
        <v>4.4906339002148132E-3</v>
      </c>
      <c r="G888">
        <f>Monthly!H1548</f>
        <v>0.20977998450581786</v>
      </c>
      <c r="H888" s="45">
        <f t="shared" si="99"/>
        <v>0.6500278536315387</v>
      </c>
      <c r="I888" s="31">
        <f>Monthly!K1548</f>
        <v>3.5556680384171853E-3</v>
      </c>
      <c r="J888" s="49">
        <f t="shared" si="100"/>
        <v>-0.64847617320391338</v>
      </c>
      <c r="K888" s="42"/>
      <c r="L888" s="42"/>
      <c r="M888" s="47"/>
      <c r="N888" s="57">
        <f t="shared" si="94"/>
        <v>2.1783382491890463E-3</v>
      </c>
      <c r="O888">
        <f t="shared" si="92"/>
        <v>3.143545315873293E-3</v>
      </c>
      <c r="P888">
        <f>(C888-AVERAGE($C$2:C887))^2</f>
        <v>2.6074160602104213E-3</v>
      </c>
      <c r="R888">
        <f t="shared" si="96"/>
        <v>-0.64397658072498387</v>
      </c>
      <c r="S888" s="45"/>
      <c r="T888" s="49"/>
      <c r="U888" s="50"/>
      <c r="V888" s="71">
        <f t="shared" si="95"/>
        <v>2.3696815427657475E-3</v>
      </c>
      <c r="W888" s="51">
        <f t="shared" si="93"/>
        <v>3.122125713566396E-3</v>
      </c>
      <c r="X888" s="52">
        <f>(C888-AVERAGE($C$2:C887))^2</f>
        <v>2.6074160602104213E-3</v>
      </c>
    </row>
    <row r="889" spans="1:24" x14ac:dyDescent="0.3">
      <c r="A889" s="1">
        <v>199912</v>
      </c>
      <c r="B889" s="75">
        <f>Monthly!AA1549</f>
        <v>5.8245666666666661E-2</v>
      </c>
      <c r="C889">
        <f>Monthly!AA1550</f>
        <v>-5.4039333333333328E-2</v>
      </c>
      <c r="D889" s="45">
        <f>INTERCEPT($B$2:B887,$C$2:C887)</f>
        <v>6.4982910703907798E-3</v>
      </c>
      <c r="E889" s="45">
        <f t="shared" si="97"/>
        <v>-0.11589408814311011</v>
      </c>
      <c r="F889" s="45">
        <f t="shared" si="98"/>
        <v>-2.5203735623009673E-4</v>
      </c>
      <c r="G889">
        <f>Monthly!H1549</f>
        <v>0.20937956836557878</v>
      </c>
      <c r="H889" s="45">
        <f t="shared" si="99"/>
        <v>0.64902633863485715</v>
      </c>
      <c r="I889" s="31">
        <f>Monthly!K1549</f>
        <v>3.4666313025741137E-3</v>
      </c>
      <c r="J889" s="49">
        <f t="shared" si="100"/>
        <v>-0.65197693423037195</v>
      </c>
      <c r="K889" s="42"/>
      <c r="L889" s="42"/>
      <c r="M889" s="47"/>
      <c r="N889" s="57">
        <f t="shared" si="94"/>
        <v>2.4140943603519413E-3</v>
      </c>
      <c r="O889">
        <f t="shared" si="92"/>
        <v>3.1869894983661507E-3</v>
      </c>
      <c r="P889">
        <f>(C889-AVERAGE($C$2:C888))^2</f>
        <v>3.7552021525414344E-3</v>
      </c>
      <c r="R889">
        <f t="shared" si="96"/>
        <v>-0.64759223689158996</v>
      </c>
      <c r="S889" s="45"/>
      <c r="T889" s="49"/>
      <c r="U889" s="50"/>
      <c r="V889" s="71">
        <f t="shared" si="95"/>
        <v>2.603461015583293E-3</v>
      </c>
      <c r="W889" s="51">
        <f t="shared" si="93"/>
        <v>3.2084061516536606E-3</v>
      </c>
      <c r="X889" s="52">
        <f>(C889-AVERAGE($C$2:C888))^2</f>
        <v>3.7552021525414344E-3</v>
      </c>
    </row>
    <row r="890" spans="1:24" x14ac:dyDescent="0.3">
      <c r="A890" s="1">
        <v>200001</v>
      </c>
      <c r="B890" s="75">
        <f>Monthly!AA1550</f>
        <v>-5.4039333333333328E-2</v>
      </c>
      <c r="C890">
        <f>Monthly!AA1551</f>
        <v>-2.2095E-2</v>
      </c>
      <c r="D890" s="45">
        <f>INTERCEPT($B$2:B888,$C$2:C888)</f>
        <v>6.5030241700783286E-3</v>
      </c>
      <c r="E890" s="45">
        <f t="shared" si="97"/>
        <v>-0.11518590593243755</v>
      </c>
      <c r="F890" s="45">
        <f t="shared" si="98"/>
        <v>1.2727593736063299E-2</v>
      </c>
      <c r="G890">
        <f>Monthly!H1550</f>
        <v>0.20900036369661976</v>
      </c>
      <c r="H890" s="45">
        <f t="shared" si="99"/>
        <v>0.64807768342293881</v>
      </c>
      <c r="I890" s="31">
        <f>Monthly!K1550</f>
        <v>3.4065876368585316E-3</v>
      </c>
      <c r="J890" s="49">
        <f t="shared" si="100"/>
        <v>-0.63827811972126347</v>
      </c>
      <c r="K890" s="42"/>
      <c r="L890" s="42"/>
      <c r="M890" s="47"/>
      <c r="N890" s="57">
        <f t="shared" si="94"/>
        <v>1.4915580284514396E-3</v>
      </c>
      <c r="O890">
        <f t="shared" si="92"/>
        <v>5.5632571962950701E-4</v>
      </c>
      <c r="P890">
        <f>(C890-AVERAGE($C$2:C889))^2</f>
        <v>8.5651995860118598E-4</v>
      </c>
      <c r="R890">
        <f t="shared" si="96"/>
        <v>-0.63397143299157199</v>
      </c>
      <c r="S890" s="45"/>
      <c r="T890" s="49"/>
      <c r="U890" s="50"/>
      <c r="V890" s="71">
        <f t="shared" si="95"/>
        <v>1.7227731934095422E-3</v>
      </c>
      <c r="W890" s="51">
        <f t="shared" si="93"/>
        <v>5.6728631989269823E-4</v>
      </c>
      <c r="X890" s="52">
        <f>(C890-AVERAGE($C$2:C889))^2</f>
        <v>8.5651995860118598E-4</v>
      </c>
    </row>
    <row r="891" spans="1:24" x14ac:dyDescent="0.3">
      <c r="A891" s="1">
        <v>200002</v>
      </c>
      <c r="B891" s="75">
        <f>Monthly!AA1551</f>
        <v>-2.2095E-2</v>
      </c>
      <c r="C891">
        <f>Monthly!AA1552</f>
        <v>9.3750333333333324E-2</v>
      </c>
      <c r="D891" s="45">
        <f>INTERCEPT($B$2:B889,$C$2:C889)</f>
        <v>6.5755322988180643E-3</v>
      </c>
      <c r="E891" s="45">
        <f t="shared" si="97"/>
        <v>-0.11753537686535621</v>
      </c>
      <c r="F891" s="45">
        <f t="shared" si="98"/>
        <v>9.1724764506581104E-3</v>
      </c>
      <c r="G891">
        <f>Monthly!H1551</f>
        <v>0.20863629357362312</v>
      </c>
      <c r="H891" s="45">
        <f t="shared" si="99"/>
        <v>0.6471667115241071</v>
      </c>
      <c r="I891" s="31">
        <f>Monthly!K1551</f>
        <v>3.3504451841371891E-3</v>
      </c>
      <c r="J891" s="49">
        <f t="shared" si="100"/>
        <v>-0.64075545228477648</v>
      </c>
      <c r="K891" s="42"/>
      <c r="L891" s="42"/>
      <c r="M891" s="47"/>
      <c r="N891" s="57">
        <f t="shared" si="94"/>
        <v>1.6583921216148587E-3</v>
      </c>
      <c r="O891">
        <f t="shared" si="92"/>
        <v>8.4809256361426093E-3</v>
      </c>
      <c r="P891">
        <f>(C891-AVERAGE($C$2:C890))^2</f>
        <v>7.5016197732070914E-3</v>
      </c>
      <c r="R891">
        <f t="shared" si="96"/>
        <v>-0.63652169079567933</v>
      </c>
      <c r="S891" s="45"/>
      <c r="T891" s="49"/>
      <c r="U891" s="50"/>
      <c r="V891" s="71">
        <f t="shared" si="95"/>
        <v>1.8876666173195666E-3</v>
      </c>
      <c r="W891" s="51">
        <f t="shared" si="93"/>
        <v>8.4387495361774225E-3</v>
      </c>
      <c r="X891" s="52">
        <f>(C891-AVERAGE($C$2:C890))^2</f>
        <v>7.5016197732070914E-3</v>
      </c>
    </row>
    <row r="892" spans="1:24" x14ac:dyDescent="0.3">
      <c r="A892" s="1">
        <v>200003</v>
      </c>
      <c r="B892" s="75">
        <f>Monthly!AA1552</f>
        <v>9.3750333333333324E-2</v>
      </c>
      <c r="C892">
        <f>Monthly!AA1553</f>
        <v>-3.630166666666667E-2</v>
      </c>
      <c r="D892" s="45">
        <f>INTERCEPT($B$2:B890,$C$2:C890)</f>
        <v>6.5053704008427773E-3</v>
      </c>
      <c r="E892" s="45">
        <f t="shared" si="97"/>
        <v>-0.10482807717679285</v>
      </c>
      <c r="F892" s="45">
        <f t="shared" si="98"/>
        <v>-3.3222967771739439E-3</v>
      </c>
      <c r="G892">
        <f>Monthly!H1552</f>
        <v>0.20822750973301746</v>
      </c>
      <c r="H892" s="45">
        <f t="shared" si="99"/>
        <v>0.64614364749122843</v>
      </c>
      <c r="I892" s="31">
        <f>Monthly!K1552</f>
        <v>3.2948304227434981E-3</v>
      </c>
      <c r="J892" s="49">
        <f t="shared" si="100"/>
        <v>-0.65188201417970792</v>
      </c>
      <c r="K892" s="42"/>
      <c r="L892" s="42"/>
      <c r="M892" s="47"/>
      <c r="N892" s="57">
        <f t="shared" si="94"/>
        <v>2.4077020411256908E-3</v>
      </c>
      <c r="O892">
        <f t="shared" si="92"/>
        <v>1.4984152257558143E-3</v>
      </c>
      <c r="P892">
        <f>(C892-AVERAGE($C$2:C891))^2</f>
        <v>1.8955073837837015E-3</v>
      </c>
      <c r="R892">
        <f t="shared" si="96"/>
        <v>-0.64772067937299782</v>
      </c>
      <c r="S892" s="45"/>
      <c r="T892" s="49"/>
      <c r="U892" s="50"/>
      <c r="V892" s="71">
        <f t="shared" si="95"/>
        <v>2.611765791869336E-3</v>
      </c>
      <c r="W892" s="51">
        <f t="shared" si="93"/>
        <v>1.5142552257050436E-3</v>
      </c>
      <c r="X892" s="52">
        <f>(C892-AVERAGE($C$2:C891))^2</f>
        <v>1.8955073837837015E-3</v>
      </c>
    </row>
    <row r="893" spans="1:24" x14ac:dyDescent="0.3">
      <c r="A893" s="1">
        <v>200004</v>
      </c>
      <c r="B893" s="75">
        <f>Monthly!AA1553</f>
        <v>-3.630166666666667E-2</v>
      </c>
      <c r="C893">
        <f>Monthly!AA1554</f>
        <v>-2.7237000000000001E-2</v>
      </c>
      <c r="D893" s="45">
        <f>INTERCEPT($B$2:B891,$C$2:C891)</f>
        <v>6.4716398882413966E-3</v>
      </c>
      <c r="E893" s="45">
        <f t="shared" si="97"/>
        <v>-0.11626986393483867</v>
      </c>
      <c r="F893" s="45">
        <f t="shared" si="98"/>
        <v>1.0692429732182599E-2</v>
      </c>
      <c r="G893">
        <f>Monthly!H1553</f>
        <v>0.20786051370729522</v>
      </c>
      <c r="H893" s="45">
        <f t="shared" si="99"/>
        <v>0.64522497545365609</v>
      </c>
      <c r="I893" s="31">
        <f>Monthly!K1553</f>
        <v>3.2224133305560629E-3</v>
      </c>
      <c r="J893" s="49">
        <f t="shared" si="100"/>
        <v>-0.63719473808418869</v>
      </c>
      <c r="K893" s="42"/>
      <c r="L893" s="42"/>
      <c r="M893" s="47"/>
      <c r="N893" s="57">
        <f t="shared" si="94"/>
        <v>1.4185985091550238E-3</v>
      </c>
      <c r="O893">
        <f t="shared" si="92"/>
        <v>8.2114332591788771E-4</v>
      </c>
      <c r="P893">
        <f>(C893-AVERAGE($C$2:C892))^2</f>
        <v>1.1850045383425144E-3</v>
      </c>
      <c r="R893">
        <f t="shared" si="96"/>
        <v>-0.63312675083406778</v>
      </c>
      <c r="S893" s="45"/>
      <c r="T893" s="49"/>
      <c r="U893" s="50"/>
      <c r="V893" s="71">
        <f t="shared" si="95"/>
        <v>1.6681581137723972E-3</v>
      </c>
      <c r="W893" s="51">
        <f t="shared" si="93"/>
        <v>8.3550816558218229E-4</v>
      </c>
      <c r="X893" s="52">
        <f>(C893-AVERAGE($C$2:C892))^2</f>
        <v>1.1850045383425144E-3</v>
      </c>
    </row>
    <row r="894" spans="1:24" x14ac:dyDescent="0.3">
      <c r="A894" s="1">
        <v>200005</v>
      </c>
      <c r="B894" s="75">
        <f>Monthly!AA1554</f>
        <v>-2.7237000000000001E-2</v>
      </c>
      <c r="C894">
        <f>Monthly!AA1555</f>
        <v>2.1477333333333331E-2</v>
      </c>
      <c r="D894" s="45">
        <f>INTERCEPT($B$2:B892,$C$2:C892)</f>
        <v>6.583057917051543E-3</v>
      </c>
      <c r="E894" s="45">
        <f t="shared" si="97"/>
        <v>-0.13856675618779429</v>
      </c>
      <c r="F894" s="45">
        <f t="shared" si="98"/>
        <v>1.0357200655338496E-2</v>
      </c>
      <c r="G894">
        <f>Monthly!H1554</f>
        <v>0.20749559593436676</v>
      </c>
      <c r="H894" s="45">
        <f t="shared" si="99"/>
        <v>0.64431132596438223</v>
      </c>
      <c r="I894" s="31">
        <f>Monthly!K1554</f>
        <v>3.1290868274839365E-3</v>
      </c>
      <c r="J894" s="49">
        <f t="shared" si="100"/>
        <v>-0.6365165234037985</v>
      </c>
      <c r="K894" s="42"/>
      <c r="L894" s="42"/>
      <c r="M894" s="47"/>
      <c r="N894" s="57">
        <f t="shared" si="94"/>
        <v>1.3729246529923453E-3</v>
      </c>
      <c r="O894">
        <f t="shared" ref="O894:O957" si="101">(C894-N894)^2</f>
        <v>4.0418724838616995E-4</v>
      </c>
      <c r="P894">
        <f>(C894-AVERAGE($C$2:C893))^2</f>
        <v>2.0532110845158876E-4</v>
      </c>
      <c r="R894">
        <f t="shared" si="96"/>
        <v>-0.632568170799786</v>
      </c>
      <c r="S894" s="45"/>
      <c r="T894" s="49"/>
      <c r="U894" s="50"/>
      <c r="V894" s="71">
        <f t="shared" si="95"/>
        <v>1.6320416967450097E-3</v>
      </c>
      <c r="W894" s="51">
        <f t="shared" ref="W894:W957" si="102">(C894-V894)^2</f>
        <v>3.9383560014124235E-4</v>
      </c>
      <c r="X894" s="52">
        <f>(C894-AVERAGE($C$2:C893))^2</f>
        <v>2.0532110845158876E-4</v>
      </c>
    </row>
    <row r="895" spans="1:24" x14ac:dyDescent="0.3">
      <c r="A895" s="1">
        <v>200006</v>
      </c>
      <c r="B895" s="75">
        <f>Monthly!AA1555</f>
        <v>2.1477333333333331E-2</v>
      </c>
      <c r="C895">
        <f>Monthly!AA1556</f>
        <v>-1.6964666666666666E-2</v>
      </c>
      <c r="D895" s="45">
        <f>INTERCEPT($B$2:B893,$C$2:C893)</f>
        <v>6.5342660161090745E-3</v>
      </c>
      <c r="E895" s="45">
        <f t="shared" si="97"/>
        <v>-0.12662835744173545</v>
      </c>
      <c r="F895" s="45">
        <f t="shared" si="98"/>
        <v>3.8146265738804421E-3</v>
      </c>
      <c r="G895">
        <f>Monthly!H1555</f>
        <v>0.20711759040907401</v>
      </c>
      <c r="H895" s="45">
        <f t="shared" si="99"/>
        <v>0.64336471831902808</v>
      </c>
      <c r="I895" s="31">
        <f>Monthly!K1555</f>
        <v>3.0365659398834868E-3</v>
      </c>
      <c r="J895" s="49">
        <f t="shared" si="100"/>
        <v>-0.64181409634645692</v>
      </c>
      <c r="K895" s="42"/>
      <c r="L895" s="42"/>
      <c r="M895" s="47"/>
      <c r="N895" s="57">
        <f t="shared" ref="N895:N958" si="103">$K$254+$L$254*J895</f>
        <v>1.7296857075526431E-3</v>
      </c>
      <c r="O895">
        <f t="shared" si="101"/>
        <v>3.4947881069147913E-4</v>
      </c>
      <c r="P895">
        <f>(C895-AVERAGE($C$2:C894))^2</f>
        <v>5.8220939756463549E-4</v>
      </c>
      <c r="R895">
        <f t="shared" si="96"/>
        <v>-0.63798431540649359</v>
      </c>
      <c r="S895" s="45"/>
      <c r="T895" s="49"/>
      <c r="U895" s="50"/>
      <c r="V895" s="71">
        <f t="shared" ref="V895:V958" si="104">$S$254+$T$254*R895</f>
        <v>1.9822363426170581E-3</v>
      </c>
      <c r="W895" s="51">
        <f t="shared" si="102"/>
        <v>3.5898513364320466E-4</v>
      </c>
      <c r="X895" s="52">
        <f>(C895-AVERAGE($C$2:C894))^2</f>
        <v>5.8220939756463549E-4</v>
      </c>
    </row>
    <row r="896" spans="1:24" x14ac:dyDescent="0.3">
      <c r="A896" s="1">
        <v>200007</v>
      </c>
      <c r="B896" s="75">
        <f>Monthly!AA1556</f>
        <v>-1.6964666666666666E-2</v>
      </c>
      <c r="C896">
        <f>Monthly!AA1557</f>
        <v>5.8626999999999999E-2</v>
      </c>
      <c r="D896" s="45">
        <f>INTERCEPT($B$2:B894,$C$2:C894)</f>
        <v>6.4955586978038479E-3</v>
      </c>
      <c r="E896" s="45">
        <f t="shared" si="97"/>
        <v>-0.12372974260157911</v>
      </c>
      <c r="F896" s="45">
        <f t="shared" si="98"/>
        <v>8.5945925377921041E-3</v>
      </c>
      <c r="G896">
        <f>Monthly!H1556</f>
        <v>0.20670913028753729</v>
      </c>
      <c r="H896" s="45">
        <f t="shared" si="99"/>
        <v>0.64234162686246576</v>
      </c>
      <c r="I896" s="31">
        <f>Monthly!K1556</f>
        <v>2.985674408765307E-3</v>
      </c>
      <c r="J896" s="49">
        <f t="shared" si="100"/>
        <v>-0.63607467580500787</v>
      </c>
      <c r="K896" s="42"/>
      <c r="L896" s="42"/>
      <c r="M896" s="47"/>
      <c r="N896" s="57">
        <f t="shared" si="103"/>
        <v>1.3431687596793668E-3</v>
      </c>
      <c r="O896">
        <f t="shared" si="101"/>
        <v>3.2814373215695339E-3</v>
      </c>
      <c r="P896">
        <f>(C896-AVERAGE($C$2:C895))^2</f>
        <v>2.6511831240886557E-3</v>
      </c>
      <c r="R896">
        <f t="shared" si="96"/>
        <v>-0.63231101921603505</v>
      </c>
      <c r="S896" s="45"/>
      <c r="T896" s="49"/>
      <c r="U896" s="50"/>
      <c r="V896" s="71">
        <f t="shared" si="104"/>
        <v>1.6154149051162206E-3</v>
      </c>
      <c r="W896" s="51">
        <f t="shared" si="102"/>
        <v>3.2503208350311741E-3</v>
      </c>
      <c r="X896" s="52">
        <f>(C896-AVERAGE($C$2:C895))^2</f>
        <v>2.6511831240886557E-3</v>
      </c>
    </row>
    <row r="897" spans="1:24" x14ac:dyDescent="0.3">
      <c r="A897" s="1">
        <v>200008</v>
      </c>
      <c r="B897" s="75">
        <f>Monthly!AA1557</f>
        <v>5.8626999999999999E-2</v>
      </c>
      <c r="C897">
        <f>Monthly!AA1558</f>
        <v>-5.6943000000000001E-2</v>
      </c>
      <c r="D897" s="45">
        <f>INTERCEPT($B$2:B895,$C$2:C895)</f>
        <v>6.5149923249885541E-3</v>
      </c>
      <c r="E897" s="45">
        <f t="shared" si="97"/>
        <v>-0.1261751100476256</v>
      </c>
      <c r="F897" s="45">
        <f t="shared" si="98"/>
        <v>-8.8227585177359184E-4</v>
      </c>
      <c r="G897">
        <f>Monthly!H1557</f>
        <v>0.20625811560103791</v>
      </c>
      <c r="H897" s="45">
        <f t="shared" si="99"/>
        <v>0.64121168082045776</v>
      </c>
      <c r="I897" s="31">
        <f>Monthly!K1557</f>
        <v>2.8846488280489524E-3</v>
      </c>
      <c r="J897" s="49">
        <f t="shared" si="100"/>
        <v>-0.64405580366092763</v>
      </c>
      <c r="K897" s="42"/>
      <c r="L897" s="42"/>
      <c r="M897" s="47"/>
      <c r="N897" s="57">
        <f t="shared" si="103"/>
        <v>1.8806517960204619E-3</v>
      </c>
      <c r="O897">
        <f t="shared" si="101"/>
        <v>3.4602220106194613E-3</v>
      </c>
      <c r="P897">
        <f>(C897-AVERAGE($C$2:C896))^2</f>
        <v>4.1136688548234091E-3</v>
      </c>
      <c r="R897">
        <f t="shared" si="96"/>
        <v>-0.64042156325513966</v>
      </c>
      <c r="S897" s="45"/>
      <c r="T897" s="49"/>
      <c r="U897" s="50"/>
      <c r="V897" s="71">
        <f t="shared" si="104"/>
        <v>2.1398228195737487E-3</v>
      </c>
      <c r="W897" s="51">
        <f t="shared" si="102"/>
        <v>3.4907799523291446E-3</v>
      </c>
      <c r="X897" s="52">
        <f>(C897-AVERAGE($C$2:C896))^2</f>
        <v>4.1136688548234091E-3</v>
      </c>
    </row>
    <row r="898" spans="1:24" x14ac:dyDescent="0.3">
      <c r="A898" s="1">
        <v>200009</v>
      </c>
      <c r="B898" s="75">
        <f>Monthly!AA1558</f>
        <v>-5.6943000000000001E-2</v>
      </c>
      <c r="C898">
        <f>Monthly!AA1559</f>
        <v>-9.3086666666666665E-3</v>
      </c>
      <c r="D898" s="45">
        <f>INTERCEPT($B$2:B896,$C$2:C896)</f>
        <v>6.4865780096575827E-3</v>
      </c>
      <c r="E898" s="45">
        <f t="shared" si="97"/>
        <v>-0.13106907627826558</v>
      </c>
      <c r="F898" s="45">
        <f t="shared" si="98"/>
        <v>1.395004442017086E-2</v>
      </c>
      <c r="G898">
        <f>Monthly!H1558</f>
        <v>0.20582194360686096</v>
      </c>
      <c r="H898" s="45">
        <f t="shared" si="99"/>
        <v>0.64011865345268082</v>
      </c>
      <c r="I898" s="31">
        <f>Monthly!K1558</f>
        <v>2.783381830246331E-3</v>
      </c>
      <c r="J898" s="49">
        <f t="shared" si="100"/>
        <v>-0.62840286016519808</v>
      </c>
      <c r="K898" s="42"/>
      <c r="L898" s="42"/>
      <c r="M898" s="47"/>
      <c r="N898" s="57">
        <f t="shared" si="103"/>
        <v>8.2651612125864138E-4</v>
      </c>
      <c r="O898">
        <f t="shared" si="101"/>
        <v>1.0272193014465742E-4</v>
      </c>
      <c r="P898">
        <f>(C898-AVERAGE($C$2:C897))^2</f>
        <v>2.700097559411739E-4</v>
      </c>
      <c r="R898">
        <f t="shared" si="96"/>
        <v>-0.62489812743197781</v>
      </c>
      <c r="S898" s="45"/>
      <c r="T898" s="49"/>
      <c r="U898" s="50"/>
      <c r="V898" s="71">
        <f t="shared" si="104"/>
        <v>1.1361154768862597E-3</v>
      </c>
      <c r="W898" s="51">
        <f t="shared" si="102"/>
        <v>1.0909347402628206E-4</v>
      </c>
      <c r="X898" s="52">
        <f>(C898-AVERAGE($C$2:C897))^2</f>
        <v>2.700097559411739E-4</v>
      </c>
    </row>
    <row r="899" spans="1:24" x14ac:dyDescent="0.3">
      <c r="A899" s="1">
        <v>200010</v>
      </c>
      <c r="B899" s="75">
        <f>Monthly!AA1559</f>
        <v>-9.3086666666666665E-3</v>
      </c>
      <c r="C899">
        <f>Monthly!AA1560</f>
        <v>-8.3456666666666665E-2</v>
      </c>
      <c r="D899" s="45">
        <f>INTERCEPT($B$2:B897,$C$2:C897)</f>
        <v>6.5593981461315141E-3</v>
      </c>
      <c r="E899" s="45">
        <f t="shared" si="97"/>
        <v>-0.14931791392303675</v>
      </c>
      <c r="F899" s="45">
        <f t="shared" si="98"/>
        <v>7.9493488342030887E-3</v>
      </c>
      <c r="G899">
        <f>Monthly!H1559</f>
        <v>0.20540482507760535</v>
      </c>
      <c r="H899" s="45">
        <f t="shared" si="99"/>
        <v>0.63907312557454665</v>
      </c>
      <c r="I899" s="31">
        <f>Monthly!K1559</f>
        <v>2.6605548697584236E-3</v>
      </c>
      <c r="J899" s="49">
        <f t="shared" si="100"/>
        <v>-0.6330634852346565</v>
      </c>
      <c r="K899" s="42"/>
      <c r="L899" s="42"/>
      <c r="M899" s="47"/>
      <c r="N899" s="57">
        <f t="shared" si="103"/>
        <v>1.1403824016643499E-3</v>
      </c>
      <c r="O899">
        <f t="shared" si="101"/>
        <v>7.1566607110696056E-3</v>
      </c>
      <c r="P899">
        <f>(C899-AVERAGE($C$2:C898))^2</f>
        <v>8.2014133156182514E-3</v>
      </c>
      <c r="R899">
        <f t="shared" ref="R899:R962" si="105">J899+I899/(1-G899)</f>
        <v>-0.62971517032698254</v>
      </c>
      <c r="S899" s="45"/>
      <c r="T899" s="49"/>
      <c r="U899" s="50"/>
      <c r="V899" s="71">
        <f t="shared" si="104"/>
        <v>1.4475736733084027E-3</v>
      </c>
      <c r="W899" s="51">
        <f t="shared" si="102"/>
        <v>7.2087300277082498E-3</v>
      </c>
      <c r="X899" s="52">
        <f>(C899-AVERAGE($C$2:C898))^2</f>
        <v>8.2014133156182514E-3</v>
      </c>
    </row>
    <row r="900" spans="1:24" x14ac:dyDescent="0.3">
      <c r="A900" s="1">
        <v>200011</v>
      </c>
      <c r="B900" s="75">
        <f>Monthly!AA1560</f>
        <v>-8.3456666666666665E-2</v>
      </c>
      <c r="C900">
        <f>Monthly!AA1561</f>
        <v>8.556666666666669E-4</v>
      </c>
      <c r="D900" s="45">
        <f>INTERCEPT($B$2:B898,$C$2:C898)</f>
        <v>6.4869937183870095E-3</v>
      </c>
      <c r="E900" s="45">
        <f t="shared" si="97"/>
        <v>-0.14192833432768184</v>
      </c>
      <c r="F900" s="45">
        <f t="shared" si="98"/>
        <v>1.8331859406927577E-2</v>
      </c>
      <c r="G900">
        <f>Monthly!H1560</f>
        <v>0.2050244659460416</v>
      </c>
      <c r="H900" s="45">
        <f t="shared" si="99"/>
        <v>0.63811952446911835</v>
      </c>
      <c r="I900" s="31">
        <f>Monthly!K1560</f>
        <v>2.5874396105246529E-3</v>
      </c>
      <c r="J900" s="49">
        <f t="shared" si="100"/>
        <v>-0.62193506534734277</v>
      </c>
      <c r="K900" s="42"/>
      <c r="L900" s="42"/>
      <c r="M900" s="47"/>
      <c r="N900" s="57">
        <f t="shared" si="103"/>
        <v>3.909473570577679E-4</v>
      </c>
      <c r="O900">
        <f t="shared" si="101"/>
        <v>2.1596403672337173E-7</v>
      </c>
      <c r="P900">
        <f>(C900-AVERAGE($C$2:C899))^2</f>
        <v>3.7803723600380221E-5</v>
      </c>
      <c r="R900">
        <f t="shared" si="105"/>
        <v>-0.61868032416388763</v>
      </c>
      <c r="S900" s="45"/>
      <c r="T900" s="49"/>
      <c r="U900" s="50"/>
      <c r="V900" s="71">
        <f t="shared" si="104"/>
        <v>7.3408754526968489E-4</v>
      </c>
      <c r="W900" s="51">
        <f t="shared" si="102"/>
        <v>1.4781482759662088E-8</v>
      </c>
      <c r="X900" s="52">
        <f>(C900-AVERAGE($C$2:C899))^2</f>
        <v>3.7803723600380221E-5</v>
      </c>
    </row>
    <row r="901" spans="1:24" x14ac:dyDescent="0.3">
      <c r="A901" s="1">
        <v>200012</v>
      </c>
      <c r="B901" s="75">
        <f>Monthly!AA1561</f>
        <v>8.556666666666669E-4</v>
      </c>
      <c r="C901">
        <f>Monthly!AA1562</f>
        <v>2.7960333333333337E-2</v>
      </c>
      <c r="D901" s="45">
        <f>INTERCEPT($B$2:B899,$C$2:C899)</f>
        <v>6.4757217245743582E-3</v>
      </c>
      <c r="E901" s="45">
        <f t="shared" si="97"/>
        <v>-0.12796237292735338</v>
      </c>
      <c r="F901" s="45">
        <f t="shared" si="98"/>
        <v>6.3662285874728532E-3</v>
      </c>
      <c r="G901">
        <f>Monthly!H1561</f>
        <v>0.20465537041637205</v>
      </c>
      <c r="H901" s="45">
        <f t="shared" si="99"/>
        <v>0.63719396746666224</v>
      </c>
      <c r="I901" s="31">
        <f>Monthly!K1561</f>
        <v>2.5147484571632086E-3</v>
      </c>
      <c r="J901" s="49">
        <f t="shared" si="100"/>
        <v>-0.63252825252907874</v>
      </c>
      <c r="K901" s="42"/>
      <c r="L901" s="42"/>
      <c r="M901" s="47"/>
      <c r="N901" s="57">
        <f t="shared" si="103"/>
        <v>1.1043375587629009E-3</v>
      </c>
      <c r="O901">
        <f t="shared" si="101"/>
        <v>7.212445090437451E-4</v>
      </c>
      <c r="P901">
        <f>(C901-AVERAGE($C$2:C900))^2</f>
        <v>4.3944873699809851E-4</v>
      </c>
      <c r="R901">
        <f t="shared" si="105"/>
        <v>-0.62936641756644163</v>
      </c>
      <c r="S901" s="45"/>
      <c r="T901" s="49"/>
      <c r="U901" s="50"/>
      <c r="V901" s="71">
        <f t="shared" si="104"/>
        <v>1.4250241739240457E-3</v>
      </c>
      <c r="W901" s="51">
        <f t="shared" si="102"/>
        <v>7.0412263218543058E-4</v>
      </c>
      <c r="X901" s="52">
        <f>(C901-AVERAGE($C$2:C900))^2</f>
        <v>4.3944873699809851E-4</v>
      </c>
    </row>
    <row r="902" spans="1:24" x14ac:dyDescent="0.3">
      <c r="A902" s="1">
        <v>200101</v>
      </c>
      <c r="B902" s="75">
        <f>Monthly!AA1562</f>
        <v>2.7960333333333337E-2</v>
      </c>
      <c r="C902">
        <f>Monthly!AA1563</f>
        <v>-9.5173666666666656E-2</v>
      </c>
      <c r="D902" s="45">
        <f>INTERCEPT($B$2:B900,$C$2:C900)</f>
        <v>6.3742734872855311E-3</v>
      </c>
      <c r="E902" s="45">
        <f t="shared" si="97"/>
        <v>-0.12562076315755447</v>
      </c>
      <c r="F902" s="45">
        <f t="shared" si="98"/>
        <v>2.8618750758125887E-3</v>
      </c>
      <c r="G902">
        <f>Monthly!H1562</f>
        <v>0.20429780025249139</v>
      </c>
      <c r="H902" s="45">
        <f t="shared" si="99"/>
        <v>0.63629712766975755</v>
      </c>
      <c r="I902" s="31">
        <f>Monthly!K1562</f>
        <v>2.4980804028271013E-3</v>
      </c>
      <c r="J902" s="49">
        <f t="shared" si="100"/>
        <v>-0.63505067471886456</v>
      </c>
      <c r="K902" s="42"/>
      <c r="L902" s="42"/>
      <c r="M902" s="47"/>
      <c r="N902" s="57">
        <f t="shared" si="103"/>
        <v>1.2742081788024856E-3</v>
      </c>
      <c r="O902">
        <f t="shared" si="101"/>
        <v>9.3021925622072798E-3</v>
      </c>
      <c r="P902">
        <f>(C902-AVERAGE($C$2:C901))^2</f>
        <v>1.0443666701248147E-2</v>
      </c>
      <c r="R902">
        <f t="shared" si="105"/>
        <v>-0.63191120821541669</v>
      </c>
      <c r="S902" s="45"/>
      <c r="T902" s="49"/>
      <c r="U902" s="50"/>
      <c r="V902" s="71">
        <f t="shared" si="104"/>
        <v>1.5895641049725392E-3</v>
      </c>
      <c r="W902" s="51">
        <f t="shared" si="102"/>
        <v>9.3631228293655031E-3</v>
      </c>
      <c r="X902" s="52">
        <f>(C902-AVERAGE($C$2:C901))^2</f>
        <v>1.0443666701248147E-2</v>
      </c>
    </row>
    <row r="903" spans="1:24" x14ac:dyDescent="0.3">
      <c r="A903" s="1">
        <v>200102</v>
      </c>
      <c r="B903" s="75">
        <f>Monthly!AA1563</f>
        <v>-9.5173666666666656E-2</v>
      </c>
      <c r="C903">
        <f>Monthly!AA1564</f>
        <v>-6.718233333333333E-2</v>
      </c>
      <c r="D903" s="45">
        <f>INTERCEPT($B$2:B901,$C$2:C901)</f>
        <v>6.3658028997469421E-3</v>
      </c>
      <c r="E903" s="45">
        <f t="shared" ref="E903:E966" si="106">SLOPE(B771:B901,C771:C901)</f>
        <v>-0.1272439557783018</v>
      </c>
      <c r="F903" s="45">
        <f t="shared" ref="F903:F966" si="107">B903*E903+D903</f>
        <v>1.847607673233911E-2</v>
      </c>
      <c r="G903">
        <f>Monthly!H1563</f>
        <v>0.20398065660079448</v>
      </c>
      <c r="H903" s="45">
        <f t="shared" ref="H903:H966" si="108">(-G903/(1-G903)*LN(G903))-(LN(1-G903))</f>
        <v>0.63550153110342</v>
      </c>
      <c r="I903" s="31">
        <f>Monthly!K1563</f>
        <v>2.441799751485819E-3</v>
      </c>
      <c r="J903" s="49">
        <f t="shared" ref="J903:J966" si="109">D903*G903/((1-G903)*(1-E903*G903))+F903/(1-E903*G903)-I903/(1-G903)-H903</f>
        <v>-0.61897041332032476</v>
      </c>
      <c r="K903" s="42"/>
      <c r="L903" s="42"/>
      <c r="M903" s="47"/>
      <c r="N903" s="57">
        <f t="shared" si="103"/>
        <v>1.9129510214563328E-4</v>
      </c>
      <c r="O903">
        <f t="shared" si="101"/>
        <v>4.5392058085619797E-3</v>
      </c>
      <c r="P903">
        <f>(C903-AVERAGE($C$2:C902))^2</f>
        <v>5.4892544762217069E-3</v>
      </c>
      <c r="R903">
        <f t="shared" si="105"/>
        <v>-0.61590290023570715</v>
      </c>
      <c r="S903" s="45"/>
      <c r="T903" s="49"/>
      <c r="U903" s="50"/>
      <c r="V903" s="71">
        <f t="shared" si="104"/>
        <v>5.5450611611781997E-4</v>
      </c>
      <c r="W903" s="51">
        <f t="shared" si="102"/>
        <v>4.5882794186007216E-3</v>
      </c>
      <c r="X903" s="52">
        <f>(C903-AVERAGE($C$2:C902))^2</f>
        <v>5.4892544762217069E-3</v>
      </c>
    </row>
    <row r="904" spans="1:24" x14ac:dyDescent="0.3">
      <c r="A904" s="1">
        <v>200103</v>
      </c>
      <c r="B904" s="75">
        <f>Monthly!AA1564</f>
        <v>-6.718233333333333E-2</v>
      </c>
      <c r="C904">
        <f>Monthly!AA1565</f>
        <v>7.4540999999999996E-2</v>
      </c>
      <c r="D904" s="45">
        <f>INTERCEPT($B$2:B902,$C$2:C902)</f>
        <v>6.4063216777159628E-3</v>
      </c>
      <c r="E904" s="45">
        <f t="shared" si="106"/>
        <v>-0.12964292461555446</v>
      </c>
      <c r="F904" s="45">
        <f t="shared" si="107"/>
        <v>1.5116035853546348E-2</v>
      </c>
      <c r="G904">
        <f>Monthly!H1564</f>
        <v>0.20368539495323942</v>
      </c>
      <c r="H904" s="45">
        <f t="shared" si="108"/>
        <v>0.63476069885030983</v>
      </c>
      <c r="I904" s="31">
        <f>Monthly!K1564</f>
        <v>2.3852022359653227E-3</v>
      </c>
      <c r="J904" s="49">
        <f t="shared" si="109"/>
        <v>-0.62143237068123403</v>
      </c>
      <c r="K904" s="42"/>
      <c r="L904" s="42"/>
      <c r="M904" s="47"/>
      <c r="N904" s="57">
        <f t="shared" si="103"/>
        <v>3.5709376388519398E-4</v>
      </c>
      <c r="O904">
        <f t="shared" si="101"/>
        <v>5.5032519444486727E-3</v>
      </c>
      <c r="P904">
        <f>(C904-AVERAGE($C$2:C903))^2</f>
        <v>4.5854525019521589E-3</v>
      </c>
      <c r="R904">
        <f t="shared" si="105"/>
        <v>-0.61843706930053755</v>
      </c>
      <c r="S904" s="45"/>
      <c r="T904" s="49"/>
      <c r="U904" s="50"/>
      <c r="V904" s="71">
        <f t="shared" si="104"/>
        <v>7.1835928154828643E-4</v>
      </c>
      <c r="W904" s="51">
        <f t="shared" si="102"/>
        <v>5.4497822826456042E-3</v>
      </c>
      <c r="X904" s="52">
        <f>(C904-AVERAGE($C$2:C903))^2</f>
        <v>4.5854525019521589E-3</v>
      </c>
    </row>
    <row r="905" spans="1:24" x14ac:dyDescent="0.3">
      <c r="A905" s="1">
        <v>200104</v>
      </c>
      <c r="B905" s="75">
        <f>Monthly!AA1565</f>
        <v>7.4540999999999996E-2</v>
      </c>
      <c r="C905">
        <f>Monthly!AA1566</f>
        <v>4.0163333333333336E-3</v>
      </c>
      <c r="D905" s="45">
        <f>INTERCEPT($B$2:B903,$C$2:C903)</f>
        <v>6.2836845857175304E-3</v>
      </c>
      <c r="E905" s="45">
        <f t="shared" si="106"/>
        <v>-8.9266072638314514E-2</v>
      </c>
      <c r="F905" s="45">
        <f t="shared" si="107"/>
        <v>-3.702977348150711E-4</v>
      </c>
      <c r="G905">
        <f>Monthly!H1565</f>
        <v>0.20337586685713122</v>
      </c>
      <c r="H905" s="45">
        <f t="shared" si="108"/>
        <v>0.63398393627294225</v>
      </c>
      <c r="I905" s="31">
        <f>Monthly!K1565</f>
        <v>2.3236577502521432E-3</v>
      </c>
      <c r="J905" s="49">
        <f t="shared" si="109"/>
        <v>-0.63568890986328963</v>
      </c>
      <c r="K905" s="42"/>
      <c r="L905" s="42"/>
      <c r="M905" s="47"/>
      <c r="N905" s="57">
        <f t="shared" si="103"/>
        <v>1.3171896432669014E-3</v>
      </c>
      <c r="O905">
        <f t="shared" si="101"/>
        <v>7.2853766596254363E-6</v>
      </c>
      <c r="P905">
        <f>(C905-AVERAGE($C$2:C904))^2</f>
        <v>8.3156526662326714E-6</v>
      </c>
      <c r="R905">
        <f t="shared" si="105"/>
        <v>-0.63277202892336037</v>
      </c>
      <c r="S905" s="45"/>
      <c r="T905" s="49"/>
      <c r="U905" s="50"/>
      <c r="V905" s="71">
        <f t="shared" si="104"/>
        <v>1.6452226637570164E-3</v>
      </c>
      <c r="W905" s="51">
        <f t="shared" si="102"/>
        <v>5.6221658073786511E-6</v>
      </c>
      <c r="X905" s="52">
        <f>(C905-AVERAGE($C$2:C904))^2</f>
        <v>8.3156526662326714E-6</v>
      </c>
    </row>
    <row r="906" spans="1:24" x14ac:dyDescent="0.3">
      <c r="A906" s="1">
        <v>200105</v>
      </c>
      <c r="B906" s="75">
        <f>Monthly!AA1566</f>
        <v>4.0163333333333336E-3</v>
      </c>
      <c r="C906">
        <f>Monthly!AA1567</f>
        <v>-2.7325333333333333E-2</v>
      </c>
      <c r="D906" s="45">
        <f>INTERCEPT($B$2:B904,$C$2:C904)</f>
        <v>6.2076866789260599E-3</v>
      </c>
      <c r="E906" s="45">
        <f t="shared" si="106"/>
        <v>-9.8271980592499295E-2</v>
      </c>
      <c r="F906" s="45">
        <f t="shared" si="107"/>
        <v>5.8129936475397187E-3</v>
      </c>
      <c r="G906">
        <f>Monthly!H1566</f>
        <v>0.20304610233647868</v>
      </c>
      <c r="H906" s="45">
        <f t="shared" si="108"/>
        <v>0.6331562377104758</v>
      </c>
      <c r="I906" s="31">
        <f>Monthly!K1566</f>
        <v>2.2653039778710322E-3</v>
      </c>
      <c r="J906" s="49">
        <f t="shared" si="109"/>
        <v>-0.62874877959834874</v>
      </c>
      <c r="K906" s="42"/>
      <c r="L906" s="42"/>
      <c r="M906" s="47"/>
      <c r="N906" s="57">
        <f t="shared" si="103"/>
        <v>8.4981180460260569E-4</v>
      </c>
      <c r="O906">
        <f t="shared" si="101"/>
        <v>7.9383880354375524E-4</v>
      </c>
      <c r="P906">
        <f>(C906-AVERAGE($C$2:C905))^2</f>
        <v>1.1711565146980156E-3</v>
      </c>
      <c r="R906">
        <f t="shared" si="105"/>
        <v>-0.62590632662269685</v>
      </c>
      <c r="S906" s="45"/>
      <c r="T906" s="49"/>
      <c r="U906" s="50"/>
      <c r="V906" s="71">
        <f t="shared" si="104"/>
        <v>1.201303167430029E-3</v>
      </c>
      <c r="W906" s="51">
        <f t="shared" si="102"/>
        <v>8.1376899004668459E-4</v>
      </c>
      <c r="X906" s="52">
        <f>(C906-AVERAGE($C$2:C905))^2</f>
        <v>1.1711565146980156E-3</v>
      </c>
    </row>
    <row r="907" spans="1:24" x14ac:dyDescent="0.3">
      <c r="A907" s="1">
        <v>200106</v>
      </c>
      <c r="B907" s="75">
        <f>Monthly!AA1567</f>
        <v>-2.7325333333333333E-2</v>
      </c>
      <c r="C907">
        <f>Monthly!AA1568</f>
        <v>-1.2255E-2</v>
      </c>
      <c r="D907" s="45">
        <f>INTERCEPT($B$2:B905,$C$2:C905)</f>
        <v>6.2833473702102053E-3</v>
      </c>
      <c r="E907" s="45">
        <f t="shared" si="106"/>
        <v>-9.1599365382976361E-2</v>
      </c>
      <c r="F907" s="45">
        <f t="shared" si="107"/>
        <v>8.786330562421828E-3</v>
      </c>
      <c r="G907">
        <f>Monthly!H1567</f>
        <v>0.20273889070202183</v>
      </c>
      <c r="H907" s="45">
        <f t="shared" si="108"/>
        <v>0.63238500386353924</v>
      </c>
      <c r="I907" s="31">
        <f>Monthly!K1567</f>
        <v>2.2066716484853937E-3</v>
      </c>
      <c r="J907" s="49">
        <f t="shared" si="109"/>
        <v>-0.62495799544707709</v>
      </c>
      <c r="K907" s="42"/>
      <c r="L907" s="42"/>
      <c r="M907" s="47"/>
      <c r="N907" s="57">
        <f t="shared" si="103"/>
        <v>5.9452430482549029E-4</v>
      </c>
      <c r="O907">
        <f t="shared" si="101"/>
        <v>1.6511027486030102E-4</v>
      </c>
      <c r="P907">
        <f>(C907-AVERAGE($C$2:C906))^2</f>
        <v>3.6534561553322773E-4</v>
      </c>
      <c r="R907">
        <f t="shared" si="105"/>
        <v>-0.62219017995632975</v>
      </c>
      <c r="S907" s="45"/>
      <c r="T907" s="49"/>
      <c r="U907" s="50"/>
      <c r="V907" s="71">
        <f t="shared" si="104"/>
        <v>9.610262250039775E-4</v>
      </c>
      <c r="W907" s="51">
        <f t="shared" si="102"/>
        <v>1.7466334917999289E-4</v>
      </c>
      <c r="X907" s="52">
        <f>(C907-AVERAGE($C$2:C906))^2</f>
        <v>3.6534561553322773E-4</v>
      </c>
    </row>
    <row r="908" spans="1:24" x14ac:dyDescent="0.3">
      <c r="A908" s="1">
        <v>200107</v>
      </c>
      <c r="B908" s="75">
        <f>Monthly!AA1568</f>
        <v>-1.2255E-2</v>
      </c>
      <c r="C908">
        <f>Monthly!AA1569</f>
        <v>-6.6235000000000002E-2</v>
      </c>
      <c r="D908" s="45">
        <f>INTERCEPT($B$2:B906,$C$2:C906)</f>
        <v>6.2834993657946703E-3</v>
      </c>
      <c r="E908" s="45">
        <f t="shared" si="106"/>
        <v>-9.2401421970197753E-2</v>
      </c>
      <c r="F908" s="45">
        <f t="shared" si="107"/>
        <v>7.4158787920394435E-3</v>
      </c>
      <c r="G908">
        <f>Monthly!H1568</f>
        <v>0.20243976956558854</v>
      </c>
      <c r="H908" s="45">
        <f t="shared" si="108"/>
        <v>0.63163394810440654</v>
      </c>
      <c r="I908" s="31">
        <f>Monthly!K1568</f>
        <v>2.1270082849281632E-3</v>
      </c>
      <c r="J908" s="49">
        <f t="shared" si="109"/>
        <v>-0.62545551937627675</v>
      </c>
      <c r="K908" s="42"/>
      <c r="L908" s="42"/>
      <c r="M908" s="47"/>
      <c r="N908" s="57">
        <f t="shared" si="103"/>
        <v>6.2802967862053E-4</v>
      </c>
      <c r="O908">
        <f t="shared" si="101"/>
        <v>4.4706647378040913E-3</v>
      </c>
      <c r="P908">
        <f>(C908-AVERAGE($C$2:C907))^2</f>
        <v>5.3396514996761624E-3</v>
      </c>
      <c r="R908">
        <f t="shared" si="105"/>
        <v>-0.62278862576277549</v>
      </c>
      <c r="S908" s="45"/>
      <c r="T908" s="49"/>
      <c r="U908" s="50"/>
      <c r="V908" s="71">
        <f t="shared" si="104"/>
        <v>9.9972026522630875E-4</v>
      </c>
      <c r="W908" s="51">
        <f t="shared" si="102"/>
        <v>4.5205076091432332E-3</v>
      </c>
      <c r="X908" s="52">
        <f>(C908-AVERAGE($C$2:C907))^2</f>
        <v>5.3396514996761624E-3</v>
      </c>
    </row>
    <row r="909" spans="1:24" x14ac:dyDescent="0.3">
      <c r="A909" s="1">
        <v>200108</v>
      </c>
      <c r="B909" s="75">
        <f>Monthly!AA1569</f>
        <v>-6.6235000000000002E-2</v>
      </c>
      <c r="C909">
        <f>Monthly!AA1570</f>
        <v>-8.2625999999999991E-2</v>
      </c>
      <c r="D909" s="45">
        <f>INTERCEPT($B$2:B907,$C$2:C907)</f>
        <v>6.2461416678582359E-3</v>
      </c>
      <c r="E909" s="45">
        <f t="shared" si="106"/>
        <v>-0.10338653824963086</v>
      </c>
      <c r="F909" s="45">
        <f t="shared" si="107"/>
        <v>1.3093949028822535E-2</v>
      </c>
      <c r="G909">
        <f>Monthly!H1569</f>
        <v>0.20215679049251689</v>
      </c>
      <c r="H909" s="45">
        <f t="shared" si="108"/>
        <v>0.63092330209375325</v>
      </c>
      <c r="I909" s="31">
        <f>Monthly!K1569</f>
        <v>2.106070412246073E-3</v>
      </c>
      <c r="J909" s="49">
        <f t="shared" si="109"/>
        <v>-0.61918688117246334</v>
      </c>
      <c r="K909" s="42"/>
      <c r="L909" s="42"/>
      <c r="M909" s="47"/>
      <c r="N909" s="57">
        <f t="shared" si="103"/>
        <v>2.0587296639465458E-4</v>
      </c>
      <c r="O909">
        <f t="shared" si="101"/>
        <v>6.86111917912094E-3</v>
      </c>
      <c r="P909">
        <f>(C909-AVERAGE($C$2:C908))^2</f>
        <v>7.9893838912168721E-3</v>
      </c>
      <c r="R909">
        <f t="shared" si="105"/>
        <v>-0.61654717654485092</v>
      </c>
      <c r="S909" s="45"/>
      <c r="T909" s="49"/>
      <c r="U909" s="50"/>
      <c r="V909" s="71">
        <f t="shared" si="104"/>
        <v>5.9616344440350383E-4</v>
      </c>
      <c r="W909" s="51">
        <f t="shared" si="102"/>
        <v>6.9259284883670105E-3</v>
      </c>
      <c r="X909" s="52">
        <f>(C909-AVERAGE($C$2:C908))^2</f>
        <v>7.9893838912168721E-3</v>
      </c>
    </row>
    <row r="910" spans="1:24" x14ac:dyDescent="0.3">
      <c r="A910" s="1">
        <v>200109</v>
      </c>
      <c r="B910" s="75">
        <f>Monthly!AA1570</f>
        <v>-8.2625999999999991E-2</v>
      </c>
      <c r="C910">
        <f>Monthly!AA1571</f>
        <v>1.7757999999999999E-2</v>
      </c>
      <c r="D910" s="45">
        <f>INTERCEPT($B$2:B908,$C$2:C908)</f>
        <v>6.2300324994682453E-3</v>
      </c>
      <c r="E910" s="45">
        <f t="shared" si="106"/>
        <v>-0.12750073580232166</v>
      </c>
      <c r="F910" s="45">
        <f t="shared" si="107"/>
        <v>1.6764908295870875E-2</v>
      </c>
      <c r="G910">
        <f>Monthly!H1570</f>
        <v>0.20190699436178908</v>
      </c>
      <c r="H910" s="45">
        <f t="shared" si="108"/>
        <v>0.63029589033455724</v>
      </c>
      <c r="I910" s="31">
        <f>Monthly!K1570</f>
        <v>2.0852288251403E-3</v>
      </c>
      <c r="J910" s="49">
        <f t="shared" si="109"/>
        <v>-0.61502793871081085</v>
      </c>
      <c r="K910" s="42"/>
      <c r="L910" s="42"/>
      <c r="M910" s="47"/>
      <c r="N910" s="57">
        <f t="shared" si="103"/>
        <v>-7.4207877141622969E-5</v>
      </c>
      <c r="O910">
        <f t="shared" si="101"/>
        <v>3.1798763777359174E-4</v>
      </c>
      <c r="P910">
        <f>(C910-AVERAGE($C$2:C909))^2</f>
        <v>1.2318971603314004E-4</v>
      </c>
      <c r="R910">
        <f t="shared" si="105"/>
        <v>-0.61241517452116256</v>
      </c>
      <c r="S910" s="45"/>
      <c r="T910" s="49"/>
      <c r="U910" s="50"/>
      <c r="V910" s="71">
        <f t="shared" si="104"/>
        <v>3.2899831302276444E-4</v>
      </c>
      <c r="W910" s="51">
        <f t="shared" si="102"/>
        <v>3.0377009980465529E-4</v>
      </c>
      <c r="X910" s="52">
        <f>(C910-AVERAGE($C$2:C909))^2</f>
        <v>1.2318971603314004E-4</v>
      </c>
    </row>
    <row r="911" spans="1:24" x14ac:dyDescent="0.3">
      <c r="A911" s="1">
        <v>200110</v>
      </c>
      <c r="B911" s="75">
        <f>Monthly!AA1571</f>
        <v>1.7757999999999999E-2</v>
      </c>
      <c r="C911">
        <f>Monthly!AA1572</f>
        <v>7.7229666666666669E-2</v>
      </c>
      <c r="D911" s="45">
        <f>INTERCEPT($B$2:B909,$C$2:C909)</f>
        <v>6.1451031315765134E-3</v>
      </c>
      <c r="E911" s="45">
        <f t="shared" si="106"/>
        <v>-9.6521909908694914E-2</v>
      </c>
      <c r="F911" s="45">
        <f t="shared" si="107"/>
        <v>4.4310670554179093E-3</v>
      </c>
      <c r="G911">
        <f>Monthly!H1571</f>
        <v>0.20163744087687108</v>
      </c>
      <c r="H911" s="45">
        <f t="shared" si="108"/>
        <v>0.62961875044481974</v>
      </c>
      <c r="I911" s="31">
        <f>Monthly!K1571</f>
        <v>2.1123846942173504E-3</v>
      </c>
      <c r="J911" s="49">
        <f t="shared" si="109"/>
        <v>-0.62639577216668851</v>
      </c>
      <c r="K911" s="42"/>
      <c r="L911" s="42"/>
      <c r="M911" s="47"/>
      <c r="N911" s="57">
        <f t="shared" si="103"/>
        <v>6.9135029368170425E-4</v>
      </c>
      <c r="O911">
        <f t="shared" si="101"/>
        <v>5.8581138732111395E-3</v>
      </c>
      <c r="P911">
        <f>(C911-AVERAGE($C$2:C910))^2</f>
        <v>4.9785079509025391E-3</v>
      </c>
      <c r="R911">
        <f t="shared" si="105"/>
        <v>-0.62374987567507767</v>
      </c>
      <c r="S911" s="45"/>
      <c r="T911" s="49"/>
      <c r="U911" s="50"/>
      <c r="V911" s="71">
        <f t="shared" si="104"/>
        <v>1.0618723304086711E-3</v>
      </c>
      <c r="W911" s="51">
        <f t="shared" si="102"/>
        <v>5.8015328940504967E-3</v>
      </c>
      <c r="X911" s="52">
        <f>(C911-AVERAGE($C$2:C910))^2</f>
        <v>4.9785079509025391E-3</v>
      </c>
    </row>
    <row r="912" spans="1:24" x14ac:dyDescent="0.3">
      <c r="A912" s="1">
        <v>200111</v>
      </c>
      <c r="B912" s="75">
        <f>Monthly!AA1572</f>
        <v>7.7229666666666669E-2</v>
      </c>
      <c r="C912">
        <f>Monthly!AA1573</f>
        <v>7.6416666666666673E-3</v>
      </c>
      <c r="D912" s="45">
        <f>INTERCEPT($B$2:B910,$C$2:C910)</f>
        <v>6.0479513623330067E-3</v>
      </c>
      <c r="E912" s="45">
        <f t="shared" si="106"/>
        <v>-9.7389088003634036E-2</v>
      </c>
      <c r="F912" s="45">
        <f t="shared" si="107"/>
        <v>-1.4733754411583155E-3</v>
      </c>
      <c r="G912">
        <f>Monthly!H1572</f>
        <v>0.20138069801271055</v>
      </c>
      <c r="H912" s="45">
        <f t="shared" si="108"/>
        <v>0.62897369138084147</v>
      </c>
      <c r="I912" s="31">
        <f>Monthly!K1572</f>
        <v>2.1306727493741245E-3</v>
      </c>
      <c r="J912" s="49">
        <f t="shared" si="109"/>
        <v>-0.63159094851729336</v>
      </c>
      <c r="K912" s="42"/>
      <c r="L912" s="42"/>
      <c r="M912" s="47"/>
      <c r="N912" s="57">
        <f t="shared" si="103"/>
        <v>1.0412155269744483E-3</v>
      </c>
      <c r="O912">
        <f t="shared" si="101"/>
        <v>4.3565955247464314E-5</v>
      </c>
      <c r="P912">
        <f>(C912-AVERAGE($C$2:C911))^2</f>
        <v>7.9745946743361556E-7</v>
      </c>
      <c r="R912">
        <f t="shared" si="105"/>
        <v>-0.62892300304681437</v>
      </c>
      <c r="S912" s="45"/>
      <c r="T912" s="49"/>
      <c r="U912" s="50"/>
      <c r="V912" s="71">
        <f t="shared" si="104"/>
        <v>1.3963540770283514E-3</v>
      </c>
      <c r="W912" s="51">
        <f t="shared" si="102"/>
        <v>3.9003929342294844E-5</v>
      </c>
      <c r="X912" s="52">
        <f>(C912-AVERAGE($C$2:C911))^2</f>
        <v>7.9745946743361556E-7</v>
      </c>
    </row>
    <row r="913" spans="1:24" x14ac:dyDescent="0.3">
      <c r="A913" s="1">
        <v>200112</v>
      </c>
      <c r="B913" s="75">
        <f>Monthly!AA1573</f>
        <v>7.6416666666666673E-3</v>
      </c>
      <c r="C913">
        <f>Monthly!AA1574</f>
        <v>-1.5696000000000002E-2</v>
      </c>
      <c r="D913" s="45">
        <f>INTERCEPT($B$2:B911,$C$2:C911)</f>
        <v>6.0524279679816141E-3</v>
      </c>
      <c r="E913" s="45">
        <f t="shared" si="106"/>
        <v>-9.560946088577843E-2</v>
      </c>
      <c r="F913" s="45">
        <f t="shared" si="107"/>
        <v>5.3218123377127904E-3</v>
      </c>
      <c r="G913">
        <f>Monthly!H1573</f>
        <v>0.2011159532146318</v>
      </c>
      <c r="H913" s="45">
        <f t="shared" si="108"/>
        <v>0.62830842460226843</v>
      </c>
      <c r="I913" s="31">
        <f>Monthly!K1573</f>
        <v>2.1490006912378936E-3</v>
      </c>
      <c r="J913" s="49">
        <f t="shared" si="109"/>
        <v>-0.62428208608104596</v>
      </c>
      <c r="K913" s="42"/>
      <c r="L913" s="42"/>
      <c r="M913" s="47"/>
      <c r="N913" s="57">
        <f t="shared" si="103"/>
        <v>5.4900569831973361E-4</v>
      </c>
      <c r="O913">
        <f t="shared" si="101"/>
        <v>2.6390021013844068E-4</v>
      </c>
      <c r="P913">
        <f>(C913-AVERAGE($C$2:C912))^2</f>
        <v>5.038068023154506E-4</v>
      </c>
      <c r="R913">
        <f t="shared" si="105"/>
        <v>-0.62159208281976508</v>
      </c>
      <c r="S913" s="45"/>
      <c r="T913" s="49"/>
      <c r="U913" s="50"/>
      <c r="V913" s="71">
        <f t="shared" si="104"/>
        <v>9.2235472892225612E-4</v>
      </c>
      <c r="W913" s="51">
        <f t="shared" si="102"/>
        <v>2.7616971389629277E-4</v>
      </c>
      <c r="X913" s="52">
        <f>(C913-AVERAGE($C$2:C912))^2</f>
        <v>5.038068023154506E-4</v>
      </c>
    </row>
    <row r="914" spans="1:24" x14ac:dyDescent="0.3">
      <c r="A914" s="1">
        <v>200201</v>
      </c>
      <c r="B914" s="75">
        <f>Monthly!AA1574</f>
        <v>-1.5696000000000002E-2</v>
      </c>
      <c r="C914">
        <f>Monthly!AA1575</f>
        <v>-2.0922666666666666E-2</v>
      </c>
      <c r="D914" s="45">
        <f>INTERCEPT($B$2:B912,$C$2:C912)</f>
        <v>6.1296607549581788E-3</v>
      </c>
      <c r="E914" s="45">
        <f t="shared" si="106"/>
        <v>-9.8305726482878955E-2</v>
      </c>
      <c r="F914" s="45">
        <f t="shared" si="107"/>
        <v>7.6726674378334468E-3</v>
      </c>
      <c r="G914">
        <f>Monthly!H1574</f>
        <v>0.20085934243700274</v>
      </c>
      <c r="H914" s="45">
        <f t="shared" si="108"/>
        <v>0.62766349718544856</v>
      </c>
      <c r="I914" s="31">
        <f>Monthly!K1574</f>
        <v>2.1214486868295734E-3</v>
      </c>
      <c r="J914" s="49">
        <f t="shared" si="109"/>
        <v>-0.62128323787718032</v>
      </c>
      <c r="K914" s="42"/>
      <c r="L914" s="42"/>
      <c r="M914" s="47"/>
      <c r="N914" s="57">
        <f t="shared" si="103"/>
        <v>3.4705052766747374E-4</v>
      </c>
      <c r="O914">
        <f t="shared" si="101"/>
        <v>4.5240086952695336E-4</v>
      </c>
      <c r="P914">
        <f>(C914-AVERAGE($C$2:C913))^2</f>
        <v>7.6439510914488233E-4</v>
      </c>
      <c r="R914">
        <f t="shared" si="105"/>
        <v>-0.61862857543853156</v>
      </c>
      <c r="S914" s="45"/>
      <c r="T914" s="49"/>
      <c r="U914" s="50"/>
      <c r="V914" s="71">
        <f t="shared" si="104"/>
        <v>7.30741599423268E-4</v>
      </c>
      <c r="W914" s="51">
        <f t="shared" si="102"/>
        <v>4.6887008953797185E-4</v>
      </c>
      <c r="X914" s="52">
        <f>(C914-AVERAGE($C$2:C913))^2</f>
        <v>7.6439510914488233E-4</v>
      </c>
    </row>
    <row r="915" spans="1:24" x14ac:dyDescent="0.3">
      <c r="A915" s="1">
        <v>200202</v>
      </c>
      <c r="B915" s="75">
        <f>Monthly!AA1575</f>
        <v>-2.0922666666666666E-2</v>
      </c>
      <c r="C915">
        <f>Monthly!AA1576</f>
        <v>3.6081333333333333E-2</v>
      </c>
      <c r="D915" s="45">
        <f>INTERCEPT($B$2:B913,$C$2:C913)</f>
        <v>6.133016078646145E-3</v>
      </c>
      <c r="E915" s="45">
        <f t="shared" si="106"/>
        <v>-0.10811897017254343</v>
      </c>
      <c r="F915" s="45">
        <f t="shared" si="107"/>
        <v>8.3951532519095477E-3</v>
      </c>
      <c r="G915">
        <f>Monthly!H1575</f>
        <v>0.20060184254391056</v>
      </c>
      <c r="H915" s="45">
        <f t="shared" si="108"/>
        <v>0.62701623554922747</v>
      </c>
      <c r="I915" s="31">
        <f>Monthly!K1575</f>
        <v>2.0922071025610161E-3</v>
      </c>
      <c r="J915" s="49">
        <f t="shared" si="109"/>
        <v>-0.61991017156313033</v>
      </c>
      <c r="K915" s="42"/>
      <c r="L915" s="42"/>
      <c r="M915" s="47"/>
      <c r="N915" s="57">
        <f t="shared" si="103"/>
        <v>2.5458241227124118E-4</v>
      </c>
      <c r="O915">
        <f t="shared" si="101"/>
        <v>1.2835560815598235E-3</v>
      </c>
      <c r="P915">
        <f>(C915-AVERAGE($C$2:C914))^2</f>
        <v>8.6357143557666961E-4</v>
      </c>
      <c r="R915">
        <f t="shared" si="105"/>
        <v>-0.61729294373611232</v>
      </c>
      <c r="S915" s="45"/>
      <c r="T915" s="49"/>
      <c r="U915" s="50"/>
      <c r="V915" s="71">
        <f t="shared" si="104"/>
        <v>6.4438292457088403E-4</v>
      </c>
      <c r="W915" s="51">
        <f t="shared" si="102"/>
        <v>1.2557774542730892E-3</v>
      </c>
      <c r="X915" s="52">
        <f>(C915-AVERAGE($C$2:C914))^2</f>
        <v>8.6357143557666961E-4</v>
      </c>
    </row>
    <row r="916" spans="1:24" x14ac:dyDescent="0.3">
      <c r="A916" s="1">
        <v>200203</v>
      </c>
      <c r="B916" s="75">
        <f>Monthly!AA1576</f>
        <v>3.6081333333333333E-2</v>
      </c>
      <c r="C916">
        <f>Monthly!AA1577</f>
        <v>-6.2454333333333334E-2</v>
      </c>
      <c r="D916" s="45">
        <f>INTERCEPT($B$2:B914,$C$2:C914)</f>
        <v>6.1099193506609813E-3</v>
      </c>
      <c r="E916" s="45">
        <f t="shared" si="106"/>
        <v>-0.10792852314845451</v>
      </c>
      <c r="F916" s="45">
        <f t="shared" si="107"/>
        <v>2.2157143307672111E-3</v>
      </c>
      <c r="G916">
        <f>Monthly!H1576</f>
        <v>0.20034094338018077</v>
      </c>
      <c r="H916" s="45">
        <f t="shared" si="108"/>
        <v>0.62636032715994094</v>
      </c>
      <c r="I916" s="31">
        <f>Monthly!K1576</f>
        <v>2.0630545939896825E-3</v>
      </c>
      <c r="J916" s="49">
        <f t="shared" si="109"/>
        <v>-0.62527308757015465</v>
      </c>
      <c r="K916" s="42"/>
      <c r="L916" s="42"/>
      <c r="M916" s="47"/>
      <c r="N916" s="57">
        <f t="shared" si="103"/>
        <v>6.1574394622157524E-4</v>
      </c>
      <c r="O916">
        <f t="shared" si="101"/>
        <v>3.977834648049028E-3</v>
      </c>
      <c r="P916">
        <f>(C916-AVERAGE($C$2:C915))^2</f>
        <v>4.786042904231941E-3</v>
      </c>
      <c r="R916">
        <f t="shared" si="105"/>
        <v>-0.62269316982031975</v>
      </c>
      <c r="S916" s="45"/>
      <c r="T916" s="49"/>
      <c r="U916" s="50"/>
      <c r="V916" s="71">
        <f t="shared" si="104"/>
        <v>9.9354831776329172E-4</v>
      </c>
      <c r="W916" s="51">
        <f t="shared" si="102"/>
        <v>4.0256336860115651E-3</v>
      </c>
      <c r="X916" s="52">
        <f>(C916-AVERAGE($C$2:C915))^2</f>
        <v>4.786042904231941E-3</v>
      </c>
    </row>
    <row r="917" spans="1:24" x14ac:dyDescent="0.3">
      <c r="A917" s="1">
        <v>200204</v>
      </c>
      <c r="B917" s="75">
        <f>Monthly!AA1577</f>
        <v>-6.2454333333333334E-2</v>
      </c>
      <c r="C917">
        <f>Monthly!AA1578</f>
        <v>-9.2416666666666654E-3</v>
      </c>
      <c r="D917" s="45">
        <f>INTERCEPT($B$2:B915,$C$2:C915)</f>
        <v>6.0788095069324545E-3</v>
      </c>
      <c r="E917" s="45">
        <f t="shared" si="106"/>
        <v>-0.11077509034992314</v>
      </c>
      <c r="F917" s="45">
        <f t="shared" si="107"/>
        <v>1.2997193924676671E-2</v>
      </c>
      <c r="G917">
        <f>Monthly!H1577</f>
        <v>0.20010230013055122</v>
      </c>
      <c r="H917" s="45">
        <f t="shared" si="108"/>
        <v>0.62576028036344244</v>
      </c>
      <c r="I917" s="31">
        <f>Monthly!K1577</f>
        <v>2.0612742208234668E-3</v>
      </c>
      <c r="J917" s="49">
        <f t="shared" si="109"/>
        <v>-0.61413416410628052</v>
      </c>
      <c r="K917" s="42"/>
      <c r="L917" s="42"/>
      <c r="M917" s="47"/>
      <c r="N917" s="57">
        <f t="shared" si="103"/>
        <v>-1.3439845382699767E-4</v>
      </c>
      <c r="O917">
        <f t="shared" si="101"/>
        <v>8.2942334300599836E-5</v>
      </c>
      <c r="P917">
        <f>(C917-AVERAGE($C$2:C916))^2</f>
        <v>2.5258610576827035E-4</v>
      </c>
      <c r="R917">
        <f t="shared" si="105"/>
        <v>-0.61155724180589155</v>
      </c>
      <c r="S917" s="45"/>
      <c r="T917" s="49"/>
      <c r="U917" s="50"/>
      <c r="V917" s="71">
        <f t="shared" si="104"/>
        <v>2.7352648477167035E-4</v>
      </c>
      <c r="W917" s="51">
        <f t="shared" si="102"/>
        <v>9.0538900709179001E-5</v>
      </c>
      <c r="X917" s="52">
        <f>(C917-AVERAGE($C$2:C916))^2</f>
        <v>2.5258610576827035E-4</v>
      </c>
    </row>
    <row r="918" spans="1:24" x14ac:dyDescent="0.3">
      <c r="A918" s="1">
        <v>200205</v>
      </c>
      <c r="B918" s="75">
        <f>Monthly!AA1578</f>
        <v>-9.2416666666666654E-3</v>
      </c>
      <c r="C918">
        <f>Monthly!AA1579</f>
        <v>-7.276266666666667E-2</v>
      </c>
      <c r="D918" s="45">
        <f>INTERCEPT($B$2:B916,$C$2:C916)</f>
        <v>6.1232602909267863E-3</v>
      </c>
      <c r="E918" s="45">
        <f t="shared" si="106"/>
        <v>-0.11647034000791849</v>
      </c>
      <c r="F918" s="45">
        <f t="shared" si="107"/>
        <v>7.1996403498332997E-3</v>
      </c>
      <c r="G918">
        <f>Monthly!H1578</f>
        <v>0.19986360688116497</v>
      </c>
      <c r="H918" s="45">
        <f t="shared" si="108"/>
        <v>0.62516002107132174</v>
      </c>
      <c r="I918" s="31">
        <f>Monthly!K1578</f>
        <v>2.1164774845828802E-3</v>
      </c>
      <c r="J918" s="49">
        <f t="shared" si="109"/>
        <v>-0.61927459252757988</v>
      </c>
      <c r="K918" s="42"/>
      <c r="L918" s="42"/>
      <c r="M918" s="47"/>
      <c r="N918" s="57">
        <f t="shared" si="103"/>
        <v>2.1177982145582919E-4</v>
      </c>
      <c r="O918">
        <f t="shared" si="101"/>
        <v>5.3252698402478545E-3</v>
      </c>
      <c r="P918">
        <f>(C918-AVERAGE($C$2:C917))^2</f>
        <v>6.3038212588172023E-3</v>
      </c>
      <c r="R918">
        <f t="shared" si="105"/>
        <v>-0.6166294466464719</v>
      </c>
      <c r="S918" s="45"/>
      <c r="T918" s="49"/>
      <c r="U918" s="50"/>
      <c r="V918" s="71">
        <f t="shared" si="104"/>
        <v>6.0148282769089539E-4</v>
      </c>
      <c r="W918" s="51">
        <f t="shared" si="102"/>
        <v>5.3822984310304463E-3</v>
      </c>
      <c r="X918" s="52">
        <f>(C918-AVERAGE($C$2:C917))^2</f>
        <v>6.3038212588172023E-3</v>
      </c>
    </row>
    <row r="919" spans="1:24" x14ac:dyDescent="0.3">
      <c r="A919" s="1">
        <v>200206</v>
      </c>
      <c r="B919" s="75">
        <f>Monthly!AA1579</f>
        <v>-7.276266666666667E-2</v>
      </c>
      <c r="C919">
        <f>Monthly!AA1580</f>
        <v>-7.5374999999999998E-2</v>
      </c>
      <c r="D919" s="45">
        <f>INTERCEPT($B$2:B917,$C$2:C917)</f>
        <v>6.0468808759064291E-3</v>
      </c>
      <c r="E919" s="45">
        <f t="shared" si="106"/>
        <v>-0.10469776621980573</v>
      </c>
      <c r="F919" s="45">
        <f t="shared" si="107"/>
        <v>1.3664969540102746E-2</v>
      </c>
      <c r="G919">
        <f>Monthly!H1579</f>
        <v>0.19966579226523046</v>
      </c>
      <c r="H919" s="45">
        <f t="shared" si="108"/>
        <v>0.62466249626241521</v>
      </c>
      <c r="I919" s="31">
        <f>Monthly!K1579</f>
        <v>2.1713204744103903E-3</v>
      </c>
      <c r="J919" s="49">
        <f t="shared" si="109"/>
        <v>-0.61251268107503642</v>
      </c>
      <c r="K919" s="42"/>
      <c r="L919" s="42"/>
      <c r="M919" s="47"/>
      <c r="N919" s="57">
        <f t="shared" si="103"/>
        <v>-2.4359600569458933E-4</v>
      </c>
      <c r="O919">
        <f t="shared" si="101"/>
        <v>5.6447278661555297E-3</v>
      </c>
      <c r="P919">
        <f>(C919-AVERAGE($C$2:C918))^2</f>
        <v>6.7112726891791954E-3</v>
      </c>
      <c r="R919">
        <f t="shared" si="105"/>
        <v>-0.609799663871191</v>
      </c>
      <c r="S919" s="45"/>
      <c r="T919" s="49"/>
      <c r="U919" s="50"/>
      <c r="V919" s="71">
        <f t="shared" si="104"/>
        <v>1.5988579990650759E-4</v>
      </c>
      <c r="W919" s="51">
        <f t="shared" si="102"/>
        <v>5.7055189728049162E-3</v>
      </c>
      <c r="X919" s="52">
        <f>(C919-AVERAGE($C$2:C918))^2</f>
        <v>6.7112726891791954E-3</v>
      </c>
    </row>
    <row r="920" spans="1:24" x14ac:dyDescent="0.3">
      <c r="A920" s="1">
        <v>200207</v>
      </c>
      <c r="B920" s="75">
        <f>Monthly!AA1580</f>
        <v>-7.5374999999999998E-2</v>
      </c>
      <c r="C920">
        <f>Monthly!AA1581</f>
        <v>5.6929999999999993E-3</v>
      </c>
      <c r="D920" s="45">
        <f>INTERCEPT($B$2:B918,$C$2:C918)</f>
        <v>6.0357598583139268E-3</v>
      </c>
      <c r="E920" s="45">
        <f t="shared" si="106"/>
        <v>-8.7499317678255709E-2</v>
      </c>
      <c r="F920" s="45">
        <f t="shared" si="107"/>
        <v>1.2631020928312451E-2</v>
      </c>
      <c r="G920">
        <f>Monthly!H1580</f>
        <v>0.19948929146888575</v>
      </c>
      <c r="H920" s="45">
        <f t="shared" si="108"/>
        <v>0.62421852732572547</v>
      </c>
      <c r="I920" s="31">
        <f>Monthly!K1580</f>
        <v>2.2098924052458132E-3</v>
      </c>
      <c r="J920" s="49">
        <f t="shared" si="109"/>
        <v>-0.61308648160920365</v>
      </c>
      <c r="K920" s="42"/>
      <c r="L920" s="42"/>
      <c r="M920" s="47"/>
      <c r="N920" s="57">
        <f t="shared" si="103"/>
        <v>-2.0495384146342749E-4</v>
      </c>
      <c r="O920">
        <f t="shared" si="101"/>
        <v>3.478585951603319E-5</v>
      </c>
      <c r="P920">
        <f>(C920-AVERAGE($C$2:C919))^2</f>
        <v>5.8540501384083268E-7</v>
      </c>
      <c r="R920">
        <f t="shared" si="105"/>
        <v>-0.61032587843213837</v>
      </c>
      <c r="S920" s="45"/>
      <c r="T920" s="49"/>
      <c r="U920" s="50"/>
      <c r="V920" s="71">
        <f t="shared" si="104"/>
        <v>1.9390954469269278E-4</v>
      </c>
      <c r="W920" s="51">
        <f t="shared" si="102"/>
        <v>3.0239995835651919E-5</v>
      </c>
      <c r="X920" s="52">
        <f>(C920-AVERAGE($C$2:C919))^2</f>
        <v>5.8540501384083268E-7</v>
      </c>
    </row>
    <row r="921" spans="1:24" x14ac:dyDescent="0.3">
      <c r="A921" s="1">
        <v>200208</v>
      </c>
      <c r="B921" s="75">
        <f>Monthly!AA1581</f>
        <v>5.6929999999999993E-3</v>
      </c>
      <c r="C921">
        <f>Monthly!AA1582</f>
        <v>-0.11037733333333334</v>
      </c>
      <c r="D921" s="45">
        <f>INTERCEPT($B$2:B919,$C$2:C919)</f>
        <v>5.9444708004823188E-3</v>
      </c>
      <c r="E921" s="45">
        <f t="shared" si="106"/>
        <v>-5.8898323832005897E-2</v>
      </c>
      <c r="F921" s="45">
        <f t="shared" si="107"/>
        <v>5.6091626429067096E-3</v>
      </c>
      <c r="G921">
        <f>Monthly!H1581</f>
        <v>0.19931221017813089</v>
      </c>
      <c r="H921" s="45">
        <f t="shared" si="108"/>
        <v>0.62377305007725592</v>
      </c>
      <c r="I921" s="31">
        <f>Monthly!K1581</f>
        <v>2.1522696408724684E-3</v>
      </c>
      <c r="J921" s="49">
        <f t="shared" si="109"/>
        <v>-0.61945443075229178</v>
      </c>
      <c r="K921" s="42"/>
      <c r="L921" s="42"/>
      <c r="M921" s="47"/>
      <c r="N921" s="57">
        <f t="shared" si="103"/>
        <v>2.2389089107071464E-4</v>
      </c>
      <c r="O921">
        <f t="shared" si="101"/>
        <v>1.2232630799936901E-2</v>
      </c>
      <c r="P921">
        <f>(C921-AVERAGE($C$2:C920))^2</f>
        <v>1.3650328062708168E-2</v>
      </c>
      <c r="R921">
        <f t="shared" si="105"/>
        <v>-0.61676640469740307</v>
      </c>
      <c r="S921" s="45"/>
      <c r="T921" s="49"/>
      <c r="U921" s="50"/>
      <c r="V921" s="71">
        <f t="shared" si="104"/>
        <v>6.1033819984727955E-4</v>
      </c>
      <c r="W921" s="51">
        <f t="shared" si="102"/>
        <v>1.2318263232357192E-2</v>
      </c>
      <c r="X921" s="52">
        <f>(C921-AVERAGE($C$2:C920))^2</f>
        <v>1.3650328062708168E-2</v>
      </c>
    </row>
    <row r="922" spans="1:24" x14ac:dyDescent="0.3">
      <c r="A922" s="1">
        <v>200209</v>
      </c>
      <c r="B922" s="75">
        <f>Monthly!AA1582</f>
        <v>-0.11037733333333334</v>
      </c>
      <c r="C922">
        <f>Monthly!AA1583</f>
        <v>8.7282333333333337E-2</v>
      </c>
      <c r="D922" s="45">
        <f>INTERCEPT($B$2:B920,$C$2:C920)</f>
        <v>5.855280795669807E-3</v>
      </c>
      <c r="E922" s="45">
        <f t="shared" si="106"/>
        <v>-5.7505097499820378E-2</v>
      </c>
      <c r="F922" s="45">
        <f t="shared" si="107"/>
        <v>1.2202540110773315E-2</v>
      </c>
      <c r="G922">
        <f>Monthly!H1582</f>
        <v>0.19917269356237188</v>
      </c>
      <c r="H922" s="45">
        <f t="shared" si="108"/>
        <v>0.62342203892933268</v>
      </c>
      <c r="I922" s="31">
        <f>Monthly!K1582</f>
        <v>2.0944685149659674E-3</v>
      </c>
      <c r="J922" s="49">
        <f t="shared" si="109"/>
        <v>-0.61253328953332509</v>
      </c>
      <c r="K922" s="42"/>
      <c r="L922" s="42"/>
      <c r="M922" s="47"/>
      <c r="N922" s="57">
        <f t="shared" si="103"/>
        <v>-2.4220814461339141E-4</v>
      </c>
      <c r="O922">
        <f t="shared" si="101"/>
        <v>7.6605453609248165E-3</v>
      </c>
      <c r="P922">
        <f>(C922-AVERAGE($C$2:C921))^2</f>
        <v>6.5532331673235364E-3</v>
      </c>
      <c r="R922">
        <f t="shared" si="105"/>
        <v>-0.60991790854153183</v>
      </c>
      <c r="S922" s="45"/>
      <c r="T922" s="49"/>
      <c r="U922" s="50"/>
      <c r="V922" s="71">
        <f t="shared" si="104"/>
        <v>1.6753121070388344E-4</v>
      </c>
      <c r="W922" s="51">
        <f t="shared" si="102"/>
        <v>7.5889887488648855E-3</v>
      </c>
      <c r="X922" s="52">
        <f>(C922-AVERAGE($C$2:C921))^2</f>
        <v>6.5532331673235364E-3</v>
      </c>
    </row>
    <row r="923" spans="1:24" x14ac:dyDescent="0.3">
      <c r="A923" s="1">
        <v>200210</v>
      </c>
      <c r="B923" s="75">
        <f>Monthly!AA1583</f>
        <v>8.7282333333333337E-2</v>
      </c>
      <c r="C923">
        <f>Monthly!AA1584</f>
        <v>5.7999000000000002E-2</v>
      </c>
      <c r="D923" s="45">
        <f>INTERCEPT($B$2:B921,$C$2:C921)</f>
        <v>5.868553249493271E-3</v>
      </c>
      <c r="E923" s="45">
        <f t="shared" si="106"/>
        <v>-5.3896443298580274E-2</v>
      </c>
      <c r="F923" s="45">
        <f t="shared" si="107"/>
        <v>1.1643459200254879E-3</v>
      </c>
      <c r="G923">
        <f>Monthly!H1583</f>
        <v>0.199014116334852</v>
      </c>
      <c r="H923" s="45">
        <f t="shared" si="108"/>
        <v>0.6230230364862368</v>
      </c>
      <c r="I923" s="31">
        <f>Monthly!K1583</f>
        <v>2.0545731549648488E-3</v>
      </c>
      <c r="J923" s="49">
        <f t="shared" si="109"/>
        <v>-0.62299346702904568</v>
      </c>
      <c r="K923" s="42"/>
      <c r="L923" s="42"/>
      <c r="M923" s="47"/>
      <c r="N923" s="57">
        <f t="shared" si="103"/>
        <v>4.6222462009876814E-4</v>
      </c>
      <c r="O923">
        <f t="shared" si="101"/>
        <v>3.3104805211172086E-3</v>
      </c>
      <c r="P923">
        <f>(C923-AVERAGE($C$2:C922))^2</f>
        <v>2.6605802951673416E-3</v>
      </c>
      <c r="R923">
        <f t="shared" si="105"/>
        <v>-0.62042841164309614</v>
      </c>
      <c r="S923" s="45"/>
      <c r="T923" s="49"/>
      <c r="U923" s="50"/>
      <c r="V923" s="71">
        <f t="shared" si="104"/>
        <v>8.4711460052531301E-4</v>
      </c>
      <c r="W923" s="51">
        <f t="shared" si="102"/>
        <v>3.266338004714688E-3</v>
      </c>
      <c r="X923" s="52">
        <f>(C923-AVERAGE($C$2:C922))^2</f>
        <v>2.6605802951673416E-3</v>
      </c>
    </row>
    <row r="924" spans="1:24" x14ac:dyDescent="0.3">
      <c r="A924" s="1">
        <v>200211</v>
      </c>
      <c r="B924" s="75">
        <f>Monthly!AA1584</f>
        <v>5.7999000000000002E-2</v>
      </c>
      <c r="C924">
        <f>Monthly!AA1585</f>
        <v>-5.9825666666666666E-2</v>
      </c>
      <c r="D924" s="45">
        <f>INTERCEPT($B$2:B922,$C$2:C922)</f>
        <v>5.7552306630081094E-3</v>
      </c>
      <c r="E924" s="45">
        <f t="shared" si="106"/>
        <v>-9.0711347086931335E-2</v>
      </c>
      <c r="F924" s="45">
        <f t="shared" si="107"/>
        <v>4.9406324331317895E-4</v>
      </c>
      <c r="G924">
        <f>Monthly!H1584</f>
        <v>0.19884271003415532</v>
      </c>
      <c r="H924" s="45">
        <f t="shared" si="108"/>
        <v>0.62259171049515183</v>
      </c>
      <c r="I924" s="31">
        <f>Monthly!K1584</f>
        <v>2.1057624227712847E-3</v>
      </c>
      <c r="J924" s="49">
        <f t="shared" si="109"/>
        <v>-0.62333169421540791</v>
      </c>
      <c r="K924" s="42"/>
      <c r="L924" s="42"/>
      <c r="M924" s="47"/>
      <c r="N924" s="57">
        <f t="shared" si="103"/>
        <v>4.8500227488401659E-4</v>
      </c>
      <c r="O924">
        <f t="shared" si="101"/>
        <v>3.6373767881773262E-3</v>
      </c>
      <c r="P924">
        <f>(C924-AVERAGE($C$2:C923))^2</f>
        <v>4.3956632019931203E-3</v>
      </c>
      <c r="R924">
        <f t="shared" si="105"/>
        <v>-0.62070329346421327</v>
      </c>
      <c r="S924" s="45"/>
      <c r="T924" s="49"/>
      <c r="U924" s="50"/>
      <c r="V924" s="71">
        <f t="shared" si="104"/>
        <v>8.6488778587999471E-4</v>
      </c>
      <c r="W924" s="51">
        <f t="shared" si="102"/>
        <v>3.6833433997575313E-3</v>
      </c>
      <c r="X924" s="52">
        <f>(C924-AVERAGE($C$2:C923))^2</f>
        <v>4.3956632019931203E-3</v>
      </c>
    </row>
    <row r="925" spans="1:24" x14ac:dyDescent="0.3">
      <c r="A925" s="1">
        <v>200212</v>
      </c>
      <c r="B925" s="75">
        <f>Monthly!AA1585</f>
        <v>-5.9825666666666666E-2</v>
      </c>
      <c r="C925">
        <f>Monthly!AA1586</f>
        <v>-2.7553999999999999E-2</v>
      </c>
      <c r="D925" s="45">
        <f>INTERCEPT($B$2:B923,$C$2:C923)</f>
        <v>5.8296182357163882E-3</v>
      </c>
      <c r="E925" s="45">
        <f t="shared" si="106"/>
        <v>-5.3991474408512236E-2</v>
      </c>
      <c r="F925" s="45">
        <f t="shared" si="107"/>
        <v>9.0596941865219056E-3</v>
      </c>
      <c r="G925">
        <f>Monthly!H1585</f>
        <v>0.19869657495886994</v>
      </c>
      <c r="H925" s="45">
        <f t="shared" si="108"/>
        <v>0.6222239408649991</v>
      </c>
      <c r="I925" s="31">
        <f>Monthly!K1585</f>
        <v>2.1566690699613279E-3</v>
      </c>
      <c r="J925" s="49">
        <f t="shared" si="109"/>
        <v>-0.61452164986917679</v>
      </c>
      <c r="K925" s="42"/>
      <c r="L925" s="42"/>
      <c r="M925" s="47"/>
      <c r="N925" s="57">
        <f t="shared" si="103"/>
        <v>-1.0830351735433702E-4</v>
      </c>
      <c r="O925">
        <f t="shared" si="101"/>
        <v>7.5326625541750848E-4</v>
      </c>
      <c r="P925">
        <f>(C925-AVERAGE($C$2:C924))^2</f>
        <v>1.1530303415738497E-3</v>
      </c>
      <c r="R925">
        <f t="shared" si="105"/>
        <v>-0.61183019866284927</v>
      </c>
      <c r="S925" s="45"/>
      <c r="T925" s="49"/>
      <c r="U925" s="50"/>
      <c r="V925" s="71">
        <f t="shared" si="104"/>
        <v>2.9117520665813273E-4</v>
      </c>
      <c r="W925" s="51">
        <f t="shared" si="102"/>
        <v>7.7535378228948872E-4</v>
      </c>
      <c r="X925" s="52">
        <f>(C925-AVERAGE($C$2:C924))^2</f>
        <v>1.1530303415738497E-3</v>
      </c>
    </row>
    <row r="926" spans="1:24" x14ac:dyDescent="0.3">
      <c r="A926" s="1">
        <v>200301</v>
      </c>
      <c r="B926" s="75">
        <f>Monthly!AA1586</f>
        <v>-2.7553999999999999E-2</v>
      </c>
      <c r="C926">
        <f>Monthly!AA1587</f>
        <v>-1.6220999999999999E-2</v>
      </c>
      <c r="D926" s="45">
        <f>INTERCEPT($B$2:B924,$C$2:C924)</f>
        <v>5.9000456415306693E-3</v>
      </c>
      <c r="E926" s="45">
        <f t="shared" si="106"/>
        <v>-5.5661171447258274E-2</v>
      </c>
      <c r="F926" s="45">
        <f t="shared" si="107"/>
        <v>7.4337335595884239E-3</v>
      </c>
      <c r="G926">
        <f>Monthly!H1586</f>
        <v>0.19856432957054726</v>
      </c>
      <c r="H926" s="45">
        <f t="shared" si="108"/>
        <v>0.62189109795131925</v>
      </c>
      <c r="I926" s="31">
        <f>Monthly!K1586</f>
        <v>2.182407564706047E-3</v>
      </c>
      <c r="J926" s="49">
        <f t="shared" si="109"/>
        <v>-0.61581592859990986</v>
      </c>
      <c r="K926" s="42"/>
      <c r="L926" s="42"/>
      <c r="M926" s="47"/>
      <c r="N926" s="57">
        <f t="shared" si="103"/>
        <v>-2.1141292337462092E-5</v>
      </c>
      <c r="O926">
        <f t="shared" si="101"/>
        <v>2.6243542214822972E-4</v>
      </c>
      <c r="P926">
        <f>(C926-AVERAGE($C$2:C925))^2</f>
        <v>5.1015229630962272E-4</v>
      </c>
      <c r="R926">
        <f t="shared" si="105"/>
        <v>-0.61309280602721905</v>
      </c>
      <c r="S926" s="45"/>
      <c r="T926" s="49"/>
      <c r="U926" s="50"/>
      <c r="V926" s="71">
        <f t="shared" si="104"/>
        <v>3.7281230665234949E-4</v>
      </c>
      <c r="W926" s="51">
        <f t="shared" si="102"/>
        <v>2.7535460686840693E-4</v>
      </c>
      <c r="X926" s="52">
        <f>(C926-AVERAGE($C$2:C925))^2</f>
        <v>5.1015229630962272E-4</v>
      </c>
    </row>
    <row r="927" spans="1:24" x14ac:dyDescent="0.3">
      <c r="A927" s="1">
        <v>200302</v>
      </c>
      <c r="B927" s="75">
        <f>Monthly!AA1587</f>
        <v>-1.6220999999999999E-2</v>
      </c>
      <c r="C927">
        <f>Monthly!AA1588</f>
        <v>9.3663333333333324E-3</v>
      </c>
      <c r="D927" s="45">
        <f>INTERCEPT($B$2:B925,$C$2:C925)</f>
        <v>5.8269806080425883E-3</v>
      </c>
      <c r="E927" s="45">
        <f t="shared" si="106"/>
        <v>-4.6147182268521249E-2</v>
      </c>
      <c r="F927" s="45">
        <f t="shared" si="107"/>
        <v>6.5755340516202715E-3</v>
      </c>
      <c r="G927">
        <f>Monthly!H1587</f>
        <v>0.19844421880041629</v>
      </c>
      <c r="H927" s="45">
        <f t="shared" si="108"/>
        <v>0.62158877251696609</v>
      </c>
      <c r="I927" s="31">
        <f>Monthly!K1587</f>
        <v>2.1863253414488668E-3</v>
      </c>
      <c r="J927" s="49">
        <f t="shared" si="109"/>
        <v>-0.61637099386106875</v>
      </c>
      <c r="K927" s="42"/>
      <c r="L927" s="42"/>
      <c r="M927" s="47"/>
      <c r="N927" s="57">
        <f t="shared" si="103"/>
        <v>1.6239159062507447E-5</v>
      </c>
      <c r="O927">
        <f t="shared" si="101"/>
        <v>8.7424261067733223E-5</v>
      </c>
      <c r="P927">
        <f>(C927-AVERAGE($C$2:C926))^2</f>
        <v>9.1518350399999926E-6</v>
      </c>
      <c r="R927">
        <f t="shared" si="105"/>
        <v>-0.6136433916246069</v>
      </c>
      <c r="S927" s="45"/>
      <c r="T927" s="49"/>
      <c r="U927" s="50"/>
      <c r="V927" s="71">
        <f t="shared" si="104"/>
        <v>4.0841182296893347E-4</v>
      </c>
      <c r="W927" s="51">
        <f t="shared" si="102"/>
        <v>8.0244357785849192E-5</v>
      </c>
      <c r="X927" s="52">
        <f>(C927-AVERAGE($C$2:C926))^2</f>
        <v>9.1518350399999926E-6</v>
      </c>
    </row>
    <row r="928" spans="1:24" x14ac:dyDescent="0.3">
      <c r="A928" s="1">
        <v>200303</v>
      </c>
      <c r="B928" s="75">
        <f>Monthly!AA1588</f>
        <v>9.3663333333333324E-3</v>
      </c>
      <c r="C928">
        <f>Monthly!AA1589</f>
        <v>8.183233333333334E-2</v>
      </c>
      <c r="D928" s="45">
        <f>INTERCEPT($B$2:B926,$C$2:C926)</f>
        <v>5.7909243589506429E-3</v>
      </c>
      <c r="E928" s="45">
        <f t="shared" si="106"/>
        <v>-4.2831161230914967E-2</v>
      </c>
      <c r="F928" s="45">
        <f t="shared" si="107"/>
        <v>5.3897534258081498E-3</v>
      </c>
      <c r="G928">
        <f>Monthly!H1588</f>
        <v>0.19831314621235774</v>
      </c>
      <c r="H928" s="45">
        <f t="shared" si="108"/>
        <v>0.62125882985853242</v>
      </c>
      <c r="I928" s="31">
        <f>Monthly!K1588</f>
        <v>2.1902203508978794E-3</v>
      </c>
      <c r="J928" s="49">
        <f t="shared" si="109"/>
        <v>-0.6172260512563712</v>
      </c>
      <c r="K928" s="42"/>
      <c r="L928" s="42"/>
      <c r="M928" s="47"/>
      <c r="N928" s="57">
        <f t="shared" si="103"/>
        <v>7.3822354491735742E-5</v>
      </c>
      <c r="O928">
        <f t="shared" si="101"/>
        <v>6.6844541174773623E-3</v>
      </c>
      <c r="P928">
        <f>(C928-AVERAGE($C$2:C927))^2</f>
        <v>5.6984280354602079E-3</v>
      </c>
      <c r="R928">
        <f t="shared" si="105"/>
        <v>-0.61449403645464407</v>
      </c>
      <c r="S928" s="45"/>
      <c r="T928" s="49"/>
      <c r="U928" s="50"/>
      <c r="V928" s="71">
        <f t="shared" si="104"/>
        <v>4.634124344091925E-4</v>
      </c>
      <c r="W928" s="51">
        <f t="shared" si="102"/>
        <v>6.6209012882553738E-3</v>
      </c>
      <c r="X928" s="52">
        <f>(C928-AVERAGE($C$2:C927))^2</f>
        <v>5.6984280354602079E-3</v>
      </c>
    </row>
    <row r="929" spans="1:24" x14ac:dyDescent="0.3">
      <c r="A929" s="1">
        <v>200304</v>
      </c>
      <c r="B929" s="75">
        <f>Monthly!AA1589</f>
        <v>8.183233333333334E-2</v>
      </c>
      <c r="C929">
        <f>Monthly!AA1590</f>
        <v>5.2359333333333334E-2</v>
      </c>
      <c r="D929" s="45">
        <f>INTERCEPT($B$2:B927,$C$2:C927)</f>
        <v>5.7664006451226936E-3</v>
      </c>
      <c r="E929" s="45">
        <f t="shared" si="106"/>
        <v>-4.0927248983509003E-2</v>
      </c>
      <c r="F929" s="45">
        <f t="shared" si="107"/>
        <v>2.4172283638878569E-3</v>
      </c>
      <c r="G929">
        <f>Monthly!H1589</f>
        <v>0.1981646217827239</v>
      </c>
      <c r="H929" s="45">
        <f t="shared" si="108"/>
        <v>0.62088492401504758</v>
      </c>
      <c r="I929" s="31">
        <f>Monthly!K1589</f>
        <v>2.2075597165850122E-3</v>
      </c>
      <c r="J929" s="49">
        <f t="shared" si="109"/>
        <v>-0.61982663960827822</v>
      </c>
      <c r="K929" s="42"/>
      <c r="L929" s="42"/>
      <c r="M929" s="47"/>
      <c r="N929" s="57">
        <f t="shared" si="103"/>
        <v>2.4895701576890111E-4</v>
      </c>
      <c r="O929">
        <f t="shared" si="101"/>
        <v>2.7154913199581802E-3</v>
      </c>
      <c r="P929">
        <f>(C929-AVERAGE($C$2:C928))^2</f>
        <v>2.1098864718007014E-3</v>
      </c>
      <c r="R929">
        <f t="shared" si="105"/>
        <v>-0.61707350626375923</v>
      </c>
      <c r="S929" s="45"/>
      <c r="T929" s="49"/>
      <c r="U929" s="50"/>
      <c r="V929" s="71">
        <f t="shared" si="104"/>
        <v>6.3019463502141798E-4</v>
      </c>
      <c r="W929" s="51">
        <f t="shared" si="102"/>
        <v>2.6759037904691913E-3</v>
      </c>
      <c r="X929" s="52">
        <f>(C929-AVERAGE($C$2:C928))^2</f>
        <v>2.1098864718007014E-3</v>
      </c>
    </row>
    <row r="930" spans="1:24" x14ac:dyDescent="0.3">
      <c r="A930" s="1">
        <v>200305</v>
      </c>
      <c r="B930" s="75">
        <f>Monthly!AA1590</f>
        <v>5.2359333333333334E-2</v>
      </c>
      <c r="C930">
        <f>Monthly!AA1591</f>
        <v>1.2049333333333332E-2</v>
      </c>
      <c r="D930" s="45">
        <f>INTERCEPT($B$2:B928,$C$2:C928)</f>
        <v>5.7630343137647835E-3</v>
      </c>
      <c r="E930" s="45">
        <f t="shared" si="106"/>
        <v>-3.8281754669810861E-2</v>
      </c>
      <c r="F930" s="45">
        <f t="shared" si="107"/>
        <v>3.7586271604232667E-3</v>
      </c>
      <c r="G930">
        <f>Monthly!H1590</f>
        <v>0.19799942673937038</v>
      </c>
      <c r="H930" s="45">
        <f t="shared" si="108"/>
        <v>0.62046900972990171</v>
      </c>
      <c r="I930" s="31">
        <f>Monthly!K1590</f>
        <v>2.1875449675487291E-3</v>
      </c>
      <c r="J930" s="49">
        <f t="shared" si="109"/>
        <v>-0.61805418239821386</v>
      </c>
      <c r="K930" s="42"/>
      <c r="L930" s="42"/>
      <c r="M930" s="47"/>
      <c r="N930" s="57">
        <f t="shared" si="103"/>
        <v>1.2959222168864443E-4</v>
      </c>
      <c r="O930">
        <f t="shared" si="101"/>
        <v>1.4208022816863253E-4</v>
      </c>
      <c r="P930">
        <f>(C930-AVERAGE($C$2:C929))^2</f>
        <v>3.1069512038803525E-5</v>
      </c>
      <c r="R930">
        <f t="shared" si="105"/>
        <v>-0.61532657216889075</v>
      </c>
      <c r="S930" s="45"/>
      <c r="T930" s="49"/>
      <c r="U930" s="50"/>
      <c r="V930" s="71">
        <f t="shared" si="104"/>
        <v>5.1724215477252228E-4</v>
      </c>
      <c r="W930" s="51">
        <f t="shared" si="102"/>
        <v>1.3298912695064005E-4</v>
      </c>
      <c r="X930" s="52">
        <f>(C930-AVERAGE($C$2:C929))^2</f>
        <v>3.1069512038803525E-5</v>
      </c>
    </row>
    <row r="931" spans="1:24" x14ac:dyDescent="0.3">
      <c r="A931" s="1">
        <v>200306</v>
      </c>
      <c r="B931" s="75">
        <f>Monthly!AA1591</f>
        <v>1.2049333333333332E-2</v>
      </c>
      <c r="C931">
        <f>Monthly!AA1592</f>
        <v>1.7181999999999999E-2</v>
      </c>
      <c r="D931" s="45">
        <f>INTERCEPT($B$2:B929,$C$2:C929)</f>
        <v>5.832948251535206E-3</v>
      </c>
      <c r="E931" s="45">
        <f t="shared" si="106"/>
        <v>-2.3952300042041005E-2</v>
      </c>
      <c r="F931" s="45">
        <f t="shared" si="107"/>
        <v>5.5443390042286397E-3</v>
      </c>
      <c r="G931">
        <f>Monthly!H1591</f>
        <v>0.19782826043963403</v>
      </c>
      <c r="H931" s="45">
        <f t="shared" si="108"/>
        <v>0.62003801622513988</v>
      </c>
      <c r="I931" s="31">
        <f>Monthly!K1591</f>
        <v>2.1675252398800598E-3</v>
      </c>
      <c r="J931" s="49">
        <f t="shared" si="109"/>
        <v>-0.61579018279129571</v>
      </c>
      <c r="K931" s="42"/>
      <c r="L931" s="42"/>
      <c r="M931" s="47"/>
      <c r="N931" s="57">
        <f t="shared" si="103"/>
        <v>-2.2875124401904035E-5</v>
      </c>
      <c r="O931">
        <f t="shared" si="101"/>
        <v>2.960077280462634E-4</v>
      </c>
      <c r="P931">
        <f>(C931-AVERAGE($C$2:C930))^2</f>
        <v>1.1450433622199342E-4</v>
      </c>
      <c r="R931">
        <f t="shared" si="105"/>
        <v>-0.61308811148538311</v>
      </c>
      <c r="S931" s="45"/>
      <c r="T931" s="49"/>
      <c r="U931" s="50"/>
      <c r="V931" s="71">
        <f t="shared" si="104"/>
        <v>3.7250876907439501E-4</v>
      </c>
      <c r="W931" s="51">
        <f t="shared" si="102"/>
        <v>2.8255899544256478E-4</v>
      </c>
      <c r="X931" s="52">
        <f>(C931-AVERAGE($C$2:C930))^2</f>
        <v>1.1450433622199342E-4</v>
      </c>
    </row>
    <row r="932" spans="1:24" x14ac:dyDescent="0.3">
      <c r="A932" s="1">
        <v>200307</v>
      </c>
      <c r="B932" s="75">
        <f>Monthly!AA1592</f>
        <v>1.7181999999999999E-2</v>
      </c>
      <c r="C932">
        <f>Monthly!AA1593</f>
        <v>1.8805333333333334E-2</v>
      </c>
      <c r="D932" s="45">
        <f>INTERCEPT($B$2:B930,$C$2:C930)</f>
        <v>5.8813206055047381E-3</v>
      </c>
      <c r="E932" s="45">
        <f t="shared" si="106"/>
        <v>-1.9775509036257129E-2</v>
      </c>
      <c r="F932" s="45">
        <f t="shared" si="107"/>
        <v>5.5415378092437684E-3</v>
      </c>
      <c r="G932">
        <f>Monthly!H1592</f>
        <v>0.19766279072682943</v>
      </c>
      <c r="H932" s="45">
        <f t="shared" si="108"/>
        <v>0.61962132268926762</v>
      </c>
      <c r="I932" s="31">
        <f>Monthly!K1592</f>
        <v>2.1564497414956127E-3</v>
      </c>
      <c r="J932" s="49">
        <f t="shared" si="109"/>
        <v>-0.61534579855992422</v>
      </c>
      <c r="K932" s="42"/>
      <c r="L932" s="42"/>
      <c r="M932" s="47"/>
      <c r="N932" s="57">
        <f t="shared" si="103"/>
        <v>-5.2801845322990315E-5</v>
      </c>
      <c r="O932">
        <f t="shared" si="101"/>
        <v>3.5562926241647521E-4</v>
      </c>
      <c r="P932">
        <f>(C932-AVERAGE($C$2:C931))^2</f>
        <v>1.5159758564068919E-4</v>
      </c>
      <c r="R932">
        <f t="shared" si="105"/>
        <v>-0.61265808855897697</v>
      </c>
      <c r="S932" s="45"/>
      <c r="T932" s="49"/>
      <c r="U932" s="50"/>
      <c r="V932" s="71">
        <f t="shared" si="104"/>
        <v>3.4470453979972004E-4</v>
      </c>
      <c r="W932" s="51">
        <f t="shared" si="102"/>
        <v>3.4079481545264232E-4</v>
      </c>
      <c r="X932" s="52">
        <f>(C932-AVERAGE($C$2:C931))^2</f>
        <v>1.5159758564068919E-4</v>
      </c>
    </row>
    <row r="933" spans="1:24" x14ac:dyDescent="0.3">
      <c r="A933" s="1">
        <v>200308</v>
      </c>
      <c r="B933" s="75">
        <f>Monthly!AA1593</f>
        <v>1.8805333333333334E-2</v>
      </c>
      <c r="C933">
        <f>Monthly!AA1594</f>
        <v>-1.1520333333333334E-2</v>
      </c>
      <c r="D933" s="45">
        <f>INTERCEPT($B$2:B931,$C$2:C931)</f>
        <v>5.8861853053426222E-3</v>
      </c>
      <c r="E933" s="45">
        <f t="shared" si="106"/>
        <v>-1.5731356494693257E-2</v>
      </c>
      <c r="F933" s="45">
        <f t="shared" si="107"/>
        <v>5.5903519026744173E-3</v>
      </c>
      <c r="G933">
        <f>Monthly!H1593</f>
        <v>0.19749133411628331</v>
      </c>
      <c r="H933" s="45">
        <f t="shared" si="108"/>
        <v>0.61918950699323783</v>
      </c>
      <c r="I933" s="31">
        <f>Monthly!K1593</f>
        <v>2.2294019041113546E-3</v>
      </c>
      <c r="J933" s="49">
        <f t="shared" si="109"/>
        <v>-0.61495045092411271</v>
      </c>
      <c r="K933" s="42"/>
      <c r="L933" s="42"/>
      <c r="M933" s="47"/>
      <c r="N933" s="57">
        <f t="shared" si="103"/>
        <v>-7.9426233697957316E-5</v>
      </c>
      <c r="O933">
        <f t="shared" si="101"/>
        <v>1.3089435526248715E-4</v>
      </c>
      <c r="P933">
        <f>(C933-AVERAGE($C$2:C932))^2</f>
        <v>3.2495090075431533E-4</v>
      </c>
      <c r="R933">
        <f t="shared" si="105"/>
        <v>-0.61217241001454026</v>
      </c>
      <c r="S933" s="45"/>
      <c r="T933" s="49"/>
      <c r="U933" s="50"/>
      <c r="V933" s="71">
        <f t="shared" si="104"/>
        <v>3.1330175456647374E-4</v>
      </c>
      <c r="W933" s="51">
        <f t="shared" si="102"/>
        <v>1.4003491939357349E-4</v>
      </c>
      <c r="X933" s="52">
        <f>(C933-AVERAGE($C$2:C932))^2</f>
        <v>3.2495090075431533E-4</v>
      </c>
    </row>
    <row r="934" spans="1:24" x14ac:dyDescent="0.3">
      <c r="A934" s="1">
        <v>200309</v>
      </c>
      <c r="B934" s="75">
        <f>Monthly!AA1594</f>
        <v>-1.1520333333333334E-2</v>
      </c>
      <c r="C934">
        <f>Monthly!AA1595</f>
        <v>5.4793333333333333E-2</v>
      </c>
      <c r="D934" s="45">
        <f>INTERCEPT($B$2:B932,$C$2:C932)</f>
        <v>5.8962466805963717E-3</v>
      </c>
      <c r="E934" s="45">
        <f t="shared" si="106"/>
        <v>-1.4808771524512978E-2</v>
      </c>
      <c r="F934" s="45">
        <f t="shared" si="107"/>
        <v>6.0668486648159364E-3</v>
      </c>
      <c r="G934">
        <f>Monthly!H1594</f>
        <v>0.19733319540243355</v>
      </c>
      <c r="H934" s="45">
        <f t="shared" si="108"/>
        <v>0.61879119127814153</v>
      </c>
      <c r="I934" s="31">
        <f>Monthly!K1594</f>
        <v>2.3017261973088854E-3</v>
      </c>
      <c r="J934" s="49">
        <f t="shared" si="109"/>
        <v>-0.61416426782849998</v>
      </c>
      <c r="K934" s="42"/>
      <c r="L934" s="42"/>
      <c r="M934" s="47"/>
      <c r="N934" s="57">
        <f t="shared" si="103"/>
        <v>-1.3237114135741107E-4</v>
      </c>
      <c r="O934">
        <f t="shared" si="101"/>
        <v>3.0168330120410626E-3</v>
      </c>
      <c r="P934">
        <f>(C934-AVERAGE($C$2:C933))^2</f>
        <v>2.3335289304367551E-3</v>
      </c>
      <c r="R934">
        <f t="shared" si="105"/>
        <v>-0.61129666923824444</v>
      </c>
      <c r="S934" s="45"/>
      <c r="T934" s="49"/>
      <c r="U934" s="50"/>
      <c r="V934" s="71">
        <f t="shared" si="104"/>
        <v>2.5667850070230924E-4</v>
      </c>
      <c r="W934" s="51">
        <f t="shared" si="102"/>
        <v>2.9742467203335366E-3</v>
      </c>
      <c r="X934" s="52">
        <f>(C934-AVERAGE($C$2:C933))^2</f>
        <v>2.3335289304367551E-3</v>
      </c>
    </row>
    <row r="935" spans="1:24" x14ac:dyDescent="0.3">
      <c r="A935" s="1">
        <v>200310</v>
      </c>
      <c r="B935" s="75">
        <f>Monthly!AA1595</f>
        <v>5.4793333333333333E-2</v>
      </c>
      <c r="C935">
        <f>Monthly!AA1596</f>
        <v>8.4849999999999995E-3</v>
      </c>
      <c r="D935" s="45">
        <f>INTERCEPT($B$2:B933,$C$2:C933)</f>
        <v>5.91175071315356E-3</v>
      </c>
      <c r="E935" s="45">
        <f t="shared" si="106"/>
        <v>-1.5652899724801519E-2</v>
      </c>
      <c r="F935" s="45">
        <f t="shared" si="107"/>
        <v>5.054076160899269E-3</v>
      </c>
      <c r="G935">
        <f>Monthly!H1595</f>
        <v>0.19715584052003815</v>
      </c>
      <c r="H935" s="45">
        <f t="shared" si="108"/>
        <v>0.61834442708796722</v>
      </c>
      <c r="I935" s="31">
        <f>Monthly!K1595</f>
        <v>2.3600094365841067E-3</v>
      </c>
      <c r="J935" s="49">
        <f t="shared" si="109"/>
        <v>-0.61479816869552739</v>
      </c>
      <c r="K935" s="42"/>
      <c r="L935" s="42"/>
      <c r="M935" s="47"/>
      <c r="N935" s="57">
        <f t="shared" si="103"/>
        <v>-8.9681565535564001E-5</v>
      </c>
      <c r="O935">
        <f t="shared" si="101"/>
        <v>7.3525163950335416E-5</v>
      </c>
      <c r="P935">
        <f>(C935-AVERAGE($C$2:C934))^2</f>
        <v>3.7888810265505869E-6</v>
      </c>
      <c r="R935">
        <f t="shared" si="105"/>
        <v>-0.61185860762540289</v>
      </c>
      <c r="S935" s="45"/>
      <c r="T935" s="49"/>
      <c r="U935" s="50"/>
      <c r="V935" s="71">
        <f t="shared" si="104"/>
        <v>2.9301206060193541E-4</v>
      </c>
      <c r="W935" s="51">
        <f t="shared" si="102"/>
        <v>6.7108666399243346E-5</v>
      </c>
      <c r="X935" s="52">
        <f>(C935-AVERAGE($C$2:C934))^2</f>
        <v>3.7888810265505869E-6</v>
      </c>
    </row>
    <row r="936" spans="1:24" x14ac:dyDescent="0.3">
      <c r="A936" s="1">
        <v>200311</v>
      </c>
      <c r="B936" s="75">
        <f>Monthly!AA1596</f>
        <v>8.4849999999999995E-3</v>
      </c>
      <c r="C936">
        <f>Monthly!AA1597</f>
        <v>5.1091999999999999E-2</v>
      </c>
      <c r="D936" s="45">
        <f>INTERCEPT($B$2:B934,$C$2:C934)</f>
        <v>5.890130136645434E-3</v>
      </c>
      <c r="E936" s="45">
        <f t="shared" si="106"/>
        <v>-1.861081767164692E-2</v>
      </c>
      <c r="F936" s="45">
        <f t="shared" si="107"/>
        <v>5.7322173487015099E-3</v>
      </c>
      <c r="G936">
        <f>Monthly!H1596</f>
        <v>0.19698443656674011</v>
      </c>
      <c r="H936" s="45">
        <f t="shared" si="108"/>
        <v>0.61791260590375197</v>
      </c>
      <c r="I936" s="31">
        <f>Monthly!K1596</f>
        <v>2.481545764567068E-3</v>
      </c>
      <c r="J936" s="49">
        <f t="shared" si="109"/>
        <v>-0.61385200398518691</v>
      </c>
      <c r="K936" s="42"/>
      <c r="L936" s="42"/>
      <c r="M936" s="47"/>
      <c r="N936" s="57">
        <f t="shared" si="103"/>
        <v>-1.5340031438575152E-4</v>
      </c>
      <c r="O936">
        <f t="shared" si="101"/>
        <v>2.6260910533816473E-3</v>
      </c>
      <c r="P936">
        <f>(C936-AVERAGE($C$2:C935))^2</f>
        <v>1.9848290927038143E-3</v>
      </c>
      <c r="R936">
        <f t="shared" si="105"/>
        <v>-0.61076172046196686</v>
      </c>
      <c r="S936" s="45"/>
      <c r="T936" s="49"/>
      <c r="U936" s="50"/>
      <c r="V936" s="71">
        <f t="shared" si="104"/>
        <v>2.2209002294338448E-4</v>
      </c>
      <c r="W936" s="51">
        <f t="shared" si="102"/>
        <v>2.5877477410738438E-3</v>
      </c>
      <c r="X936" s="52">
        <f>(C936-AVERAGE($C$2:C935))^2</f>
        <v>1.9848290927038143E-3</v>
      </c>
    </row>
    <row r="937" spans="1:24" x14ac:dyDescent="0.3">
      <c r="A937" s="1">
        <v>200312</v>
      </c>
      <c r="B937" s="75">
        <f>Monthly!AA1597</f>
        <v>5.1091999999999999E-2</v>
      </c>
      <c r="C937">
        <f>Monthly!AA1598</f>
        <v>1.8344666666666669E-2</v>
      </c>
      <c r="D937" s="45">
        <f>INTERCEPT($B$2:B935,$C$2:C935)</f>
        <v>5.9414725711238753E-3</v>
      </c>
      <c r="E937" s="45">
        <f t="shared" si="106"/>
        <v>-1.8617393633744143E-2</v>
      </c>
      <c r="F937" s="45">
        <f t="shared" si="107"/>
        <v>4.9902726955886193E-3</v>
      </c>
      <c r="G937">
        <f>Monthly!H1597</f>
        <v>0.19681220875491037</v>
      </c>
      <c r="H937" s="45">
        <f t="shared" si="108"/>
        <v>0.61747866188029554</v>
      </c>
      <c r="I937" s="31">
        <f>Monthly!K1597</f>
        <v>2.6009708685606702E-3</v>
      </c>
      <c r="J937" s="49">
        <f t="shared" si="109"/>
        <v>-0.6142943407310032</v>
      </c>
      <c r="K937" s="42"/>
      <c r="L937" s="42"/>
      <c r="M937" s="47"/>
      <c r="N937" s="57">
        <f t="shared" si="103"/>
        <v>-1.2361147983522974E-4</v>
      </c>
      <c r="O937">
        <f t="shared" si="101"/>
        <v>3.4107729769655958E-4</v>
      </c>
      <c r="P937">
        <f>(C937-AVERAGE($C$2:C936))^2</f>
        <v>1.3821385464963843E-4</v>
      </c>
      <c r="R937">
        <f t="shared" si="105"/>
        <v>-0.61105603096470473</v>
      </c>
      <c r="S937" s="45"/>
      <c r="T937" s="49"/>
      <c r="U937" s="50"/>
      <c r="V937" s="71">
        <f t="shared" si="104"/>
        <v>2.4111941926989455E-4</v>
      </c>
      <c r="W937" s="51">
        <f t="shared" si="102"/>
        <v>3.2773842293872733E-4</v>
      </c>
      <c r="X937" s="52">
        <f>(C937-AVERAGE($C$2:C936))^2</f>
        <v>1.3821385464963843E-4</v>
      </c>
    </row>
    <row r="938" spans="1:24" x14ac:dyDescent="0.3">
      <c r="A938" s="1">
        <v>200401</v>
      </c>
      <c r="B938" s="75">
        <f>Monthly!AA1598</f>
        <v>1.8344666666666669E-2</v>
      </c>
      <c r="C938">
        <f>Monthly!AA1599</f>
        <v>1.3627999999999999E-2</v>
      </c>
      <c r="D938" s="45">
        <f>INTERCEPT($B$2:B936,$C$2:C936)</f>
        <v>5.9394973223308835E-3</v>
      </c>
      <c r="E938" s="45">
        <f t="shared" si="106"/>
        <v>-1.8033200186960273E-2</v>
      </c>
      <c r="F938" s="45">
        <f t="shared" si="107"/>
        <v>5.6086842759678259E-3</v>
      </c>
      <c r="G938">
        <f>Monthly!H1598</f>
        <v>0.19662870343926178</v>
      </c>
      <c r="H938" s="45">
        <f t="shared" si="108"/>
        <v>0.61701625084937284</v>
      </c>
      <c r="I938" s="31">
        <f>Monthly!K1598</f>
        <v>2.7027645171169784E-3</v>
      </c>
      <c r="J938" s="49">
        <f t="shared" si="109"/>
        <v>-0.61334308002021232</v>
      </c>
      <c r="K938" s="42"/>
      <c r="L938" s="42"/>
      <c r="M938" s="47"/>
      <c r="N938" s="57">
        <f t="shared" si="103"/>
        <v>-1.8767341499250495E-4</v>
      </c>
      <c r="O938">
        <f t="shared" si="101"/>
        <v>1.9087283190973066E-4</v>
      </c>
      <c r="P938">
        <f>(C938-AVERAGE($C$2:C937))^2</f>
        <v>4.9381707011423507E-5</v>
      </c>
      <c r="R938">
        <f t="shared" si="105"/>
        <v>-0.60997880184810482</v>
      </c>
      <c r="S938" s="45"/>
      <c r="T938" s="49"/>
      <c r="U938" s="50"/>
      <c r="V938" s="71">
        <f t="shared" si="104"/>
        <v>1.7146842277626639E-4</v>
      </c>
      <c r="W938" s="51">
        <f t="shared" si="102"/>
        <v>1.8107824208881944E-4</v>
      </c>
      <c r="X938" s="52">
        <f>(C938-AVERAGE($C$2:C937))^2</f>
        <v>4.9381707011423507E-5</v>
      </c>
    </row>
    <row r="939" spans="1:24" x14ac:dyDescent="0.3">
      <c r="A939" s="1">
        <v>200402</v>
      </c>
      <c r="B939" s="75">
        <f>Monthly!AA1599</f>
        <v>1.3627999999999999E-2</v>
      </c>
      <c r="C939">
        <f>Monthly!AA1600</f>
        <v>-1.5794333333333334E-2</v>
      </c>
      <c r="D939" s="45">
        <f>INTERCEPT($B$2:B937,$C$2:C937)</f>
        <v>5.9848639167889277E-3</v>
      </c>
      <c r="E939" s="45">
        <f t="shared" si="106"/>
        <v>-1.5900901875171753E-2</v>
      </c>
      <c r="F939" s="45">
        <f t="shared" si="107"/>
        <v>5.7681664260340873E-3</v>
      </c>
      <c r="G939">
        <f>Monthly!H1599</f>
        <v>0.1964292523349897</v>
      </c>
      <c r="H939" s="45">
        <f t="shared" si="108"/>
        <v>0.61651359702522524</v>
      </c>
      <c r="I939" s="31">
        <f>Monthly!K1599</f>
        <v>2.7767138557964902E-3</v>
      </c>
      <c r="J939" s="49">
        <f t="shared" si="109"/>
        <v>-0.61276044204536562</v>
      </c>
      <c r="K939" s="42"/>
      <c r="L939" s="42"/>
      <c r="M939" s="47"/>
      <c r="N939" s="57">
        <f t="shared" si="103"/>
        <v>-2.2691073000130624E-4</v>
      </c>
      <c r="O939">
        <f t="shared" si="101"/>
        <v>2.4234464651073291E-4</v>
      </c>
      <c r="P939">
        <f>(C939-AVERAGE($C$2:C938))^2</f>
        <v>5.018774335512257E-4</v>
      </c>
      <c r="R939">
        <f t="shared" si="105"/>
        <v>-0.60930497298571529</v>
      </c>
      <c r="S939" s="45"/>
      <c r="T939" s="49"/>
      <c r="U939" s="50"/>
      <c r="V939" s="71">
        <f t="shared" si="104"/>
        <v>1.279002987733327E-4</v>
      </c>
      <c r="W939" s="51">
        <f t="shared" si="102"/>
        <v>2.5351752383538867E-4</v>
      </c>
      <c r="X939" s="52">
        <f>(C939-AVERAGE($C$2:C938))^2</f>
        <v>5.018774335512257E-4</v>
      </c>
    </row>
    <row r="940" spans="1:24" x14ac:dyDescent="0.3">
      <c r="A940" s="1">
        <v>200403</v>
      </c>
      <c r="B940" s="75">
        <f>Monthly!AA1600</f>
        <v>-1.5794333333333334E-2</v>
      </c>
      <c r="C940">
        <f>Monthly!AA1601</f>
        <v>-1.6367333333333334E-2</v>
      </c>
      <c r="D940" s="45">
        <f>INTERCEPT($B$2:B938,$C$2:C938)</f>
        <v>5.9965789382172389E-3</v>
      </c>
      <c r="E940" s="45">
        <f t="shared" si="106"/>
        <v>-1.5795325391911572E-2</v>
      </c>
      <c r="F940" s="45">
        <f t="shared" si="107"/>
        <v>6.2460555725655544E-3</v>
      </c>
      <c r="G940">
        <f>Monthly!H1600</f>
        <v>0.19624203508207622</v>
      </c>
      <c r="H940" s="45">
        <f t="shared" si="108"/>
        <v>0.61604171646700934</v>
      </c>
      <c r="I940" s="31">
        <f>Monthly!K1600</f>
        <v>2.8495195942102197E-3</v>
      </c>
      <c r="J940" s="49">
        <f t="shared" si="109"/>
        <v>-0.61190063358639546</v>
      </c>
      <c r="K940" s="42"/>
      <c r="L940" s="42"/>
      <c r="M940" s="47"/>
      <c r="N940" s="57">
        <f t="shared" si="103"/>
        <v>-2.8481388223013104E-4</v>
      </c>
      <c r="O940">
        <f t="shared" si="101"/>
        <v>2.5864743189511286E-4</v>
      </c>
      <c r="P940">
        <f>(C940-AVERAGE($C$2:C939))^2</f>
        <v>5.267822652798679E-4</v>
      </c>
      <c r="R940">
        <f t="shared" si="105"/>
        <v>-0.60835538773057218</v>
      </c>
      <c r="S940" s="45"/>
      <c r="T940" s="49"/>
      <c r="U940" s="50"/>
      <c r="V940" s="71">
        <f t="shared" si="104"/>
        <v>6.6502441755565689E-5</v>
      </c>
      <c r="W940" s="51">
        <f t="shared" si="102"/>
        <v>2.7007095828259181E-4</v>
      </c>
      <c r="X940" s="52">
        <f>(C940-AVERAGE($C$2:C939))^2</f>
        <v>5.267822652798679E-4</v>
      </c>
    </row>
    <row r="941" spans="1:24" x14ac:dyDescent="0.3">
      <c r="A941" s="1">
        <v>200404</v>
      </c>
      <c r="B941" s="75">
        <f>Monthly!AA1601</f>
        <v>-1.6367333333333334E-2</v>
      </c>
      <c r="C941">
        <f>Monthly!AA1602</f>
        <v>1.2860999999999999E-2</v>
      </c>
      <c r="D941" s="45">
        <f>INTERCEPT($B$2:B939,$C$2:C939)</f>
        <v>6.0066675704851056E-3</v>
      </c>
      <c r="E941" s="45">
        <f t="shared" si="106"/>
        <v>-1.48379931086936E-2</v>
      </c>
      <c r="F941" s="45">
        <f t="shared" si="107"/>
        <v>6.2495259496927963E-3</v>
      </c>
      <c r="G941">
        <f>Monthly!H1601</f>
        <v>0.19606736616677994</v>
      </c>
      <c r="H941" s="45">
        <f t="shared" si="108"/>
        <v>0.61560141289813508</v>
      </c>
      <c r="I941" s="31">
        <f>Monthly!K1601</f>
        <v>2.9212107268313204E-3</v>
      </c>
      <c r="J941" s="49">
        <f t="shared" si="109"/>
        <v>-0.61154297822297388</v>
      </c>
      <c r="K941" s="42"/>
      <c r="L941" s="42"/>
      <c r="M941" s="47"/>
      <c r="N941" s="57">
        <f t="shared" si="103"/>
        <v>-3.0889991294732327E-4</v>
      </c>
      <c r="O941">
        <f t="shared" si="101"/>
        <v>1.7344626371704989E-4</v>
      </c>
      <c r="P941">
        <f>(C941-AVERAGE($C$2:C940))^2</f>
        <v>3.9703084145239797E-5</v>
      </c>
      <c r="R941">
        <f t="shared" si="105"/>
        <v>-0.60790932708867085</v>
      </c>
      <c r="S941" s="45"/>
      <c r="T941" s="49"/>
      <c r="U941" s="50"/>
      <c r="V941" s="71">
        <f t="shared" si="104"/>
        <v>3.7661253074111611E-5</v>
      </c>
      <c r="W941" s="51">
        <f t="shared" si="102"/>
        <v>1.6443801661841079E-4</v>
      </c>
      <c r="X941" s="52">
        <f>(C941-AVERAGE($C$2:C940))^2</f>
        <v>3.9703084145239797E-5</v>
      </c>
    </row>
    <row r="942" spans="1:24" x14ac:dyDescent="0.3">
      <c r="A942" s="1">
        <v>200405</v>
      </c>
      <c r="B942" s="75">
        <f>Monthly!AA1602</f>
        <v>1.2860999999999999E-2</v>
      </c>
      <c r="C942">
        <f>Monthly!AA1603</f>
        <v>1.8431666666666666E-2</v>
      </c>
      <c r="D942" s="45">
        <f>INTERCEPT($B$2:B940,$C$2:C940)</f>
        <v>5.9839988053197188E-3</v>
      </c>
      <c r="E942" s="45">
        <f t="shared" si="106"/>
        <v>-1.0474500423287715E-2</v>
      </c>
      <c r="F942" s="45">
        <f t="shared" si="107"/>
        <v>5.8492862553758155E-3</v>
      </c>
      <c r="G942">
        <f>Monthly!H1602</f>
        <v>0.19588270618105144</v>
      </c>
      <c r="H942" s="45">
        <f t="shared" si="108"/>
        <v>0.61513587019701843</v>
      </c>
      <c r="I942" s="31">
        <f>Monthly!K1602</f>
        <v>2.9824900521020874E-3</v>
      </c>
      <c r="J942" s="49">
        <f t="shared" si="109"/>
        <v>-0.61155286903972572</v>
      </c>
      <c r="K942" s="42"/>
      <c r="L942" s="42"/>
      <c r="M942" s="47"/>
      <c r="N942" s="57">
        <f t="shared" si="103"/>
        <v>-3.0823382335250921E-4</v>
      </c>
      <c r="O942">
        <f t="shared" si="101"/>
        <v>3.5118387037582092E-4</v>
      </c>
      <c r="P942">
        <f>(C942-AVERAGE($C$2:C941))^2</f>
        <v>1.4077826707447119E-4</v>
      </c>
      <c r="R942">
        <f t="shared" si="105"/>
        <v>-0.60784384539973224</v>
      </c>
      <c r="S942" s="45"/>
      <c r="T942" s="49"/>
      <c r="U942" s="50"/>
      <c r="V942" s="71">
        <f t="shared" si="104"/>
        <v>3.3427367435140409E-5</v>
      </c>
      <c r="W942" s="51">
        <f t="shared" si="102"/>
        <v>3.3849520931178732E-4</v>
      </c>
      <c r="X942" s="52">
        <f>(C942-AVERAGE($C$2:C941))^2</f>
        <v>1.4077826707447119E-4</v>
      </c>
    </row>
    <row r="943" spans="1:24" x14ac:dyDescent="0.3">
      <c r="A943" s="1">
        <v>200406</v>
      </c>
      <c r="B943" s="75">
        <f>Monthly!AA1603</f>
        <v>1.8431666666666666E-2</v>
      </c>
      <c r="C943">
        <f>Monthly!AA1604</f>
        <v>-3.4040333333333339E-2</v>
      </c>
      <c r="D943" s="45">
        <f>INTERCEPT($B$2:B941,$C$2:C941)</f>
        <v>5.959314319519033E-3</v>
      </c>
      <c r="E943" s="45">
        <f t="shared" si="106"/>
        <v>-1.0687017896897336E-2</v>
      </c>
      <c r="F943" s="45">
        <f t="shared" si="107"/>
        <v>5.76233476798272E-3</v>
      </c>
      <c r="G943">
        <f>Monthly!H1603</f>
        <v>0.19570492517305996</v>
      </c>
      <c r="H943" s="45">
        <f t="shared" si="108"/>
        <v>0.61468761761949098</v>
      </c>
      <c r="I943" s="31">
        <f>Monthly!K1603</f>
        <v>3.0429159121695619E-3</v>
      </c>
      <c r="J943" s="49">
        <f t="shared" si="109"/>
        <v>-0.61127361998301866</v>
      </c>
      <c r="K943" s="42"/>
      <c r="L943" s="42"/>
      <c r="M943" s="47"/>
      <c r="N943" s="57">
        <f t="shared" si="103"/>
        <v>-3.2703964047558348E-4</v>
      </c>
      <c r="O943">
        <f t="shared" si="101"/>
        <v>1.1365861716208826E-3</v>
      </c>
      <c r="P943">
        <f>(C943-AVERAGE($C$2:C942))^2</f>
        <v>1.6499524854678236E-3</v>
      </c>
      <c r="R943">
        <f t="shared" si="105"/>
        <v>-0.60749028721447684</v>
      </c>
      <c r="S943" s="45"/>
      <c r="T943" s="49"/>
      <c r="U943" s="50"/>
      <c r="V943" s="71">
        <f t="shared" si="104"/>
        <v>1.0567161057462027E-5</v>
      </c>
      <c r="W943" s="51">
        <f t="shared" si="102"/>
        <v>1.1594638244789037E-3</v>
      </c>
      <c r="X943" s="52">
        <f>(C943-AVERAGE($C$2:C942))^2</f>
        <v>1.6499524854678236E-3</v>
      </c>
    </row>
    <row r="944" spans="1:24" x14ac:dyDescent="0.3">
      <c r="A944" s="1">
        <v>200407</v>
      </c>
      <c r="B944" s="75">
        <f>Monthly!AA1604</f>
        <v>-3.4040333333333339E-2</v>
      </c>
      <c r="C944">
        <f>Monthly!AA1605</f>
        <v>2.5736666666666668E-3</v>
      </c>
      <c r="D944" s="45">
        <f>INTERCEPT($B$2:B942,$C$2:C942)</f>
        <v>5.9647550791513846E-3</v>
      </c>
      <c r="E944" s="45">
        <f t="shared" si="106"/>
        <v>-1.0678851409163418E-2</v>
      </c>
      <c r="F944" s="45">
        <f t="shared" si="107"/>
        <v>6.3282667407364435E-3</v>
      </c>
      <c r="G944">
        <f>Monthly!H1604</f>
        <v>0.19555314652198183</v>
      </c>
      <c r="H944" s="45">
        <f t="shared" si="108"/>
        <v>0.61430488600237099</v>
      </c>
      <c r="I944" s="31">
        <f>Monthly!K1604</f>
        <v>3.111233775481715E-3</v>
      </c>
      <c r="J944" s="49">
        <f t="shared" si="109"/>
        <v>-0.61041039928981966</v>
      </c>
      <c r="K944" s="42"/>
      <c r="L944" s="42"/>
      <c r="M944" s="47"/>
      <c r="N944" s="57">
        <f t="shared" si="103"/>
        <v>-3.8517258704515167E-4</v>
      </c>
      <c r="O944">
        <f t="shared" si="101"/>
        <v>8.7547297293059101E-6</v>
      </c>
      <c r="P944">
        <f>(C944-AVERAGE($C$2:C943))^2</f>
        <v>1.5701299686132692E-5</v>
      </c>
      <c r="R944">
        <f t="shared" si="105"/>
        <v>-0.60654285507352956</v>
      </c>
      <c r="S944" s="45"/>
      <c r="T944" s="49"/>
      <c r="U944" s="50"/>
      <c r="V944" s="71">
        <f t="shared" si="104"/>
        <v>-5.0691480869481664E-5</v>
      </c>
      <c r="W944" s="51">
        <f t="shared" si="102"/>
        <v>6.8872556865393648E-6</v>
      </c>
      <c r="X944" s="52">
        <f>(C944-AVERAGE($C$2:C943))^2</f>
        <v>1.5701299686132692E-5</v>
      </c>
    </row>
    <row r="945" spans="1:24" x14ac:dyDescent="0.3">
      <c r="A945" s="1">
        <v>200408</v>
      </c>
      <c r="B945" s="75">
        <f>Monthly!AA1605</f>
        <v>2.5736666666666668E-3</v>
      </c>
      <c r="C945">
        <f>Monthly!AA1606</f>
        <v>9.4420000000000007E-3</v>
      </c>
      <c r="D945" s="45">
        <f>INTERCEPT($B$2:B943,$C$2:C943)</f>
        <v>5.982597881997025E-3</v>
      </c>
      <c r="E945" s="45">
        <f t="shared" si="106"/>
        <v>-1.1007080649466122E-2</v>
      </c>
      <c r="F945" s="45">
        <f t="shared" si="107"/>
        <v>5.954269325432182E-3</v>
      </c>
      <c r="G945">
        <f>Monthly!H1605</f>
        <v>0.19539458990931938</v>
      </c>
      <c r="H945" s="45">
        <f t="shared" si="108"/>
        <v>0.61390502261849256</v>
      </c>
      <c r="I945" s="31">
        <f>Monthly!K1605</f>
        <v>3.1762769754607343E-3</v>
      </c>
      <c r="J945" s="49">
        <f t="shared" si="109"/>
        <v>-0.61046142507897716</v>
      </c>
      <c r="K945" s="42"/>
      <c r="L945" s="42"/>
      <c r="M945" s="47"/>
      <c r="N945" s="57">
        <f t="shared" si="103"/>
        <v>-3.8173629375638785E-4</v>
      </c>
      <c r="O945">
        <f t="shared" si="101"/>
        <v>9.6505794769266511E-5</v>
      </c>
      <c r="P945">
        <f>(C945-AVERAGE($C$2:C944))^2</f>
        <v>8.4683839048185601E-6</v>
      </c>
      <c r="R945">
        <f t="shared" si="105"/>
        <v>-0.60651380437493196</v>
      </c>
      <c r="S945" s="45"/>
      <c r="T945" s="49"/>
      <c r="U945" s="50"/>
      <c r="V945" s="71">
        <f t="shared" si="104"/>
        <v>-5.2569827894248522E-5</v>
      </c>
      <c r="W945" s="51">
        <f t="shared" si="102"/>
        <v>9.0146856216759833E-5</v>
      </c>
      <c r="X945" s="52">
        <f>(C945-AVERAGE($C$2:C944))^2</f>
        <v>8.4683839048185601E-6</v>
      </c>
    </row>
    <row r="946" spans="1:24" x14ac:dyDescent="0.3">
      <c r="A946" s="1">
        <v>200409</v>
      </c>
      <c r="B946" s="75">
        <f>Monthly!AA1606</f>
        <v>9.4420000000000007E-3</v>
      </c>
      <c r="C946">
        <f>Monthly!AA1607</f>
        <v>1.3506333333333334E-2</v>
      </c>
      <c r="D946" s="45">
        <f>INTERCEPT($B$2:B944,$C$2:C944)</f>
        <v>5.9395664140482578E-3</v>
      </c>
      <c r="E946" s="45">
        <f t="shared" si="106"/>
        <v>-8.6071332973799534E-3</v>
      </c>
      <c r="F946" s="45">
        <f t="shared" si="107"/>
        <v>5.8582978614543958E-3</v>
      </c>
      <c r="G946">
        <f>Monthly!H1606</f>
        <v>0.19524234361805889</v>
      </c>
      <c r="H946" s="45">
        <f t="shared" si="108"/>
        <v>0.61352103449833162</v>
      </c>
      <c r="I946" s="31">
        <f>Monthly!K1606</f>
        <v>3.2405218924299109E-3</v>
      </c>
      <c r="J946" s="49">
        <f t="shared" si="109"/>
        <v>-0.61026068876146411</v>
      </c>
      <c r="K946" s="42"/>
      <c r="L946" s="42"/>
      <c r="M946" s="47"/>
      <c r="N946" s="57">
        <f t="shared" si="103"/>
        <v>-3.9525472967028019E-4</v>
      </c>
      <c r="O946">
        <f t="shared" si="101"/>
        <v>1.9325415067344458E-4</v>
      </c>
      <c r="P946">
        <f>(C946-AVERAGE($C$2:C945))^2</f>
        <v>4.859901581282517E-5</v>
      </c>
      <c r="R946">
        <f t="shared" si="105"/>
        <v>-0.60623398349593272</v>
      </c>
      <c r="S946" s="45"/>
      <c r="T946" s="49"/>
      <c r="U946" s="50"/>
      <c r="V946" s="71">
        <f t="shared" si="104"/>
        <v>-7.0662360635596888E-5</v>
      </c>
      <c r="W946" s="51">
        <f t="shared" si="102"/>
        <v>1.8433481207405088E-4</v>
      </c>
      <c r="X946" s="52">
        <f>(C946-AVERAGE($C$2:C945))^2</f>
        <v>4.859901581282517E-5</v>
      </c>
    </row>
    <row r="947" spans="1:24" x14ac:dyDescent="0.3">
      <c r="A947" s="1">
        <v>200410</v>
      </c>
      <c r="B947" s="75">
        <f>Monthly!AA1607</f>
        <v>1.3506333333333334E-2</v>
      </c>
      <c r="C947">
        <f>Monthly!AA1608</f>
        <v>3.8838000000000004E-2</v>
      </c>
      <c r="D947" s="45">
        <f>INTERCEPT($B$2:B945,$C$2:C945)</f>
        <v>5.9351310130886462E-3</v>
      </c>
      <c r="E947" s="45">
        <f t="shared" si="106"/>
        <v>-7.9360956685524502E-3</v>
      </c>
      <c r="F947" s="45">
        <f t="shared" si="107"/>
        <v>5.8279434596239538E-3</v>
      </c>
      <c r="G947">
        <f>Monthly!H1607</f>
        <v>0.19507408068577201</v>
      </c>
      <c r="H947" s="45">
        <f t="shared" si="108"/>
        <v>0.61309660576340885</v>
      </c>
      <c r="I947" s="31">
        <f>Monthly!K1607</f>
        <v>3.2693230062449787E-3</v>
      </c>
      <c r="J947" s="49">
        <f t="shared" si="109"/>
        <v>-0.60990315760037417</v>
      </c>
      <c r="K947" s="42"/>
      <c r="L947" s="42"/>
      <c r="M947" s="47"/>
      <c r="N947" s="57">
        <f t="shared" si="103"/>
        <v>-4.1933239607511857E-4</v>
      </c>
      <c r="O947">
        <f t="shared" si="101"/>
        <v>1.5411381468559294E-3</v>
      </c>
      <c r="P947">
        <f>(C947-AVERAGE($C$2:C946))^2</f>
        <v>1.0430050730718659E-3</v>
      </c>
      <c r="R947">
        <f t="shared" si="105"/>
        <v>-0.60584151300949018</v>
      </c>
      <c r="S947" s="45"/>
      <c r="T947" s="49"/>
      <c r="U947" s="50"/>
      <c r="V947" s="71">
        <f t="shared" si="104"/>
        <v>-9.6038541109948194E-5</v>
      </c>
      <c r="W947" s="51">
        <f t="shared" si="102"/>
        <v>1.5158593571206352E-3</v>
      </c>
      <c r="X947" s="52">
        <f>(C947-AVERAGE($C$2:C946))^2</f>
        <v>1.0430050730718659E-3</v>
      </c>
    </row>
    <row r="948" spans="1:24" x14ac:dyDescent="0.3">
      <c r="A948" s="1">
        <v>200411</v>
      </c>
      <c r="B948" s="75">
        <f>Monthly!AA1608</f>
        <v>3.8838000000000004E-2</v>
      </c>
      <c r="C948">
        <f>Monthly!AA1609</f>
        <v>3.1909E-2</v>
      </c>
      <c r="D948" s="45">
        <f>INTERCEPT($B$2:B946,$C$2:C946)</f>
        <v>5.9375265469094997E-3</v>
      </c>
      <c r="E948" s="45">
        <f t="shared" si="106"/>
        <v>-7.0694185330962105E-3</v>
      </c>
      <c r="F948" s="45">
        <f t="shared" si="107"/>
        <v>5.6629644699211093E-3</v>
      </c>
      <c r="G948">
        <f>Monthly!H1608</f>
        <v>0.19489741809167935</v>
      </c>
      <c r="H948" s="45">
        <f t="shared" si="108"/>
        <v>0.61265093950716942</v>
      </c>
      <c r="I948" s="31">
        <f>Monthly!K1608</f>
        <v>3.2560005234214232E-3</v>
      </c>
      <c r="J948" s="49">
        <f t="shared" si="109"/>
        <v>-0.6096046072101946</v>
      </c>
      <c r="K948" s="42"/>
      <c r="L948" s="42"/>
      <c r="M948" s="47"/>
      <c r="N948" s="57">
        <f t="shared" si="103"/>
        <v>-4.3943804694444172E-4</v>
      </c>
      <c r="O948">
        <f t="shared" si="101"/>
        <v>1.0464214440770027E-3</v>
      </c>
      <c r="P948">
        <f>(C948-AVERAGE($C$2:C947))^2</f>
        <v>6.4173302121726743E-4</v>
      </c>
      <c r="R948">
        <f t="shared" si="105"/>
        <v>-0.60556040142004075</v>
      </c>
      <c r="S948" s="45"/>
      <c r="T948" s="49"/>
      <c r="U948" s="50"/>
      <c r="V948" s="71">
        <f t="shared" si="104"/>
        <v>-1.1421452802799076E-4</v>
      </c>
      <c r="W948" s="51">
        <f t="shared" si="102"/>
        <v>1.025486268708103E-3</v>
      </c>
      <c r="X948" s="52">
        <f>(C948-AVERAGE($C$2:C947))^2</f>
        <v>6.4173302121726743E-4</v>
      </c>
    </row>
    <row r="949" spans="1:24" x14ac:dyDescent="0.3">
      <c r="A949" s="1">
        <v>200412</v>
      </c>
      <c r="B949" s="75">
        <f>Monthly!AA1609</f>
        <v>3.1909E-2</v>
      </c>
      <c r="C949">
        <f>Monthly!AA1610</f>
        <v>-2.5765666666666669E-2</v>
      </c>
      <c r="D949" s="45">
        <f>INTERCEPT($B$2:B947,$C$2:C947)</f>
        <v>5.9415608407526839E-3</v>
      </c>
      <c r="E949" s="45">
        <f t="shared" si="106"/>
        <v>-5.8503401084513528E-3</v>
      </c>
      <c r="F949" s="45">
        <f t="shared" si="107"/>
        <v>5.7548823382321101E-3</v>
      </c>
      <c r="G949">
        <f>Monthly!H1609</f>
        <v>0.1947180438768128</v>
      </c>
      <c r="H949" s="45">
        <f t="shared" si="108"/>
        <v>0.61219838000856819</v>
      </c>
      <c r="I949" s="31">
        <f>Monthly!K1609</f>
        <v>3.2428262883752528E-3</v>
      </c>
      <c r="J949" s="49">
        <f t="shared" si="109"/>
        <v>-0.60904195010103512</v>
      </c>
      <c r="K949" s="42"/>
      <c r="L949" s="42"/>
      <c r="M949" s="47"/>
      <c r="N949" s="57">
        <f t="shared" si="103"/>
        <v>-4.773297656224737E-4</v>
      </c>
      <c r="O949">
        <f t="shared" si="101"/>
        <v>6.3949998322071358E-4</v>
      </c>
      <c r="P949">
        <f>(C949-AVERAGE($C$2:C948))^2</f>
        <v>1.0477500190186945E-3</v>
      </c>
      <c r="R949">
        <f t="shared" si="105"/>
        <v>-0.60501500492522742</v>
      </c>
      <c r="S949" s="45"/>
      <c r="T949" s="49"/>
      <c r="U949" s="50"/>
      <c r="V949" s="71">
        <f t="shared" si="104"/>
        <v>-1.4947852968047459E-4</v>
      </c>
      <c r="W949" s="51">
        <f t="shared" si="102"/>
        <v>6.561890946694723E-4</v>
      </c>
      <c r="X949" s="52">
        <f>(C949-AVERAGE($C$2:C948))^2</f>
        <v>1.0477500190186945E-3</v>
      </c>
    </row>
    <row r="950" spans="1:24" x14ac:dyDescent="0.3">
      <c r="A950" s="1">
        <v>200501</v>
      </c>
      <c r="B950" s="75">
        <f>Monthly!AA1610</f>
        <v>-2.5765666666666669E-2</v>
      </c>
      <c r="C950">
        <f>Monthly!AA1611</f>
        <v>1.9034333333333334E-2</v>
      </c>
      <c r="D950" s="45">
        <f>INTERCEPT($B$2:B948,$C$2:C948)</f>
        <v>5.9716150074694222E-3</v>
      </c>
      <c r="E950" s="45">
        <f t="shared" si="106"/>
        <v>-2.9436676486461538E-3</v>
      </c>
      <c r="F950" s="45">
        <f t="shared" si="107"/>
        <v>6.0474605668818897E-3</v>
      </c>
      <c r="G950">
        <f>Monthly!H1610</f>
        <v>0.19455993298556554</v>
      </c>
      <c r="H950" s="45">
        <f t="shared" si="108"/>
        <v>0.61179942358218975</v>
      </c>
      <c r="I950" s="31">
        <f>Monthly!K1610</f>
        <v>3.2829298511207537E-3</v>
      </c>
      <c r="J950" s="49">
        <f t="shared" si="109"/>
        <v>-0.60838970850843876</v>
      </c>
      <c r="K950" s="42"/>
      <c r="L950" s="42"/>
      <c r="M950" s="47"/>
      <c r="N950" s="57">
        <f t="shared" si="103"/>
        <v>-5.2125448377576128E-4</v>
      </c>
      <c r="O950">
        <f t="shared" si="101"/>
        <v>3.8242101487266568E-4</v>
      </c>
      <c r="P950">
        <f>(C950-AVERAGE($C$2:C949))^2</f>
        <v>1.5538065177203629E-4</v>
      </c>
      <c r="R950">
        <f t="shared" si="105"/>
        <v>-0.60431376296566264</v>
      </c>
      <c r="S950" s="45"/>
      <c r="T950" s="49"/>
      <c r="U950" s="50"/>
      <c r="V950" s="71">
        <f t="shared" si="104"/>
        <v>-1.948191174107744E-4</v>
      </c>
      <c r="W950" s="51">
        <f t="shared" si="102"/>
        <v>3.6976030397395816E-4</v>
      </c>
      <c r="X950" s="52">
        <f>(C950-AVERAGE($C$2:C949))^2</f>
        <v>1.5538065177203629E-4</v>
      </c>
    </row>
    <row r="951" spans="1:24" x14ac:dyDescent="0.3">
      <c r="A951" s="1">
        <v>200502</v>
      </c>
      <c r="B951" s="75">
        <f>Monthly!AA1611</f>
        <v>1.9034333333333334E-2</v>
      </c>
      <c r="C951">
        <f>Monthly!AA1612</f>
        <v>-1.952333333333333E-2</v>
      </c>
      <c r="D951" s="45">
        <f>INTERCEPT($B$2:B949,$C$2:C949)</f>
        <v>6.0034058358218985E-3</v>
      </c>
      <c r="E951" s="45">
        <f t="shared" si="106"/>
        <v>-2.6730173814710138E-3</v>
      </c>
      <c r="F951" s="45">
        <f t="shared" si="107"/>
        <v>5.9525267319771851E-3</v>
      </c>
      <c r="G951">
        <f>Monthly!H1611</f>
        <v>0.19440894592369448</v>
      </c>
      <c r="H951" s="45">
        <f t="shared" si="108"/>
        <v>0.61141840383585444</v>
      </c>
      <c r="I951" s="31">
        <f>Monthly!K1611</f>
        <v>3.3961850297354085E-3</v>
      </c>
      <c r="J951" s="49">
        <f t="shared" si="109"/>
        <v>-0.60823671974152793</v>
      </c>
      <c r="K951" s="42"/>
      <c r="L951" s="42"/>
      <c r="M951" s="47"/>
      <c r="N951" s="57">
        <f t="shared" si="103"/>
        <v>-5.3155739690405324E-4</v>
      </c>
      <c r="O951">
        <f t="shared" si="101"/>
        <v>3.6068755321953415E-4</v>
      </c>
      <c r="P951">
        <f>(C951-AVERAGE($C$2:C950))^2</f>
        <v>6.8150361308540294E-4</v>
      </c>
      <c r="R951">
        <f t="shared" si="105"/>
        <v>-0.60402095168830705</v>
      </c>
      <c r="S951" s="45"/>
      <c r="T951" s="49"/>
      <c r="U951" s="50"/>
      <c r="V951" s="71">
        <f t="shared" si="104"/>
        <v>-2.1375157749573687E-4</v>
      </c>
      <c r="W951" s="51">
        <f t="shared" si="102"/>
        <v>3.7285994758537601E-4</v>
      </c>
      <c r="X951" s="52">
        <f>(C951-AVERAGE($C$2:C950))^2</f>
        <v>6.8150361308540294E-4</v>
      </c>
    </row>
    <row r="952" spans="1:24" x14ac:dyDescent="0.3">
      <c r="A952" s="5">
        <v>200503</v>
      </c>
      <c r="B952" s="75">
        <f>Monthly!AA1612</f>
        <v>-1.952333333333333E-2</v>
      </c>
      <c r="C952">
        <f>Monthly!AA1613</f>
        <v>-2.1242666666666667E-2</v>
      </c>
      <c r="D952" s="45">
        <f>INTERCEPT($B$2:B950,$C$2:C950)</f>
        <v>5.9690404830640021E-3</v>
      </c>
      <c r="E952" s="45">
        <f t="shared" si="106"/>
        <v>-1.2061640253803827E-2</v>
      </c>
      <c r="F952" s="45">
        <f t="shared" si="107"/>
        <v>6.2045239062857652E-3</v>
      </c>
      <c r="G952">
        <f>Monthly!H1612</f>
        <v>0.19427725004792679</v>
      </c>
      <c r="H952" s="45">
        <f t="shared" si="108"/>
        <v>0.61108603498654201</v>
      </c>
      <c r="I952" s="31">
        <f>Monthly!K1612</f>
        <v>3.5079341248663034E-3</v>
      </c>
      <c r="J952" s="49">
        <f t="shared" si="109"/>
        <v>-0.60781388885733711</v>
      </c>
      <c r="K952" s="42"/>
      <c r="L952" s="42"/>
      <c r="M952" s="47"/>
      <c r="N952" s="57">
        <f t="shared" si="103"/>
        <v>-5.6003262391411679E-4</v>
      </c>
      <c r="O952">
        <f t="shared" si="101"/>
        <v>4.2777135094642667E-4</v>
      </c>
      <c r="P952">
        <f>(C952-AVERAGE($C$2:C951))^2</f>
        <v>7.726997773083833E-4</v>
      </c>
      <c r="R952">
        <f t="shared" si="105"/>
        <v>-0.60346011564555313</v>
      </c>
      <c r="S952" s="45"/>
      <c r="T952" s="49"/>
      <c r="U952" s="50"/>
      <c r="V952" s="71">
        <f t="shared" si="104"/>
        <v>-2.5001386250586566E-4</v>
      </c>
      <c r="W952" s="51">
        <f t="shared" si="102"/>
        <v>4.4069147175604032E-4</v>
      </c>
      <c r="X952" s="52">
        <f>(C952-AVERAGE($C$2:C951))^2</f>
        <v>7.726997773083833E-4</v>
      </c>
    </row>
    <row r="953" spans="1:24" x14ac:dyDescent="0.3">
      <c r="A953" s="5">
        <v>200504</v>
      </c>
      <c r="B953" s="75">
        <f>Monthly!AA1613</f>
        <v>-2.1242666666666667E-2</v>
      </c>
      <c r="C953">
        <f>Monthly!AA1614</f>
        <v>2.9627333333333335E-2</v>
      </c>
      <c r="D953" s="45">
        <f>INTERCEPT($B$2:B951,$C$2:C951)</f>
        <v>5.985470194716601E-3</v>
      </c>
      <c r="E953" s="45">
        <f t="shared" si="106"/>
        <v>-1.2728884751132378E-2</v>
      </c>
      <c r="F953" s="45">
        <f t="shared" si="107"/>
        <v>6.2558656505233221E-3</v>
      </c>
      <c r="G953">
        <f>Monthly!H1613</f>
        <v>0.19416607782448583</v>
      </c>
      <c r="H953" s="45">
        <f t="shared" si="108"/>
        <v>0.610805440459392</v>
      </c>
      <c r="I953" s="31">
        <f>Monthly!K1613</f>
        <v>3.5778363267556846E-3</v>
      </c>
      <c r="J953" s="49">
        <f t="shared" si="109"/>
        <v>-0.60756626958002269</v>
      </c>
      <c r="K953" s="42"/>
      <c r="L953" s="42"/>
      <c r="M953" s="47"/>
      <c r="N953" s="57">
        <f t="shared" si="103"/>
        <v>-5.7670835739818266E-4</v>
      </c>
      <c r="O953">
        <f t="shared" si="101"/>
        <v>9.1228413445544761E-4</v>
      </c>
      <c r="P953">
        <f>(C953-AVERAGE($C$2:C952))^2</f>
        <v>5.3369093808471686E-4</v>
      </c>
      <c r="R953">
        <f t="shared" si="105"/>
        <v>-0.60312635183978092</v>
      </c>
      <c r="S953" s="45"/>
      <c r="T953" s="49"/>
      <c r="U953" s="50"/>
      <c r="V953" s="71">
        <f t="shared" si="104"/>
        <v>-2.7159421278354079E-4</v>
      </c>
      <c r="W953" s="51">
        <f t="shared" si="102"/>
        <v>8.9394586840794651E-4</v>
      </c>
      <c r="X953" s="52">
        <f>(C953-AVERAGE($C$2:C952))^2</f>
        <v>5.3369093808471686E-4</v>
      </c>
    </row>
    <row r="954" spans="1:24" x14ac:dyDescent="0.3">
      <c r="A954" s="5">
        <v>200505</v>
      </c>
      <c r="B954" s="75">
        <f>Monthly!AA1614</f>
        <v>2.9627333333333335E-2</v>
      </c>
      <c r="C954">
        <f>Monthly!AA1615</f>
        <v>-7.5800000000000021E-4</v>
      </c>
      <c r="D954" s="45">
        <f>INTERCEPT($B$2:B952,$C$2:C952)</f>
        <v>5.9592270037914048E-3</v>
      </c>
      <c r="E954" s="45">
        <f t="shared" si="106"/>
        <v>-9.8043175618594876E-3</v>
      </c>
      <c r="F954" s="45">
        <f t="shared" si="107"/>
        <v>5.6687512192803401E-3</v>
      </c>
      <c r="G954">
        <f>Monthly!H1614</f>
        <v>0.19405447661388078</v>
      </c>
      <c r="H954" s="45">
        <f t="shared" si="108"/>
        <v>0.61052374246629537</v>
      </c>
      <c r="I954" s="31">
        <f>Monthly!K1614</f>
        <v>3.6345928478619693E-3</v>
      </c>
      <c r="J954" s="49">
        <f t="shared" si="109"/>
        <v>-0.60794335127160692</v>
      </c>
      <c r="K954" s="42"/>
      <c r="L954" s="42"/>
      <c r="M954" s="47"/>
      <c r="N954" s="57">
        <f t="shared" si="103"/>
        <v>-5.5131407526160664E-4</v>
      </c>
      <c r="O954">
        <f t="shared" si="101"/>
        <v>4.2719071484964889E-8</v>
      </c>
      <c r="P954">
        <f>(C954-AVERAGE($C$2:C953))^2</f>
        <v>5.3404642964268543E-5</v>
      </c>
      <c r="R954">
        <f t="shared" si="105"/>
        <v>-0.60343362605768491</v>
      </c>
      <c r="S954" s="45"/>
      <c r="T954" s="49"/>
      <c r="U954" s="50"/>
      <c r="V954" s="71">
        <f t="shared" si="104"/>
        <v>-2.5172661438315619E-4</v>
      </c>
      <c r="W954" s="51">
        <f t="shared" si="102"/>
        <v>2.5631274098394167E-7</v>
      </c>
      <c r="X954" s="52">
        <f>(C954-AVERAGE($C$2:C953))^2</f>
        <v>5.3404642964268543E-5</v>
      </c>
    </row>
    <row r="955" spans="1:24" x14ac:dyDescent="0.3">
      <c r="A955" s="5">
        <v>200506</v>
      </c>
      <c r="B955" s="75">
        <f>Monthly!AA1615</f>
        <v>-7.5800000000000021E-4</v>
      </c>
      <c r="C955">
        <f>Monthly!AA1616</f>
        <v>3.4690666666666661E-2</v>
      </c>
      <c r="D955" s="45">
        <f>INTERCEPT($B$2:B953,$C$2:C953)</f>
        <v>5.9293593844007911E-3</v>
      </c>
      <c r="E955" s="45">
        <f t="shared" si="106"/>
        <v>-1.1524564527183144E-2</v>
      </c>
      <c r="F955" s="45">
        <f t="shared" si="107"/>
        <v>5.9380950043123959E-3</v>
      </c>
      <c r="G955">
        <f>Monthly!H1615</f>
        <v>0.19395502066980824</v>
      </c>
      <c r="H955" s="45">
        <f t="shared" si="108"/>
        <v>0.61027268340506402</v>
      </c>
      <c r="I955" s="31">
        <f>Monthly!K1615</f>
        <v>3.6904350227853129E-3</v>
      </c>
      <c r="J955" s="49">
        <f t="shared" si="109"/>
        <v>-0.60750270655168237</v>
      </c>
      <c r="K955" s="42"/>
      <c r="L955" s="42"/>
      <c r="M955" s="47"/>
      <c r="N955" s="57">
        <f t="shared" si="103"/>
        <v>-5.8098896160452274E-4</v>
      </c>
      <c r="O955">
        <f t="shared" si="101"/>
        <v>1.2440896907593543E-3</v>
      </c>
      <c r="P955">
        <f>(C955-AVERAGE($C$2:C954))^2</f>
        <v>7.9233731383201859E-4</v>
      </c>
      <c r="R955">
        <f t="shared" si="105"/>
        <v>-0.60292425855259923</v>
      </c>
      <c r="S955" s="45"/>
      <c r="T955" s="49"/>
      <c r="U955" s="50"/>
      <c r="V955" s="71">
        <f t="shared" si="104"/>
        <v>-2.8466106979656292E-4</v>
      </c>
      <c r="W955" s="51">
        <f t="shared" si="102"/>
        <v>1.2232735502730138E-3</v>
      </c>
      <c r="X955" s="52">
        <f>(C955-AVERAGE($C$2:C954))^2</f>
        <v>7.9233731383201859E-4</v>
      </c>
    </row>
    <row r="956" spans="1:24" x14ac:dyDescent="0.3">
      <c r="A956" s="5">
        <v>200507</v>
      </c>
      <c r="B956" s="75">
        <f>Monthly!AA1616</f>
        <v>3.4690666666666661E-2</v>
      </c>
      <c r="C956">
        <f>Monthly!AA1617</f>
        <v>-1.2025666666666667E-2</v>
      </c>
      <c r="D956" s="45">
        <f>INTERCEPT($B$2:B954,$C$2:C954)</f>
        <v>5.9546726625445811E-3</v>
      </c>
      <c r="E956" s="45">
        <f t="shared" si="106"/>
        <v>-9.1322656606682758E-3</v>
      </c>
      <c r="F956" s="45">
        <f t="shared" si="107"/>
        <v>5.6378682785988912E-3</v>
      </c>
      <c r="G956">
        <f>Monthly!H1616</f>
        <v>0.19384629870034098</v>
      </c>
      <c r="H956" s="45">
        <f t="shared" si="108"/>
        <v>0.60999821496869744</v>
      </c>
      <c r="I956" s="31">
        <f>Monthly!K1616</f>
        <v>3.741195815888069E-3</v>
      </c>
      <c r="J956" s="49">
        <f t="shared" si="109"/>
        <v>-0.60758178685790354</v>
      </c>
      <c r="K956" s="42"/>
      <c r="L956" s="42"/>
      <c r="M956" s="47"/>
      <c r="N956" s="57">
        <f t="shared" si="103"/>
        <v>-5.7566335802194252E-4</v>
      </c>
      <c r="O956">
        <f t="shared" si="101"/>
        <v>1.3110257576797515E-4</v>
      </c>
      <c r="P956">
        <f>(C956-AVERAGE($C$2:C955))^2</f>
        <v>3.4586150889763067E-4</v>
      </c>
      <c r="R956">
        <f t="shared" si="105"/>
        <v>-0.60294098968751708</v>
      </c>
      <c r="S956" s="45"/>
      <c r="T956" s="49"/>
      <c r="U956" s="50"/>
      <c r="V956" s="71">
        <f t="shared" si="104"/>
        <v>-2.8357927558812779E-4</v>
      </c>
      <c r="W956" s="51">
        <f t="shared" si="102"/>
        <v>1.3787661629972563E-4</v>
      </c>
      <c r="X956" s="52">
        <f>(C956-AVERAGE($C$2:C955))^2</f>
        <v>3.4586150889763067E-4</v>
      </c>
    </row>
    <row r="957" spans="1:24" x14ac:dyDescent="0.3">
      <c r="A957" s="5">
        <v>200508</v>
      </c>
      <c r="B957" s="75">
        <f>Monthly!AA1617</f>
        <v>-1.2025666666666667E-2</v>
      </c>
      <c r="C957">
        <f>Monthly!AA1618</f>
        <v>5.1509999999999993E-3</v>
      </c>
      <c r="D957" s="45">
        <f>INTERCEPT($B$2:B955,$C$2:C955)</f>
        <v>5.9449895266101751E-3</v>
      </c>
      <c r="E957" s="45">
        <f t="shared" si="106"/>
        <v>-1.2739203151367468E-2</v>
      </c>
      <c r="F957" s="45">
        <f t="shared" si="107"/>
        <v>6.0981869373074697E-3</v>
      </c>
      <c r="G957">
        <f>Monthly!H1617</f>
        <v>0.19375476782145185</v>
      </c>
      <c r="H957" s="45">
        <f t="shared" si="108"/>
        <v>0.6097671300666655</v>
      </c>
      <c r="I957" s="31">
        <f>Monthly!K1617</f>
        <v>3.7709165591982975E-3</v>
      </c>
      <c r="J957" s="49">
        <f t="shared" si="109"/>
        <v>-0.60693592479150604</v>
      </c>
      <c r="K957" s="42"/>
      <c r="L957" s="42"/>
      <c r="M957" s="47"/>
      <c r="N957" s="57">
        <f t="shared" si="103"/>
        <v>-6.1915845179460333E-4</v>
      </c>
      <c r="O957">
        <f t="shared" si="101"/>
        <v>3.3294728558816687E-5</v>
      </c>
      <c r="P957">
        <f>(C957-AVERAGE($C$2:C956))^2</f>
        <v>1.9633946972438043E-6</v>
      </c>
      <c r="R957">
        <f t="shared" si="105"/>
        <v>-0.60225879132305882</v>
      </c>
      <c r="S957" s="45"/>
      <c r="T957" s="49"/>
      <c r="U957" s="50"/>
      <c r="V957" s="71">
        <f t="shared" si="104"/>
        <v>-3.2768855109751444E-4</v>
      </c>
      <c r="W957" s="51">
        <f t="shared" si="102"/>
        <v>3.0016028239926973E-5</v>
      </c>
      <c r="X957" s="52">
        <f>(C957-AVERAGE($C$2:C956))^2</f>
        <v>1.9633946972438043E-6</v>
      </c>
    </row>
    <row r="958" spans="1:24" x14ac:dyDescent="0.3">
      <c r="A958" s="5">
        <v>200509</v>
      </c>
      <c r="B958" s="75">
        <f>Monthly!AA1618</f>
        <v>5.1509999999999993E-3</v>
      </c>
      <c r="C958">
        <f>Monthly!AA1619</f>
        <v>-1.8643666666666666E-2</v>
      </c>
      <c r="D958" s="45">
        <f>INTERCEPT($B$2:B956,$C$2:C956)</f>
        <v>5.9774131401843728E-3</v>
      </c>
      <c r="E958" s="45">
        <f t="shared" si="106"/>
        <v>-1.0606225421758052E-2</v>
      </c>
      <c r="F958" s="45">
        <f t="shared" si="107"/>
        <v>5.9227804730368969E-3</v>
      </c>
      <c r="G958">
        <f>Monthly!H1618</f>
        <v>0.19366065929908774</v>
      </c>
      <c r="H958" s="45">
        <f t="shared" si="108"/>
        <v>0.60952952282752815</v>
      </c>
      <c r="I958" s="31">
        <f>Monthly!K1618</f>
        <v>3.8002269863509912E-3</v>
      </c>
      <c r="J958" s="49">
        <f t="shared" si="109"/>
        <v>-0.60689915198324174</v>
      </c>
      <c r="K958" s="42"/>
      <c r="L958" s="42"/>
      <c r="M958" s="47"/>
      <c r="N958" s="57">
        <f t="shared" si="103"/>
        <v>-6.2163488883426599E-4</v>
      </c>
      <c r="O958">
        <f t="shared" ref="O958:O1021" si="110">(C958-N958)^2</f>
        <v>3.2479362940120084E-4</v>
      </c>
      <c r="P958">
        <f>(C958-AVERAGE($C$2:C957))^2</f>
        <v>6.3475843791101542E-4</v>
      </c>
      <c r="R958">
        <f t="shared" si="105"/>
        <v>-0.60218621439663256</v>
      </c>
      <c r="S958" s="45"/>
      <c r="T958" s="49"/>
      <c r="U958" s="50"/>
      <c r="V958" s="71">
        <f t="shared" si="104"/>
        <v>-3.3238119741586802E-4</v>
      </c>
      <c r="W958" s="51">
        <f t="shared" ref="W958:W1021" si="111">(C958-V958)^2</f>
        <v>3.3530317553639544E-4</v>
      </c>
      <c r="X958" s="52">
        <f>(C958-AVERAGE($C$2:C957))^2</f>
        <v>6.3475843791101542E-4</v>
      </c>
    </row>
    <row r="959" spans="1:24" x14ac:dyDescent="0.3">
      <c r="A959" s="5">
        <v>200510</v>
      </c>
      <c r="B959" s="75">
        <f>Monthly!AA1619</f>
        <v>-1.8643666666666666E-2</v>
      </c>
      <c r="C959">
        <f>Monthly!AA1620</f>
        <v>3.5131666666666672E-2</v>
      </c>
      <c r="D959" s="45">
        <f>INTERCEPT($B$2:B957,$C$2:C957)</f>
        <v>5.9580459380130651E-3</v>
      </c>
      <c r="E959" s="45">
        <f t="shared" si="106"/>
        <v>-8.8593117696176369E-3</v>
      </c>
      <c r="F959" s="45">
        <f t="shared" si="107"/>
        <v>6.1232159935418933E-3</v>
      </c>
      <c r="G959">
        <f>Monthly!H1619</f>
        <v>0.19358602216009643</v>
      </c>
      <c r="H959" s="45">
        <f t="shared" si="108"/>
        <v>0.60934106678582001</v>
      </c>
      <c r="I959" s="31">
        <f>Monthly!K1619</f>
        <v>3.8291357107704733E-3</v>
      </c>
      <c r="J959" s="49">
        <f t="shared" si="109"/>
        <v>-0.60654885720066609</v>
      </c>
      <c r="K959" s="42"/>
      <c r="L959" s="42"/>
      <c r="M959" s="47"/>
      <c r="N959" s="57">
        <f t="shared" ref="N959:N1022" si="112">$K$254+$L$254*J959</f>
        <v>-6.4522522678550631E-4</v>
      </c>
      <c r="O959">
        <f t="shared" si="110"/>
        <v>1.2799859935557641E-3</v>
      </c>
      <c r="P959">
        <f>(C959-AVERAGE($C$2:C958))^2</f>
        <v>8.183745781888158E-4</v>
      </c>
      <c r="R959">
        <f t="shared" si="105"/>
        <v>-0.60180050732579493</v>
      </c>
      <c r="S959" s="45"/>
      <c r="T959" s="49"/>
      <c r="U959" s="50"/>
      <c r="V959" s="71">
        <f t="shared" ref="V959:V1022" si="113">$S$254+$T$254*R959</f>
        <v>-3.5732007200112853E-4</v>
      </c>
      <c r="W959" s="51">
        <f t="shared" si="111"/>
        <v>1.2594681797373391E-3</v>
      </c>
      <c r="X959" s="52">
        <f>(C959-AVERAGE($C$2:C958))^2</f>
        <v>8.183745781888158E-4</v>
      </c>
    </row>
    <row r="960" spans="1:24" x14ac:dyDescent="0.3">
      <c r="A960" s="5">
        <v>200511</v>
      </c>
      <c r="B960" s="75">
        <f>Monthly!AA1620</f>
        <v>3.5131666666666672E-2</v>
      </c>
      <c r="C960">
        <f>Monthly!AA1621</f>
        <v>-3.3016666666666672E-3</v>
      </c>
      <c r="D960" s="45">
        <f>INTERCEPT($B$2:B958,$C$2:C958)</f>
        <v>5.9589829412047485E-3</v>
      </c>
      <c r="E960" s="45">
        <f t="shared" si="106"/>
        <v>-6.4981362140083022E-3</v>
      </c>
      <c r="F960" s="45">
        <f t="shared" si="107"/>
        <v>5.7306925857796131E-3</v>
      </c>
      <c r="G960">
        <f>Monthly!H1620</f>
        <v>0.19350801090903358</v>
      </c>
      <c r="H960" s="45">
        <f t="shared" si="108"/>
        <v>0.60914408122501551</v>
      </c>
      <c r="I960" s="31">
        <f>Monthly!K1620</f>
        <v>3.8832166249486285E-3</v>
      </c>
      <c r="J960" s="49">
        <f t="shared" si="109"/>
        <v>-0.60680754278508853</v>
      </c>
      <c r="K960" s="42"/>
      <c r="L960" s="42"/>
      <c r="M960" s="47"/>
      <c r="N960" s="57">
        <f t="shared" si="112"/>
        <v>-6.2780424119511513E-4</v>
      </c>
      <c r="O960">
        <f t="shared" si="110"/>
        <v>7.1495402703486113E-6</v>
      </c>
      <c r="P960">
        <f>(C960-AVERAGE($C$2:C959))^2</f>
        <v>9.713970719270314E-5</v>
      </c>
      <c r="R960">
        <f t="shared" si="105"/>
        <v>-0.60199259523759263</v>
      </c>
      <c r="S960" s="45"/>
      <c r="T960" s="49"/>
      <c r="U960" s="50"/>
      <c r="V960" s="71">
        <f t="shared" si="113"/>
        <v>-3.4490013805679037E-4</v>
      </c>
      <c r="W960" s="51">
        <f t="shared" si="111"/>
        <v>8.7424683047077011E-6</v>
      </c>
      <c r="X960" s="52">
        <f>(C960-AVERAGE($C$2:C959))^2</f>
        <v>9.713970719270314E-5</v>
      </c>
    </row>
    <row r="961" spans="1:24" x14ac:dyDescent="0.3">
      <c r="A961" s="5">
        <v>200512</v>
      </c>
      <c r="B961" s="75">
        <f>Monthly!AA1621</f>
        <v>-3.3016666666666672E-3</v>
      </c>
      <c r="C961">
        <f>Monthly!AA1622</f>
        <v>2.2892666666666669E-2</v>
      </c>
      <c r="D961" s="45">
        <f>INTERCEPT($B$2:B959,$C$2:C959)</f>
        <v>5.9317546582760873E-3</v>
      </c>
      <c r="E961" s="45">
        <f t="shared" si="106"/>
        <v>-8.7531435321115247E-3</v>
      </c>
      <c r="F961" s="45">
        <f t="shared" si="107"/>
        <v>5.9606546205046088E-3</v>
      </c>
      <c r="G961">
        <f>Monthly!H1621</f>
        <v>0.1934424283133894</v>
      </c>
      <c r="H961" s="45">
        <f t="shared" si="108"/>
        <v>0.60897847123418947</v>
      </c>
      <c r="I961" s="31">
        <f>Monthly!K1621</f>
        <v>3.936406536788767E-3</v>
      </c>
      <c r="J961" s="49">
        <f t="shared" si="109"/>
        <v>-0.60648814514900051</v>
      </c>
      <c r="K961" s="42"/>
      <c r="L961" s="42"/>
      <c r="M961" s="47"/>
      <c r="N961" s="57">
        <f t="shared" si="112"/>
        <v>-6.4931383411780813E-4</v>
      </c>
      <c r="O961">
        <f t="shared" si="110"/>
        <v>5.5422484589931649E-4</v>
      </c>
      <c r="P961">
        <f>(C961-AVERAGE($C$2:C960))^2</f>
        <v>2.6727877676191935E-4</v>
      </c>
      <c r="R961">
        <f t="shared" si="105"/>
        <v>-0.60160764228724295</v>
      </c>
      <c r="S961" s="45"/>
      <c r="T961" s="49"/>
      <c r="U961" s="50"/>
      <c r="V961" s="71">
        <f t="shared" si="113"/>
        <v>-3.6979025305818036E-4</v>
      </c>
      <c r="W961" s="51">
        <f t="shared" si="111"/>
        <v>5.4114190194205455E-4</v>
      </c>
      <c r="X961" s="52">
        <f>(C961-AVERAGE($C$2:C960))^2</f>
        <v>2.6727877676191935E-4</v>
      </c>
    </row>
    <row r="962" spans="1:24" x14ac:dyDescent="0.3">
      <c r="A962">
        <v>200601</v>
      </c>
      <c r="B962" s="75">
        <f>Monthly!AA1622</f>
        <v>2.2892666666666669E-2</v>
      </c>
      <c r="C962">
        <f>Monthly!AA1623</f>
        <v>-1.2656666666666662E-3</v>
      </c>
      <c r="D962" s="45">
        <f>INTERCEPT($B$2:B960,$C$2:C960)</f>
        <v>5.9631365863352563E-3</v>
      </c>
      <c r="E962" s="45">
        <f t="shared" si="106"/>
        <v>-1.0117078311325559E-2</v>
      </c>
      <c r="F962" s="45">
        <f t="shared" si="107"/>
        <v>5.7315296849135174E-3</v>
      </c>
      <c r="G962">
        <f>Monthly!H1622</f>
        <v>0.19337234492431393</v>
      </c>
      <c r="H962" s="45">
        <f t="shared" si="108"/>
        <v>0.60880148777436394</v>
      </c>
      <c r="I962" s="31">
        <f>Monthly!K1622</f>
        <v>3.9684156316046482E-3</v>
      </c>
      <c r="J962" s="49">
        <f t="shared" si="109"/>
        <v>-0.60657416280654697</v>
      </c>
      <c r="K962" s="42"/>
      <c r="L962" s="42"/>
      <c r="M962" s="47"/>
      <c r="N962" s="57">
        <f t="shared" si="112"/>
        <v>-6.4352103984215148E-4</v>
      </c>
      <c r="O962">
        <f t="shared" si="110"/>
        <v>3.870651809768684E-7</v>
      </c>
      <c r="P962">
        <f>(C962-AVERAGE($C$2:C961))^2</f>
        <v>6.1257238325208458E-5</v>
      </c>
      <c r="R962">
        <f t="shared" si="105"/>
        <v>-0.60165440136936654</v>
      </c>
      <c r="S962" s="45"/>
      <c r="T962" s="49"/>
      <c r="U962" s="50"/>
      <c r="V962" s="71">
        <f t="shared" si="113"/>
        <v>-3.6676692532330163E-4</v>
      </c>
      <c r="W962" s="51">
        <f t="shared" si="111"/>
        <v>8.0802074498716778E-7</v>
      </c>
      <c r="X962" s="52">
        <f>(C962-AVERAGE($C$2:C961))^2</f>
        <v>6.1257238325208458E-5</v>
      </c>
    </row>
    <row r="963" spans="1:24" x14ac:dyDescent="0.3">
      <c r="A963">
        <v>200602</v>
      </c>
      <c r="B963" s="75">
        <f>Monthly!AA1623</f>
        <v>-1.2656666666666662E-3</v>
      </c>
      <c r="C963">
        <f>Monthly!AA1624</f>
        <v>9.1506666666666663E-3</v>
      </c>
      <c r="D963" s="45">
        <f>INTERCEPT($B$2:B961,$C$2:C961)</f>
        <v>5.9517718745449441E-3</v>
      </c>
      <c r="E963" s="45">
        <f t="shared" si="106"/>
        <v>-1.2386049996562207E-2</v>
      </c>
      <c r="F963" s="45">
        <f t="shared" si="107"/>
        <v>5.96744848515726E-3</v>
      </c>
      <c r="G963">
        <f>Monthly!H1623</f>
        <v>0.19330496952051654</v>
      </c>
      <c r="H963" s="45">
        <f t="shared" si="108"/>
        <v>0.6086313350530651</v>
      </c>
      <c r="I963" s="31">
        <f>Monthly!K1623</f>
        <v>3.9771402334798263E-3</v>
      </c>
      <c r="J963" s="49">
        <f t="shared" si="109"/>
        <v>-0.60618551426154443</v>
      </c>
      <c r="K963" s="42"/>
      <c r="L963" s="42"/>
      <c r="M963" s="47"/>
      <c r="N963" s="57">
        <f t="shared" si="112"/>
        <v>-6.6969428299883116E-4</v>
      </c>
      <c r="O963">
        <f t="shared" si="110"/>
        <v>9.6439489181715036E-5</v>
      </c>
      <c r="P963">
        <f>(C963-AVERAGE($C$2:C962))^2</f>
        <v>6.7484469798694326E-6</v>
      </c>
      <c r="R963">
        <f t="shared" ref="R963:R1026" si="114">J963+I963/(1-G963)</f>
        <v>-0.60125534848239504</v>
      </c>
      <c r="S963" s="45"/>
      <c r="T963" s="49"/>
      <c r="U963" s="50"/>
      <c r="V963" s="71">
        <f t="shared" si="113"/>
        <v>-3.9256870769523861E-4</v>
      </c>
      <c r="W963" s="51">
        <f t="shared" si="111"/>
        <v>9.1073341410472403E-5</v>
      </c>
      <c r="X963" s="52">
        <f>(C963-AVERAGE($C$2:C962))^2</f>
        <v>6.7484469798694326E-6</v>
      </c>
    </row>
    <row r="964" spans="1:24" x14ac:dyDescent="0.3">
      <c r="A964">
        <v>200603</v>
      </c>
      <c r="B964" s="75">
        <f>Monthly!AA1624</f>
        <v>9.1506666666666663E-3</v>
      </c>
      <c r="C964">
        <f>Monthly!AA1625</f>
        <v>8.2236666666666673E-3</v>
      </c>
      <c r="D964" s="45">
        <f>INTERCEPT($B$2:B962,$C$2:C962)</f>
        <v>5.9698057118676238E-3</v>
      </c>
      <c r="E964" s="45">
        <f t="shared" si="106"/>
        <v>-1.490041668771532E-2</v>
      </c>
      <c r="F964" s="45">
        <f t="shared" si="107"/>
        <v>5.8334569655639039E-3</v>
      </c>
      <c r="G964">
        <f>Monthly!H1624</f>
        <v>0.19323868321258156</v>
      </c>
      <c r="H964" s="45">
        <f t="shared" si="108"/>
        <v>0.60846392530266491</v>
      </c>
      <c r="I964" s="31">
        <f>Monthly!K1624</f>
        <v>3.9857276386109771E-3</v>
      </c>
      <c r="J964" s="49">
        <f t="shared" si="109"/>
        <v>-0.60616181533535807</v>
      </c>
      <c r="K964" s="42"/>
      <c r="L964" s="42"/>
      <c r="M964" s="47"/>
      <c r="N964" s="57">
        <f t="shared" si="112"/>
        <v>-6.7129026930986407E-4</v>
      </c>
      <c r="O964">
        <f t="shared" si="110"/>
        <v>7.9120258892877E-5</v>
      </c>
      <c r="P964">
        <f>(C964-AVERAGE($C$2:C963))^2</f>
        <v>2.7824806213017753E-6</v>
      </c>
      <c r="R964">
        <f t="shared" si="114"/>
        <v>-0.60122141034112453</v>
      </c>
      <c r="S964" s="45"/>
      <c r="T964" s="49"/>
      <c r="U964" s="50"/>
      <c r="V964" s="71">
        <f t="shared" si="113"/>
        <v>-3.9476306479365592E-4</v>
      </c>
      <c r="W964" s="51">
        <f t="shared" si="111"/>
        <v>7.427733103611926E-5</v>
      </c>
      <c r="X964" s="52">
        <f>(C964-AVERAGE($C$2:C963))^2</f>
        <v>2.7824806213017753E-6</v>
      </c>
    </row>
    <row r="965" spans="1:24" x14ac:dyDescent="0.3">
      <c r="A965">
        <v>200604</v>
      </c>
      <c r="B965" s="75">
        <f>Monthly!AA1625</f>
        <v>8.2236666666666673E-3</v>
      </c>
      <c r="C965">
        <f>Monthly!AA1626</f>
        <v>-3.2251333333333333E-2</v>
      </c>
      <c r="D965" s="45">
        <f>INTERCEPT($B$2:B963,$C$2:C963)</f>
        <v>5.9614874697347655E-3</v>
      </c>
      <c r="E965" s="45">
        <f t="shared" si="106"/>
        <v>-1.6305049837286839E-2</v>
      </c>
      <c r="F965" s="45">
        <f t="shared" si="107"/>
        <v>5.8274001748895307E-3</v>
      </c>
      <c r="G965">
        <f>Monthly!H1625</f>
        <v>0.19317708431694378</v>
      </c>
      <c r="H965" s="45">
        <f t="shared" si="108"/>
        <v>0.60830834721669391</v>
      </c>
      <c r="I965" s="31">
        <f>Monthly!K1625</f>
        <v>4.0219936057563953E-3</v>
      </c>
      <c r="J965" s="49">
        <f t="shared" si="109"/>
        <v>-0.60606134790087829</v>
      </c>
      <c r="K965" s="42"/>
      <c r="L965" s="42"/>
      <c r="M965" s="47"/>
      <c r="N965" s="57">
        <f t="shared" si="112"/>
        <v>-6.7805617291552545E-4</v>
      </c>
      <c r="O965">
        <f t="shared" si="110"/>
        <v>9.9687183064856087E-4</v>
      </c>
      <c r="P965">
        <f>(C965-AVERAGE($C$2:C964))^2</f>
        <v>1.5061117218499052E-3</v>
      </c>
      <c r="R965">
        <f t="shared" si="114"/>
        <v>-0.60107637099011291</v>
      </c>
      <c r="S965" s="45"/>
      <c r="T965" s="49"/>
      <c r="U965" s="50"/>
      <c r="V965" s="71">
        <f t="shared" si="113"/>
        <v>-4.0414095402174777E-4</v>
      </c>
      <c r="W965" s="51">
        <f t="shared" si="111"/>
        <v>1.0142436624448819E-3</v>
      </c>
      <c r="X965" s="52">
        <f>(C965-AVERAGE($C$2:C964))^2</f>
        <v>1.5061117218499052E-3</v>
      </c>
    </row>
    <row r="966" spans="1:24" x14ac:dyDescent="0.3">
      <c r="A966">
        <v>200605</v>
      </c>
      <c r="B966" s="75">
        <f>Monthly!AA1626</f>
        <v>-3.2251333333333333E-2</v>
      </c>
      <c r="C966">
        <f>Monthly!AA1627</f>
        <v>-2.4336666666666669E-3</v>
      </c>
      <c r="D966" s="45">
        <f>INTERCEPT($B$2:B964,$C$2:C964)</f>
        <v>5.9640342575108659E-3</v>
      </c>
      <c r="E966" s="45">
        <f t="shared" si="106"/>
        <v>-1.8445888511879994E-2</v>
      </c>
      <c r="F966" s="45">
        <f t="shared" si="107"/>
        <v>6.5589387565370113E-3</v>
      </c>
      <c r="G966">
        <f>Monthly!H1626</f>
        <v>0.19312781070911236</v>
      </c>
      <c r="H966" s="45">
        <f t="shared" si="108"/>
        <v>0.60818389404135242</v>
      </c>
      <c r="I966" s="31">
        <f>Monthly!K1626</f>
        <v>4.0688801774436097E-3</v>
      </c>
      <c r="J966" s="49">
        <f t="shared" si="109"/>
        <v>-0.60526857345409291</v>
      </c>
      <c r="K966" s="42"/>
      <c r="L966" s="42"/>
      <c r="M966" s="47"/>
      <c r="N966" s="57">
        <f t="shared" si="112"/>
        <v>-7.3144497014870913E-4</v>
      </c>
      <c r="O966">
        <f t="shared" si="110"/>
        <v>2.8975587040964742E-6</v>
      </c>
      <c r="P966">
        <f>(C966-AVERAGE($C$2:C965))^2</f>
        <v>8.0115578922487681E-5</v>
      </c>
      <c r="R966">
        <f t="shared" si="114"/>
        <v>-0.60022579191886671</v>
      </c>
      <c r="S966" s="45"/>
      <c r="T966" s="49"/>
      <c r="U966" s="50"/>
      <c r="V966" s="71">
        <f t="shared" si="113"/>
        <v>-4.591373136596244E-4</v>
      </c>
      <c r="W966" s="51">
        <f t="shared" si="111"/>
        <v>3.8987661658864096E-6</v>
      </c>
      <c r="X966" s="52">
        <f>(C966-AVERAGE($C$2:C965))^2</f>
        <v>8.0115578922487681E-5</v>
      </c>
    </row>
    <row r="967" spans="1:24" x14ac:dyDescent="0.3">
      <c r="A967">
        <v>200606</v>
      </c>
      <c r="B967" s="75">
        <f>Monthly!AA1627</f>
        <v>-2.4336666666666669E-3</v>
      </c>
      <c r="C967">
        <f>Monthly!AA1628</f>
        <v>1.4250000000000001E-3</v>
      </c>
      <c r="D967" s="45">
        <f>INTERCEPT($B$2:B965,$C$2:C965)</f>
        <v>5.9697671636444009E-3</v>
      </c>
      <c r="E967" s="45">
        <f t="shared" ref="E967:E1030" si="115">SLOPE(B835:B965,C835:C965)</f>
        <v>-2.0179883580575507E-2</v>
      </c>
      <c r="F967" s="45">
        <f t="shared" ref="F967:F1030" si="116">B967*E967+D967</f>
        <v>6.0188782736516613E-3</v>
      </c>
      <c r="G967">
        <f>Monthly!H1627</f>
        <v>0.19306557910568975</v>
      </c>
      <c r="H967" s="45">
        <f t="shared" ref="H967:H1030" si="117">(-G967/(1-G967)*LN(G967))-(LN(1-G967))</f>
        <v>0.60802670624106581</v>
      </c>
      <c r="I967" s="31">
        <f>Monthly!K1627</f>
        <v>4.115136574665508E-3</v>
      </c>
      <c r="J967" s="49">
        <f t="shared" ref="J967:J1030" si="118">D967*G967/((1-G967)*(1-E967*G967))+F967/(1-E967*G967)-I967/(1-G967)-H967</f>
        <v>-0.60570813115732958</v>
      </c>
      <c r="K967" s="42"/>
      <c r="L967" s="42"/>
      <c r="M967" s="47"/>
      <c r="N967" s="57">
        <f t="shared" si="112"/>
        <v>-7.0184328812484403E-4</v>
      </c>
      <c r="O967">
        <f t="shared" si="110"/>
        <v>4.5234623722416986E-6</v>
      </c>
      <c r="P967">
        <f>(C967-AVERAGE($C$2:C966))^2</f>
        <v>2.583473996282424E-5</v>
      </c>
      <c r="R967">
        <f t="shared" si="114"/>
        <v>-0.60060841491260086</v>
      </c>
      <c r="S967" s="45"/>
      <c r="T967" s="49"/>
      <c r="U967" s="50"/>
      <c r="V967" s="71">
        <f t="shared" si="113"/>
        <v>-4.3439784794681996E-4</v>
      </c>
      <c r="W967" s="51">
        <f t="shared" si="111"/>
        <v>3.4573603569492655E-6</v>
      </c>
      <c r="X967" s="52">
        <f>(C967-AVERAGE($C$2:C966))^2</f>
        <v>2.583473996282424E-5</v>
      </c>
    </row>
    <row r="968" spans="1:24" x14ac:dyDescent="0.3">
      <c r="A968">
        <v>200607</v>
      </c>
      <c r="B968" s="75">
        <f>Monthly!AA1628</f>
        <v>1.4250000000000001E-3</v>
      </c>
      <c r="C968">
        <f>Monthly!AA1629</f>
        <v>2.0036666666666668E-2</v>
      </c>
      <c r="D968" s="45">
        <f>INTERCEPT($B$2:B966,$C$2:C966)</f>
        <v>5.9296523666079043E-3</v>
      </c>
      <c r="E968" s="45">
        <f t="shared" si="115"/>
        <v>-2.0182595144165774E-2</v>
      </c>
      <c r="F968" s="45">
        <f t="shared" si="116"/>
        <v>5.9008921685274685E-3</v>
      </c>
      <c r="G968">
        <f>Monthly!H1628</f>
        <v>0.19300772490889692</v>
      </c>
      <c r="H968" s="45">
        <f t="shared" si="117"/>
        <v>0.60788056923592149</v>
      </c>
      <c r="I968" s="31">
        <f>Monthly!K1628</f>
        <v>4.1175913459598201E-3</v>
      </c>
      <c r="J968" s="49">
        <f t="shared" si="118"/>
        <v>-0.60569227926668667</v>
      </c>
      <c r="K968" s="42"/>
      <c r="L968" s="42"/>
      <c r="M968" s="47"/>
      <c r="N968" s="57">
        <f t="shared" si="112"/>
        <v>-7.0291082174519376E-4</v>
      </c>
      <c r="O968">
        <f t="shared" si="110"/>
        <v>4.3013007439784008E-4</v>
      </c>
      <c r="P968">
        <f>(C968-AVERAGE($C$2:C967))^2</f>
        <v>1.8317293881456157E-4</v>
      </c>
      <c r="R968">
        <f t="shared" si="114"/>
        <v>-0.60058988674936675</v>
      </c>
      <c r="S968" s="45"/>
      <c r="T968" s="49"/>
      <c r="U968" s="50"/>
      <c r="V968" s="71">
        <f t="shared" si="113"/>
        <v>-4.355958336051749E-4</v>
      </c>
      <c r="W968" s="51">
        <f t="shared" si="111"/>
        <v>4.1911353188003674E-4</v>
      </c>
      <c r="X968" s="52">
        <f>(C968-AVERAGE($C$2:C967))^2</f>
        <v>1.8317293881456157E-4</v>
      </c>
    </row>
    <row r="969" spans="1:24" x14ac:dyDescent="0.3">
      <c r="A969">
        <v>200608</v>
      </c>
      <c r="B969" s="75">
        <f>Monthly!AA1629</f>
        <v>2.0036666666666668E-2</v>
      </c>
      <c r="C969">
        <f>Monthly!AA1630</f>
        <v>2.2478666666666668E-2</v>
      </c>
      <c r="D969" s="45">
        <f>INTERCEPT($B$2:B967,$C$2:C967)</f>
        <v>5.9207714238795608E-3</v>
      </c>
      <c r="E969" s="45">
        <f t="shared" si="115"/>
        <v>-1.9409281497236214E-2</v>
      </c>
      <c r="F969" s="45">
        <f t="shared" si="116"/>
        <v>5.5318741202799379E-3</v>
      </c>
      <c r="G969">
        <f>Monthly!H1629</f>
        <v>0.19295991828016371</v>
      </c>
      <c r="H969" s="45">
        <f t="shared" si="117"/>
        <v>0.60775980763731796</v>
      </c>
      <c r="I969" s="31">
        <f>Monthly!K1629</f>
        <v>4.1201207991517904E-3</v>
      </c>
      <c r="J969" s="49">
        <f t="shared" si="118"/>
        <v>-0.60594344906579045</v>
      </c>
      <c r="K969" s="42"/>
      <c r="L969" s="42"/>
      <c r="M969" s="47"/>
      <c r="N969" s="57">
        <f t="shared" si="112"/>
        <v>-6.8599598104891746E-4</v>
      </c>
      <c r="O969">
        <f t="shared" si="110"/>
        <v>5.3660159558246957E-4</v>
      </c>
      <c r="P969">
        <f>(C969-AVERAGE($C$2:C968))^2</f>
        <v>2.5479003288932811E-4</v>
      </c>
      <c r="R969">
        <f t="shared" si="114"/>
        <v>-0.60083822456396441</v>
      </c>
      <c r="S969" s="45"/>
      <c r="T969" s="49"/>
      <c r="U969" s="50"/>
      <c r="V969" s="71">
        <f t="shared" si="113"/>
        <v>-4.1953891870449844E-4</v>
      </c>
      <c r="W969" s="51">
        <f t="shared" si="111"/>
        <v>5.2432781902992331E-4</v>
      </c>
      <c r="X969" s="52">
        <f>(C969-AVERAGE($C$2:C968))^2</f>
        <v>2.5479003288932811E-4</v>
      </c>
    </row>
    <row r="970" spans="1:24" x14ac:dyDescent="0.3">
      <c r="A970">
        <v>200609</v>
      </c>
      <c r="B970" s="75">
        <f>Monthly!AA1630</f>
        <v>2.2478666666666668E-2</v>
      </c>
      <c r="C970">
        <f>Monthly!AA1631</f>
        <v>2.8414000000000002E-2</v>
      </c>
      <c r="D970" s="45">
        <f>INTERCEPT($B$2:B968,$C$2:C968)</f>
        <v>5.9144689986152859E-3</v>
      </c>
      <c r="E970" s="45">
        <f t="shared" si="115"/>
        <v>-1.8846894682788211E-2</v>
      </c>
      <c r="F970" s="45">
        <f t="shared" si="116"/>
        <v>5.4908159353391174E-3</v>
      </c>
      <c r="G970">
        <f>Monthly!H1630</f>
        <v>0.19291270412517872</v>
      </c>
      <c r="H970" s="45">
        <f t="shared" si="117"/>
        <v>0.60764053884676805</v>
      </c>
      <c r="I970" s="31">
        <f>Monthly!K1630</f>
        <v>4.1226044518540049E-3</v>
      </c>
      <c r="J970" s="49">
        <f t="shared" si="118"/>
        <v>-0.60586904242964867</v>
      </c>
      <c r="K970" s="42"/>
      <c r="L970" s="42"/>
      <c r="M970" s="47"/>
      <c r="N970" s="57">
        <f t="shared" si="112"/>
        <v>-6.9100683984473638E-4</v>
      </c>
      <c r="O970">
        <f t="shared" si="110"/>
        <v>8.4710142314740899E-4</v>
      </c>
      <c r="P970">
        <f>(C970-AVERAGE($C$2:C969))^2</f>
        <v>4.787776034264709E-4</v>
      </c>
      <c r="R970">
        <f t="shared" si="114"/>
        <v>-0.60076103927692226</v>
      </c>
      <c r="S970" s="45"/>
      <c r="T970" s="49"/>
      <c r="U970" s="50"/>
      <c r="V970" s="71">
        <f t="shared" si="113"/>
        <v>-4.2452953033417923E-4</v>
      </c>
      <c r="W970" s="51">
        <f t="shared" si="111"/>
        <v>8.3166078547195659E-4</v>
      </c>
      <c r="X970" s="52">
        <f>(C970-AVERAGE($C$2:C969))^2</f>
        <v>4.787776034264709E-4</v>
      </c>
    </row>
    <row r="971" spans="1:24" x14ac:dyDescent="0.3">
      <c r="A971">
        <v>200610</v>
      </c>
      <c r="B971" s="75">
        <f>Monthly!AA1631</f>
        <v>2.8414000000000002E-2</v>
      </c>
      <c r="C971">
        <f>Monthly!AA1632</f>
        <v>1.4268333333333331E-2</v>
      </c>
      <c r="D971" s="45">
        <f>INTERCEPT($B$2:B969,$C$2:C969)</f>
        <v>5.926583959167897E-3</v>
      </c>
      <c r="E971" s="45">
        <f t="shared" si="115"/>
        <v>-1.6091434371556877E-2</v>
      </c>
      <c r="F971" s="45">
        <f t="shared" si="116"/>
        <v>5.4693619429344795E-3</v>
      </c>
      <c r="G971">
        <f>Monthly!H1631</f>
        <v>0.19287909915260762</v>
      </c>
      <c r="H971" s="45">
        <f t="shared" si="117"/>
        <v>0.60755564622732683</v>
      </c>
      <c r="I971" s="31">
        <f>Monthly!K1631</f>
        <v>4.1537043873830313E-3</v>
      </c>
      <c r="J971" s="49">
        <f t="shared" si="118"/>
        <v>-0.60583762539846453</v>
      </c>
      <c r="K971" s="42"/>
      <c r="L971" s="42"/>
      <c r="M971" s="47"/>
      <c r="N971" s="57">
        <f t="shared" si="112"/>
        <v>-6.9312259611609833E-4</v>
      </c>
      <c r="O971">
        <f t="shared" si="110"/>
        <v>2.2384516352885747E-4</v>
      </c>
      <c r="P971">
        <f>(C971-AVERAGE($C$2:C970))^2</f>
        <v>5.9486352046139364E-5</v>
      </c>
      <c r="R971">
        <f t="shared" si="114"/>
        <v>-0.60069130297883433</v>
      </c>
      <c r="S971" s="45"/>
      <c r="T971" s="49"/>
      <c r="U971" s="50"/>
      <c r="V971" s="71">
        <f t="shared" si="113"/>
        <v>-4.2903850858101028E-4</v>
      </c>
      <c r="W971" s="51">
        <f t="shared" si="111"/>
        <v>2.1601273905949656E-4</v>
      </c>
      <c r="X971" s="52">
        <f>(C971-AVERAGE($C$2:C970))^2</f>
        <v>5.9486352046139364E-5</v>
      </c>
    </row>
    <row r="972" spans="1:24" x14ac:dyDescent="0.3">
      <c r="A972">
        <v>200611</v>
      </c>
      <c r="B972" s="75">
        <f>Monthly!AA1632</f>
        <v>1.4268333333333331E-2</v>
      </c>
      <c r="C972">
        <f>Monthly!AA1633</f>
        <v>9.7173333333333348E-3</v>
      </c>
      <c r="D972" s="45">
        <f>INTERCEPT($B$2:B970,$C$2:C970)</f>
        <v>5.9404025556375733E-3</v>
      </c>
      <c r="E972" s="45">
        <f t="shared" si="115"/>
        <v>-1.2716860638993764E-2</v>
      </c>
      <c r="F972" s="45">
        <f t="shared" si="116"/>
        <v>5.7589541490868637E-3</v>
      </c>
      <c r="G972">
        <f>Monthly!H1632</f>
        <v>0.19283529202555222</v>
      </c>
      <c r="H972" s="45">
        <f t="shared" si="117"/>
        <v>0.60744497812424292</v>
      </c>
      <c r="I972" s="31">
        <f>Monthly!K1632</f>
        <v>4.1993508748084957E-3</v>
      </c>
      <c r="J972" s="49">
        <f t="shared" si="118"/>
        <v>-0.60548698935407019</v>
      </c>
      <c r="K972" s="42"/>
      <c r="L972" s="42"/>
      <c r="M972" s="47"/>
      <c r="N972" s="57">
        <f t="shared" si="112"/>
        <v>-7.1673591608714671E-4</v>
      </c>
      <c r="O972">
        <f t="shared" si="110"/>
        <v>1.088698011017021E-4</v>
      </c>
      <c r="P972">
        <f>(C972-AVERAGE($C$2:C971))^2</f>
        <v>9.9463807430918441E-6</v>
      </c>
      <c r="R972">
        <f t="shared" si="114"/>
        <v>-0.60028439460070615</v>
      </c>
      <c r="S972" s="45"/>
      <c r="T972" s="49"/>
      <c r="U972" s="50"/>
      <c r="V972" s="71">
        <f t="shared" si="113"/>
        <v>-4.5534820777266144E-4</v>
      </c>
      <c r="W972" s="51">
        <f t="shared" si="111"/>
        <v>1.0348344973675867E-4</v>
      </c>
      <c r="X972" s="52">
        <f>(C972-AVERAGE($C$2:C971))^2</f>
        <v>9.9463807430918441E-6</v>
      </c>
    </row>
    <row r="973" spans="1:24" x14ac:dyDescent="0.3">
      <c r="A973">
        <v>200612</v>
      </c>
      <c r="B973" s="75">
        <f>Monthly!AA1633</f>
        <v>9.7173333333333348E-3</v>
      </c>
      <c r="C973">
        <f>Monthly!AA1634</f>
        <v>1.1200000000000002E-2</v>
      </c>
      <c r="D973" s="45">
        <f>INTERCEPT($B$2:B971,$C$2:C971)</f>
        <v>5.9619118310880598E-3</v>
      </c>
      <c r="E973" s="45">
        <f t="shared" si="115"/>
        <v>-1.2977941408207154E-2</v>
      </c>
      <c r="F973" s="45">
        <f t="shared" si="116"/>
        <v>5.8358008484440411E-3</v>
      </c>
      <c r="G973">
        <f>Monthly!H1633</f>
        <v>0.19280783398524626</v>
      </c>
      <c r="H973" s="45">
        <f t="shared" si="117"/>
        <v>0.60737561036853494</v>
      </c>
      <c r="I973" s="31">
        <f>Monthly!K1633</f>
        <v>4.2442632387941267E-3</v>
      </c>
      <c r="J973" s="49">
        <f t="shared" si="118"/>
        <v>-0.6053919118214206</v>
      </c>
      <c r="K973" s="42"/>
      <c r="L973" s="42"/>
      <c r="M973" s="47"/>
      <c r="N973" s="57">
        <f t="shared" si="112"/>
        <v>-7.2313884081894736E-4</v>
      </c>
      <c r="O973">
        <f t="shared" si="110"/>
        <v>1.4216123981744544E-4</v>
      </c>
      <c r="P973">
        <f>(C973-AVERAGE($C$2:C972))^2</f>
        <v>2.1466607133478496E-5</v>
      </c>
      <c r="R973">
        <f t="shared" si="114"/>
        <v>-0.60013385380563389</v>
      </c>
      <c r="S973" s="45"/>
      <c r="T973" s="49"/>
      <c r="U973" s="50"/>
      <c r="V973" s="71">
        <f t="shared" si="113"/>
        <v>-4.6508180690041367E-4</v>
      </c>
      <c r="W973" s="51">
        <f t="shared" si="111"/>
        <v>1.3607413356167905E-4</v>
      </c>
      <c r="X973" s="52">
        <f>(C973-AVERAGE($C$2:C972))^2</f>
        <v>2.1466607133478496E-5</v>
      </c>
    </row>
    <row r="974" spans="1:24" x14ac:dyDescent="0.3">
      <c r="A974">
        <v>200701</v>
      </c>
      <c r="B974" s="75">
        <f>Monthly!AA1634</f>
        <v>1.1200000000000002E-2</v>
      </c>
      <c r="C974">
        <f>Monthly!AA1635</f>
        <v>-2.3460666666666668E-2</v>
      </c>
      <c r="D974" s="45">
        <f>INTERCEPT($B$2:B972,$C$2:C972)</f>
        <v>5.9695269452266393E-3</v>
      </c>
      <c r="E974" s="45">
        <f t="shared" si="115"/>
        <v>-1.364739740463913E-2</v>
      </c>
      <c r="F974" s="45">
        <f t="shared" si="116"/>
        <v>5.8166760942946812E-3</v>
      </c>
      <c r="G974">
        <f>Monthly!H1634</f>
        <v>0.1927800553022119</v>
      </c>
      <c r="H974" s="45">
        <f t="shared" si="117"/>
        <v>0.60730543126247893</v>
      </c>
      <c r="I974" s="31">
        <f>Monthly!K1634</f>
        <v>4.3034992471952718E-3</v>
      </c>
      <c r="J974" s="49">
        <f t="shared" si="118"/>
        <v>-0.60541337826398323</v>
      </c>
      <c r="K974" s="42"/>
      <c r="L974" s="42"/>
      <c r="M974" s="47"/>
      <c r="N974" s="57">
        <f t="shared" si="112"/>
        <v>-7.2169319943388155E-4</v>
      </c>
      <c r="O974">
        <f t="shared" si="110"/>
        <v>5.1706091434351666E-4</v>
      </c>
      <c r="P974">
        <f>(C974-AVERAGE($C$2:C973))^2</f>
        <v>9.0193461878373894E-4</v>
      </c>
      <c r="R974">
        <f t="shared" si="114"/>
        <v>-0.60008211845621617</v>
      </c>
      <c r="S974" s="45"/>
      <c r="T974" s="49"/>
      <c r="U974" s="50"/>
      <c r="V974" s="71">
        <f t="shared" si="113"/>
        <v>-4.6842688789141412E-4</v>
      </c>
      <c r="W974" s="51">
        <f t="shared" si="111"/>
        <v>5.2864309004469509E-4</v>
      </c>
      <c r="X974" s="52">
        <f>(C974-AVERAGE($C$2:C973))^2</f>
        <v>9.0193461878373894E-4</v>
      </c>
    </row>
    <row r="975" spans="1:24" x14ac:dyDescent="0.3">
      <c r="A975">
        <v>200702</v>
      </c>
      <c r="B975" s="75">
        <f>Monthly!AA1635</f>
        <v>-2.3460666666666668E-2</v>
      </c>
      <c r="C975">
        <f>Monthly!AA1636</f>
        <v>6.7793333333333325E-3</v>
      </c>
      <c r="D975" s="45">
        <f>INTERCEPT($B$2:B973,$C$2:C973)</f>
        <v>5.9723319184973945E-3</v>
      </c>
      <c r="E975" s="45">
        <f t="shared" si="115"/>
        <v>-1.3598459973909585E-2</v>
      </c>
      <c r="F975" s="45">
        <f t="shared" si="116"/>
        <v>6.2913608551252963E-3</v>
      </c>
      <c r="G975">
        <f>Monthly!H1635</f>
        <v>0.19274701409793737</v>
      </c>
      <c r="H975" s="45">
        <f t="shared" si="117"/>
        <v>0.60722195539494483</v>
      </c>
      <c r="I975" s="31">
        <f>Monthly!K1635</f>
        <v>4.3422016115446209E-3</v>
      </c>
      <c r="J975" s="49">
        <f t="shared" si="118"/>
        <v>-0.60490374634261201</v>
      </c>
      <c r="K975" s="42"/>
      <c r="L975" s="42"/>
      <c r="M975" s="47"/>
      <c r="N975" s="57">
        <f t="shared" si="112"/>
        <v>-7.5601397683024846E-4</v>
      </c>
      <c r="O975">
        <f t="shared" si="110"/>
        <v>5.6781459084789515E-5</v>
      </c>
      <c r="P975">
        <f>(C975-AVERAGE($C$2:C974))^2</f>
        <v>5.694869642315729E-8</v>
      </c>
      <c r="R975">
        <f t="shared" si="114"/>
        <v>-0.59952476145512668</v>
      </c>
      <c r="S975" s="45"/>
      <c r="T975" s="49"/>
      <c r="U975" s="50"/>
      <c r="V975" s="71">
        <f t="shared" si="113"/>
        <v>-5.0446422658785572E-4</v>
      </c>
      <c r="W975" s="51">
        <f t="shared" si="111"/>
        <v>5.3053706893913856E-5</v>
      </c>
      <c r="X975" s="52">
        <f>(C975-AVERAGE($C$2:C974))^2</f>
        <v>5.694869642315729E-8</v>
      </c>
    </row>
    <row r="976" spans="1:24" x14ac:dyDescent="0.3">
      <c r="A976">
        <v>200703</v>
      </c>
      <c r="B976" s="75">
        <f>Monthly!AA1636</f>
        <v>6.7793333333333325E-3</v>
      </c>
      <c r="C976">
        <f>Monthly!AA1637</f>
        <v>3.9932666666666672E-2</v>
      </c>
      <c r="D976" s="45">
        <f>INTERCEPT($B$2:B974,$C$2:C974)</f>
        <v>5.9803193308221436E-3</v>
      </c>
      <c r="E976" s="45">
        <f t="shared" si="115"/>
        <v>-1.4210756367875828E-2</v>
      </c>
      <c r="F976" s="45">
        <f t="shared" si="116"/>
        <v>5.883979876485524E-3</v>
      </c>
      <c r="G976">
        <f>Monthly!H1636</f>
        <v>0.19273001408017151</v>
      </c>
      <c r="H976" s="45">
        <f t="shared" si="117"/>
        <v>0.60717900553334392</v>
      </c>
      <c r="I976" s="31">
        <f>Monthly!K1636</f>
        <v>4.3804538226315075E-3</v>
      </c>
      <c r="J976" s="49">
        <f t="shared" si="118"/>
        <v>-0.60531349385643773</v>
      </c>
      <c r="K976" s="42"/>
      <c r="L976" s="42"/>
      <c r="M976" s="47"/>
      <c r="N976" s="57">
        <f t="shared" si="112"/>
        <v>-7.2841983953035594E-4</v>
      </c>
      <c r="O976">
        <f t="shared" si="110"/>
        <v>1.6533239558644381E-3</v>
      </c>
      <c r="P976">
        <f>(C976-AVERAGE($C$2:C975))^2</f>
        <v>1.1150074710338273E-3</v>
      </c>
      <c r="R976">
        <f t="shared" si="114"/>
        <v>-0.5998872375864982</v>
      </c>
      <c r="S976" s="45"/>
      <c r="T976" s="49"/>
      <c r="U976" s="50"/>
      <c r="V976" s="71">
        <f t="shared" si="113"/>
        <v>-4.8102740765478685E-4</v>
      </c>
      <c r="W976" s="51">
        <f t="shared" si="111"/>
        <v>1.6332666687328453E-3</v>
      </c>
      <c r="X976" s="52">
        <f>(C976-AVERAGE($C$2:C975))^2</f>
        <v>1.1150074710338273E-3</v>
      </c>
    </row>
    <row r="977" spans="1:24" x14ac:dyDescent="0.3">
      <c r="A977">
        <v>200704</v>
      </c>
      <c r="B977" s="75">
        <f>Monthly!AA1637</f>
        <v>3.9932666666666672E-2</v>
      </c>
      <c r="C977">
        <f>Monthly!AA1638</f>
        <v>3.051733333333333E-2</v>
      </c>
      <c r="D977" s="45">
        <f>INTERCEPT($B$2:B975,$C$2:C975)</f>
        <v>5.9494903531881844E-3</v>
      </c>
      <c r="E977" s="45">
        <f t="shared" si="115"/>
        <v>-1.4372792670665907E-2</v>
      </c>
      <c r="F977" s="45">
        <f t="shared" si="116"/>
        <v>5.3755464144013727E-3</v>
      </c>
      <c r="G977">
        <f>Monthly!H1637</f>
        <v>0.19271936615408239</v>
      </c>
      <c r="H977" s="45">
        <f t="shared" si="117"/>
        <v>0.60715210372545481</v>
      </c>
      <c r="I977" s="31">
        <f>Monthly!K1637</f>
        <v>4.4294239206231264E-3</v>
      </c>
      <c r="J977" s="49">
        <f t="shared" si="118"/>
        <v>-0.60586187285885051</v>
      </c>
      <c r="K977" s="42"/>
      <c r="L977" s="42"/>
      <c r="M977" s="47"/>
      <c r="N977" s="57">
        <f t="shared" si="112"/>
        <v>-6.9148966918307353E-4</v>
      </c>
      <c r="O977">
        <f t="shared" si="110"/>
        <v>9.7399063320239697E-4</v>
      </c>
      <c r="P977">
        <f>(C977-AVERAGE($C$2:C976))^2</f>
        <v>5.7322637063747907E-4</v>
      </c>
      <c r="R977">
        <f t="shared" si="114"/>
        <v>-0.6003750275972205</v>
      </c>
      <c r="S977" s="45"/>
      <c r="T977" s="49"/>
      <c r="U977" s="50"/>
      <c r="V977" s="71">
        <f t="shared" si="113"/>
        <v>-4.4948810018259622E-4</v>
      </c>
      <c r="W977" s="51">
        <f t="shared" si="111"/>
        <v>9.5894402969526143E-4</v>
      </c>
      <c r="X977" s="52">
        <f>(C977-AVERAGE($C$2:C976))^2</f>
        <v>5.7322637063747907E-4</v>
      </c>
    </row>
    <row r="978" spans="1:24" x14ac:dyDescent="0.3">
      <c r="A978">
        <v>200705</v>
      </c>
      <c r="B978" s="75">
        <f>Monthly!AA1638</f>
        <v>3.051733333333333E-2</v>
      </c>
      <c r="C978">
        <f>Monthly!AA1639</f>
        <v>-2.0465666666666667E-2</v>
      </c>
      <c r="D978" s="45">
        <f>INTERCEPT($B$2:B976,$C$2:C976)</f>
        <v>5.9469040463428543E-3</v>
      </c>
      <c r="E978" s="45">
        <f t="shared" si="115"/>
        <v>-1.4480676872492878E-2</v>
      </c>
      <c r="F978" s="45">
        <f t="shared" si="116"/>
        <v>5.5049924033326982E-3</v>
      </c>
      <c r="G978">
        <f>Monthly!H1638</f>
        <v>0.19271405168941377</v>
      </c>
      <c r="H978" s="45">
        <f t="shared" si="117"/>
        <v>0.60713867674677546</v>
      </c>
      <c r="I978" s="31">
        <f>Monthly!K1638</f>
        <v>4.4850387452681504E-3</v>
      </c>
      <c r="J978" s="49">
        <f t="shared" si="118"/>
        <v>-0.60578901916550454</v>
      </c>
      <c r="K978" s="42"/>
      <c r="L978" s="42"/>
      <c r="M978" s="47"/>
      <c r="N978" s="57">
        <f t="shared" si="112"/>
        <v>-6.9639594621749568E-4</v>
      </c>
      <c r="O978">
        <f t="shared" si="110"/>
        <v>3.908240648184089E-4</v>
      </c>
      <c r="P978">
        <f>(C978-AVERAGE($C$2:C977))^2</f>
        <v>7.3253504153450064E-4</v>
      </c>
      <c r="R978">
        <f t="shared" si="114"/>
        <v>-0.60023331891498732</v>
      </c>
      <c r="S978" s="45"/>
      <c r="T978" s="49"/>
      <c r="U978" s="50"/>
      <c r="V978" s="71">
        <f t="shared" si="113"/>
        <v>-4.5865063652444221E-4</v>
      </c>
      <c r="W978" s="51">
        <f t="shared" si="111"/>
        <v>4.0028069043036792E-4</v>
      </c>
      <c r="X978" s="52">
        <f>(C978-AVERAGE($C$2:C977))^2</f>
        <v>7.3253504153450064E-4</v>
      </c>
    </row>
    <row r="979" spans="1:24" x14ac:dyDescent="0.3">
      <c r="A979">
        <v>200706</v>
      </c>
      <c r="B979" s="75">
        <f>Monthly!AA1639</f>
        <v>-2.0465666666666667E-2</v>
      </c>
      <c r="C979">
        <f>Monthly!AA1640</f>
        <v>-3.5208666666666666E-2</v>
      </c>
      <c r="D979" s="45">
        <f>INTERCEPT($B$2:B977,$C$2:C977)</f>
        <v>5.9773232177246149E-3</v>
      </c>
      <c r="E979" s="45">
        <f t="shared" si="115"/>
        <v>-1.0608671749264473E-2</v>
      </c>
      <c r="F979" s="45">
        <f t="shared" si="116"/>
        <v>6.194436757521145E-3</v>
      </c>
      <c r="G979">
        <f>Monthly!H1639</f>
        <v>0.19273985896994297</v>
      </c>
      <c r="H979" s="45">
        <f t="shared" si="117"/>
        <v>0.60720387831161049</v>
      </c>
      <c r="I979" s="31">
        <f>Monthly!K1639</f>
        <v>4.5400454913077544E-3</v>
      </c>
      <c r="J979" s="49">
        <f t="shared" si="118"/>
        <v>-0.6052218775469107</v>
      </c>
      <c r="K979" s="42"/>
      <c r="L979" s="42"/>
      <c r="M979" s="47"/>
      <c r="N979" s="57">
        <f t="shared" si="112"/>
        <v>-7.345896708013111E-4</v>
      </c>
      <c r="O979">
        <f t="shared" si="110"/>
        <v>1.1884619847168528E-3</v>
      </c>
      <c r="P979">
        <f>(C979-AVERAGE($C$2:C978))^2</f>
        <v>1.7456253900386754E-3</v>
      </c>
      <c r="R979">
        <f t="shared" si="114"/>
        <v>-0.59959785963675516</v>
      </c>
      <c r="S979" s="45"/>
      <c r="T979" s="49"/>
      <c r="U979" s="50"/>
      <c r="V979" s="71">
        <f t="shared" si="113"/>
        <v>-4.9973787718470691E-4</v>
      </c>
      <c r="W979" s="51">
        <f t="shared" si="111"/>
        <v>1.2047097377133296E-3</v>
      </c>
      <c r="X979" s="52">
        <f>(C979-AVERAGE($C$2:C978))^2</f>
        <v>1.7456253900386754E-3</v>
      </c>
    </row>
    <row r="980" spans="1:24" x14ac:dyDescent="0.3">
      <c r="A980">
        <v>200707</v>
      </c>
      <c r="B980" s="75">
        <f>Monthly!AA1640</f>
        <v>-3.5208666666666666E-2</v>
      </c>
      <c r="C980">
        <f>Monthly!AA1641</f>
        <v>1.1618E-2</v>
      </c>
      <c r="D980" s="45">
        <f>INTERCEPT($B$2:B978,$C$2:C978)</f>
        <v>6.0058490941085939E-3</v>
      </c>
      <c r="E980" s="45">
        <f t="shared" si="115"/>
        <v>-1.4674691549823912E-2</v>
      </c>
      <c r="F980" s="45">
        <f t="shared" si="116"/>
        <v>6.5225254173224938E-3</v>
      </c>
      <c r="G980">
        <f>Monthly!H1640</f>
        <v>0.19275888111718484</v>
      </c>
      <c r="H980" s="45">
        <f t="shared" si="117"/>
        <v>0.60725193665055244</v>
      </c>
      <c r="I980" s="31">
        <f>Monthly!K1640</f>
        <v>4.5815213032333177E-3</v>
      </c>
      <c r="J980" s="49">
        <f t="shared" si="118"/>
        <v>-0.60499326452677271</v>
      </c>
      <c r="K980" s="42"/>
      <c r="L980" s="42"/>
      <c r="M980" s="47"/>
      <c r="N980" s="57">
        <f t="shared" si="112"/>
        <v>-7.499854422297475E-4</v>
      </c>
      <c r="O980">
        <f t="shared" si="110"/>
        <v>1.5296706389920697E-4</v>
      </c>
      <c r="P980">
        <f>(C980-AVERAGE($C$2:C979))^2</f>
        <v>2.5894920415480136E-5</v>
      </c>
      <c r="R980">
        <f t="shared" si="114"/>
        <v>-0.59931773438334546</v>
      </c>
      <c r="S980" s="45"/>
      <c r="T980" s="49"/>
      <c r="U980" s="50"/>
      <c r="V980" s="71">
        <f t="shared" si="113"/>
        <v>-5.1785009003001148E-4</v>
      </c>
      <c r="W980" s="51">
        <f t="shared" si="111"/>
        <v>1.4727885740768143E-4</v>
      </c>
      <c r="X980" s="52">
        <f>(C980-AVERAGE($C$2:C979))^2</f>
        <v>2.5894920415480136E-5</v>
      </c>
    </row>
    <row r="981" spans="1:24" x14ac:dyDescent="0.3">
      <c r="A981">
        <v>200708</v>
      </c>
      <c r="B981" s="75">
        <f>Monthly!AA1641</f>
        <v>1.1618E-2</v>
      </c>
      <c r="C981">
        <f>Monthly!AA1642</f>
        <v>3.4243333333333334E-2</v>
      </c>
      <c r="D981" s="45">
        <f>INTERCEPT($B$2:B979,$C$2:C979)</f>
        <v>5.9798778766748323E-3</v>
      </c>
      <c r="E981" s="45">
        <f t="shared" si="115"/>
        <v>-7.5447387957655355E-3</v>
      </c>
      <c r="F981" s="45">
        <f t="shared" si="116"/>
        <v>5.8922231013456283E-3</v>
      </c>
      <c r="G981">
        <f>Monthly!H1641</f>
        <v>0.19279212726455236</v>
      </c>
      <c r="H981" s="45">
        <f t="shared" si="117"/>
        <v>0.60733592961273863</v>
      </c>
      <c r="I981" s="31">
        <f>Monthly!K1641</f>
        <v>4.63672524459982E-3</v>
      </c>
      <c r="J981" s="49">
        <f t="shared" si="118"/>
        <v>-0.60577026812153134</v>
      </c>
      <c r="K981" s="42"/>
      <c r="L981" s="42"/>
      <c r="M981" s="47"/>
      <c r="N981" s="57">
        <f t="shared" si="112"/>
        <v>-6.9765872113242144E-4</v>
      </c>
      <c r="O981">
        <f t="shared" si="110"/>
        <v>1.2208729257502391E-3</v>
      </c>
      <c r="P981">
        <f>(C981-AVERAGE($C$2:C980))^2</f>
        <v>7.6777985037370571E-4</v>
      </c>
      <c r="R981">
        <f t="shared" si="114"/>
        <v>-0.60002611546741147</v>
      </c>
      <c r="S981" s="45"/>
      <c r="T981" s="49"/>
      <c r="U981" s="50"/>
      <c r="V981" s="71">
        <f t="shared" si="113"/>
        <v>-4.7204790399352214E-4</v>
      </c>
      <c r="W981" s="51">
        <f t="shared" si="111"/>
        <v>1.2051576944529456E-3</v>
      </c>
      <c r="X981" s="52">
        <f>(C981-AVERAGE($C$2:C980))^2</f>
        <v>7.6777985037370571E-4</v>
      </c>
    </row>
    <row r="982" spans="1:24" x14ac:dyDescent="0.3">
      <c r="A982">
        <v>200709</v>
      </c>
      <c r="B982" s="75">
        <f>Monthly!AA1642</f>
        <v>3.4243333333333334E-2</v>
      </c>
      <c r="C982">
        <f>Monthly!AA1643</f>
        <v>1.4112E-2</v>
      </c>
      <c r="D982" s="45">
        <f>INTERCEPT($B$2:B980,$C$2:C980)</f>
        <v>5.9372117084759753E-3</v>
      </c>
      <c r="E982" s="45">
        <f t="shared" si="115"/>
        <v>-1.0919354543475132E-2</v>
      </c>
      <c r="F982" s="45">
        <f t="shared" si="116"/>
        <v>5.5632966110589089E-3</v>
      </c>
      <c r="G982">
        <f>Monthly!H1642</f>
        <v>0.19280544609363984</v>
      </c>
      <c r="H982" s="45">
        <f t="shared" si="117"/>
        <v>0.6073695777331577</v>
      </c>
      <c r="I982" s="31">
        <f>Monthly!K1642</f>
        <v>4.6911640177248895E-3</v>
      </c>
      <c r="J982" s="49">
        <f t="shared" si="118"/>
        <v>-0.60621448304892833</v>
      </c>
      <c r="K982" s="42"/>
      <c r="L982" s="42"/>
      <c r="M982" s="47"/>
      <c r="N982" s="57">
        <f t="shared" si="112"/>
        <v>-6.6774340185980774E-4</v>
      </c>
      <c r="O982">
        <f t="shared" si="110"/>
        <v>2.184408150248185E-4</v>
      </c>
      <c r="P982">
        <f>(C982-AVERAGE($C$2:C981))^2</f>
        <v>5.6990918785578321E-5</v>
      </c>
      <c r="R982">
        <f t="shared" si="114"/>
        <v>-0.60040279366744975</v>
      </c>
      <c r="S982" s="45"/>
      <c r="T982" s="49"/>
      <c r="U982" s="50"/>
      <c r="V982" s="71">
        <f t="shared" si="113"/>
        <v>-4.4769281408200967E-4</v>
      </c>
      <c r="W982" s="51">
        <f t="shared" si="111"/>
        <v>2.1198465484043131E-4</v>
      </c>
      <c r="X982" s="52">
        <f>(C982-AVERAGE($C$2:C981))^2</f>
        <v>5.6990918785578321E-5</v>
      </c>
    </row>
    <row r="983" spans="1:24" x14ac:dyDescent="0.3">
      <c r="A983">
        <v>200710</v>
      </c>
      <c r="B983" s="75">
        <f>Monthly!AA1643</f>
        <v>1.4112E-2</v>
      </c>
      <c r="C983">
        <f>Monthly!AA1644</f>
        <v>-4.3941999999999995E-2</v>
      </c>
      <c r="D983" s="45">
        <f>INTERCEPT($B$2:B981,$C$2:C981)</f>
        <v>5.9397423787888957E-3</v>
      </c>
      <c r="E983" s="45">
        <f t="shared" si="115"/>
        <v>-1.3448135259066589E-2</v>
      </c>
      <c r="F983" s="45">
        <f t="shared" si="116"/>
        <v>5.7499622940129476E-3</v>
      </c>
      <c r="G983">
        <f>Monthly!H1643</f>
        <v>0.19282984926208796</v>
      </c>
      <c r="H983" s="45">
        <f t="shared" si="117"/>
        <v>0.60743122807197092</v>
      </c>
      <c r="I983" s="31">
        <f>Monthly!K1643</f>
        <v>4.7466817555608639E-3</v>
      </c>
      <c r="J983" s="49">
        <f t="shared" si="118"/>
        <v>-0.606161472367029</v>
      </c>
      <c r="K983" s="42"/>
      <c r="L983" s="42"/>
      <c r="M983" s="47"/>
      <c r="N983" s="57">
        <f t="shared" si="112"/>
        <v>-6.7131336625333299E-4</v>
      </c>
      <c r="O983">
        <f t="shared" si="110"/>
        <v>1.872352321755902E-3</v>
      </c>
      <c r="P983">
        <f>(C983-AVERAGE($C$2:C982))^2</f>
        <v>2.5515088630939172E-3</v>
      </c>
      <c r="R983">
        <f t="shared" si="114"/>
        <v>-0.60028082656859172</v>
      </c>
      <c r="S983" s="45"/>
      <c r="T983" s="49"/>
      <c r="U983" s="50"/>
      <c r="V983" s="71">
        <f t="shared" si="113"/>
        <v>-4.555789079908959E-4</v>
      </c>
      <c r="W983" s="51">
        <f t="shared" si="111"/>
        <v>1.8910688193915339E-3</v>
      </c>
      <c r="X983" s="52">
        <f>(C983-AVERAGE($C$2:C982))^2</f>
        <v>2.5515088630939172E-3</v>
      </c>
    </row>
    <row r="984" spans="1:24" x14ac:dyDescent="0.3">
      <c r="A984">
        <v>200711</v>
      </c>
      <c r="B984" s="75">
        <f>Monthly!AA1644</f>
        <v>-4.3941999999999995E-2</v>
      </c>
      <c r="C984">
        <f>Monthly!AA1645</f>
        <v>-8.5979999999999997E-3</v>
      </c>
      <c r="D984" s="45">
        <f>INTERCEPT($B$2:B982,$C$2:C982)</f>
        <v>5.9668724245672171E-3</v>
      </c>
      <c r="E984" s="45">
        <f t="shared" si="115"/>
        <v>-1.745858477164685E-2</v>
      </c>
      <c r="F984" s="45">
        <f t="shared" si="116"/>
        <v>6.7340375566029226E-3</v>
      </c>
      <c r="G984">
        <f>Monthly!H1644</f>
        <v>0.19287504573017478</v>
      </c>
      <c r="H984" s="45">
        <f t="shared" si="117"/>
        <v>0.60754540637357468</v>
      </c>
      <c r="I984" s="31">
        <f>Monthly!K1644</f>
        <v>4.7961584921158767E-3</v>
      </c>
      <c r="J984" s="49">
        <f t="shared" si="118"/>
        <v>-0.60535515190178224</v>
      </c>
      <c r="K984" s="42"/>
      <c r="L984" s="42"/>
      <c r="M984" s="47"/>
      <c r="N984" s="57">
        <f t="shared" si="112"/>
        <v>-7.2561440988382075E-4</v>
      </c>
      <c r="O984">
        <f t="shared" si="110"/>
        <v>6.1974454879468863E-5</v>
      </c>
      <c r="P984">
        <f>(C984-AVERAGE($C$2:C983))^2</f>
        <v>2.2852441765434868E-4</v>
      </c>
      <c r="R984">
        <f t="shared" si="114"/>
        <v>-0.59941287683428068</v>
      </c>
      <c r="S984" s="45"/>
      <c r="T984" s="49"/>
      <c r="U984" s="50"/>
      <c r="V984" s="71">
        <f t="shared" si="113"/>
        <v>-5.1169841216096301E-4</v>
      </c>
      <c r="W984" s="51">
        <f t="shared" si="111"/>
        <v>6.538827336948813E-5</v>
      </c>
      <c r="X984" s="52">
        <f>(C984-AVERAGE($C$2:C983))^2</f>
        <v>2.2852441765434868E-4</v>
      </c>
    </row>
    <row r="985" spans="1:24" x14ac:dyDescent="0.3">
      <c r="A985">
        <v>200712</v>
      </c>
      <c r="B985" s="75">
        <f>Monthly!AA1645</f>
        <v>-8.5979999999999997E-3</v>
      </c>
      <c r="C985">
        <f>Monthly!AA1646</f>
        <v>-6.3474666666666665E-2</v>
      </c>
      <c r="D985" s="45">
        <f>INTERCEPT($B$2:B983,$C$2:C983)</f>
        <v>5.9804576917332278E-3</v>
      </c>
      <c r="E985" s="45">
        <f t="shared" si="115"/>
        <v>-1.1170501823041613E-2</v>
      </c>
      <c r="F985" s="45">
        <f t="shared" si="116"/>
        <v>6.0765016664077395E-3</v>
      </c>
      <c r="G985">
        <f>Monthly!H1645</f>
        <v>0.1929279391523539</v>
      </c>
      <c r="H985" s="45">
        <f t="shared" si="117"/>
        <v>0.60767902482175873</v>
      </c>
      <c r="I985" s="31">
        <f>Monthly!K1645</f>
        <v>4.8450073221414664E-3</v>
      </c>
      <c r="J985" s="49">
        <f t="shared" si="118"/>
        <v>-0.60619224642272274</v>
      </c>
      <c r="K985" s="42"/>
      <c r="L985" s="42"/>
      <c r="M985" s="47"/>
      <c r="N985" s="57">
        <f t="shared" si="112"/>
        <v>-6.692409106814623E-4</v>
      </c>
      <c r="O985">
        <f t="shared" si="110"/>
        <v>3.9445215043905696E-3</v>
      </c>
      <c r="P985">
        <f>(C985-AVERAGE($C$2:C984))^2</f>
        <v>4.8969641936519618E-3</v>
      </c>
      <c r="R985">
        <f t="shared" si="114"/>
        <v>-0.60018905593059635</v>
      </c>
      <c r="S985" s="45"/>
      <c r="T985" s="49"/>
      <c r="U985" s="50"/>
      <c r="V985" s="71">
        <f t="shared" si="113"/>
        <v>-4.6151257269298751E-4</v>
      </c>
      <c r="W985" s="51">
        <f t="shared" si="111"/>
        <v>3.970657588870872E-3</v>
      </c>
      <c r="X985" s="52">
        <f>(C985-AVERAGE($C$2:C984))^2</f>
        <v>4.8969641936519618E-3</v>
      </c>
    </row>
    <row r="986" spans="1:24" x14ac:dyDescent="0.3">
      <c r="A986">
        <v>200801</v>
      </c>
      <c r="B986" s="75">
        <f>Monthly!AA1646</f>
        <v>-6.3474666666666665E-2</v>
      </c>
      <c r="C986">
        <f>Monthly!AA1647</f>
        <v>-3.3175666666666666E-2</v>
      </c>
      <c r="D986" s="45">
        <f>INTERCEPT($B$2:B984,$C$2:C984)</f>
        <v>5.9288591744697259E-3</v>
      </c>
      <c r="E986" s="45">
        <f t="shared" si="115"/>
        <v>-2.1127456735289874E-3</v>
      </c>
      <c r="F986" s="45">
        <f t="shared" si="116"/>
        <v>6.0629650018484207E-3</v>
      </c>
      <c r="G986">
        <f>Monthly!H1646</f>
        <v>0.19302378055427166</v>
      </c>
      <c r="H986" s="45">
        <f t="shared" si="117"/>
        <v>0.60792112561669953</v>
      </c>
      <c r="I986" s="31">
        <f>Monthly!K1646</f>
        <v>4.8950492742830384E-3</v>
      </c>
      <c r="J986" s="49">
        <f t="shared" si="118"/>
        <v>-0.60650897850798968</v>
      </c>
      <c r="K986" s="42"/>
      <c r="L986" s="42"/>
      <c r="M986" s="47"/>
      <c r="N986" s="57">
        <f t="shared" si="112"/>
        <v>-6.4791082726854687E-4</v>
      </c>
      <c r="O986">
        <f t="shared" si="110"/>
        <v>1.0580548999474984E-3</v>
      </c>
      <c r="P986">
        <f>(C986-AVERAGE($C$2:C985))^2</f>
        <v>1.5688092013230234E-3</v>
      </c>
      <c r="R986">
        <f t="shared" si="114"/>
        <v>-0.60044306335915765</v>
      </c>
      <c r="S986" s="45"/>
      <c r="T986" s="49"/>
      <c r="U986" s="50"/>
      <c r="V986" s="71">
        <f t="shared" si="113"/>
        <v>-4.4508907443858298E-4</v>
      </c>
      <c r="W986" s="51">
        <f t="shared" si="111"/>
        <v>1.071290709520863E-3</v>
      </c>
      <c r="X986" s="52">
        <f>(C986-AVERAGE($C$2:C985))^2</f>
        <v>1.5688092013230234E-3</v>
      </c>
    </row>
    <row r="987" spans="1:24" x14ac:dyDescent="0.3">
      <c r="A987">
        <v>200802</v>
      </c>
      <c r="B987" s="75">
        <f>Monthly!AA1647</f>
        <v>-3.3175666666666666E-2</v>
      </c>
      <c r="C987">
        <f>Monthly!AA1648</f>
        <v>-4.45E-3</v>
      </c>
      <c r="D987" s="45">
        <f>INTERCEPT($B$2:B985,$C$2:C985)</f>
        <v>5.918531536442756E-3</v>
      </c>
      <c r="E987" s="45">
        <f t="shared" si="115"/>
        <v>1.6535753931195872E-3</v>
      </c>
      <c r="F987" s="45">
        <f t="shared" si="116"/>
        <v>5.8636730703924183E-3</v>
      </c>
      <c r="G987">
        <f>Monthly!H1647</f>
        <v>0.19314721742964736</v>
      </c>
      <c r="H987" s="45">
        <f t="shared" si="117"/>
        <v>0.60823291119802558</v>
      </c>
      <c r="I987" s="31">
        <f>Monthly!K1647</f>
        <v>4.9255873816147332E-3</v>
      </c>
      <c r="J987" s="49">
        <f t="shared" si="118"/>
        <v>-0.60705480508841125</v>
      </c>
      <c r="K987" s="42"/>
      <c r="L987" s="42"/>
      <c r="M987" s="47"/>
      <c r="N987" s="57">
        <f t="shared" si="112"/>
        <v>-6.1115254785530648E-4</v>
      </c>
      <c r="O987">
        <f t="shared" si="110"/>
        <v>1.4736749760837805E-5</v>
      </c>
      <c r="P987">
        <f>(C987-AVERAGE($C$2:C986))^2</f>
        <v>1.1755586188799276E-4</v>
      </c>
      <c r="R987">
        <f t="shared" si="114"/>
        <v>-0.60095011351639549</v>
      </c>
      <c r="S987" s="45"/>
      <c r="T987" s="49"/>
      <c r="U987" s="50"/>
      <c r="V987" s="71">
        <f t="shared" si="113"/>
        <v>-4.1230445306171537E-4</v>
      </c>
      <c r="W987" s="51">
        <f t="shared" si="111"/>
        <v>1.6302985329765253E-5</v>
      </c>
      <c r="X987" s="52">
        <f>(C987-AVERAGE($C$2:C986))^2</f>
        <v>1.1755586188799276E-4</v>
      </c>
    </row>
    <row r="988" spans="1:24" x14ac:dyDescent="0.3">
      <c r="A988">
        <v>200803</v>
      </c>
      <c r="B988" s="75">
        <f>Monthly!AA1648</f>
        <v>-4.45E-3</v>
      </c>
      <c r="C988">
        <f>Monthly!AA1649</f>
        <v>4.7553999999999999E-2</v>
      </c>
      <c r="D988" s="45">
        <f>INTERCEPT($B$2:B986,$C$2:C986)</f>
        <v>5.8455681538961803E-3</v>
      </c>
      <c r="E988" s="45">
        <f t="shared" si="115"/>
        <v>1.18689920373246E-2</v>
      </c>
      <c r="F988" s="45">
        <f t="shared" si="116"/>
        <v>5.7927511393300862E-3</v>
      </c>
      <c r="G988">
        <f>Monthly!H1648</f>
        <v>0.1932766486431384</v>
      </c>
      <c r="H988" s="45">
        <f t="shared" si="117"/>
        <v>0.60855981001305759</v>
      </c>
      <c r="I988" s="31">
        <f>Monthly!K1648</f>
        <v>4.9558204049067476E-3</v>
      </c>
      <c r="J988" s="49">
        <f t="shared" si="118"/>
        <v>-0.60749317221263222</v>
      </c>
      <c r="K988" s="42"/>
      <c r="L988" s="42"/>
      <c r="M988" s="47"/>
      <c r="N988" s="57">
        <f t="shared" si="112"/>
        <v>-5.8163104447735842E-4</v>
      </c>
      <c r="O988">
        <f t="shared" si="110"/>
        <v>2.3170389760500524E-3</v>
      </c>
      <c r="P988">
        <f>(C988-AVERAGE($C$2:C987))^2</f>
        <v>1.6951894269426606E-3</v>
      </c>
      <c r="R988">
        <f t="shared" si="114"/>
        <v>-0.6013500248789504</v>
      </c>
      <c r="S988" s="45"/>
      <c r="T988" s="49"/>
      <c r="U988" s="50"/>
      <c r="V988" s="71">
        <f t="shared" si="113"/>
        <v>-3.8644716376100285E-4</v>
      </c>
      <c r="W988" s="51">
        <f t="shared" si="111"/>
        <v>2.2982864742613603E-3</v>
      </c>
      <c r="X988" s="52">
        <f>(C988-AVERAGE($C$2:C987))^2</f>
        <v>1.6951894269426606E-3</v>
      </c>
    </row>
    <row r="989" spans="1:24" x14ac:dyDescent="0.3">
      <c r="A989">
        <v>200804</v>
      </c>
      <c r="B989" s="75">
        <f>Monthly!AA1649</f>
        <v>4.7553999999999999E-2</v>
      </c>
      <c r="C989">
        <f>Monthly!AA1650</f>
        <v>1.1544333333333334E-2</v>
      </c>
      <c r="D989" s="45">
        <f>INTERCEPT($B$2:B987,$C$2:C987)</f>
        <v>5.8055227031576116E-3</v>
      </c>
      <c r="E989" s="45">
        <f t="shared" si="115"/>
        <v>2.4112246178418294E-2</v>
      </c>
      <c r="F989" s="45">
        <f t="shared" si="116"/>
        <v>6.9521564579261147E-3</v>
      </c>
      <c r="G989">
        <f>Monthly!H1649</f>
        <v>0.19338572770176465</v>
      </c>
      <c r="H989" s="45">
        <f t="shared" si="117"/>
        <v>0.60883528430033895</v>
      </c>
      <c r="I989" s="31">
        <f>Monthly!K1649</f>
        <v>4.9570971223302385E-3</v>
      </c>
      <c r="J989" s="49">
        <f t="shared" si="118"/>
        <v>-0.60659772478718044</v>
      </c>
      <c r="K989" s="42"/>
      <c r="L989" s="42"/>
      <c r="M989" s="47"/>
      <c r="N989" s="57">
        <f t="shared" si="112"/>
        <v>-6.419342760260946E-4</v>
      </c>
      <c r="O989">
        <f t="shared" si="110"/>
        <v>1.4850511824692275E-4</v>
      </c>
      <c r="P989">
        <f>(C989-AVERAGE($C$2:C988))^2</f>
        <v>2.6227678060569347E-5</v>
      </c>
      <c r="R989">
        <f t="shared" si="114"/>
        <v>-0.60045216390067857</v>
      </c>
      <c r="S989" s="45"/>
      <c r="T989" s="49"/>
      <c r="U989" s="50"/>
      <c r="V989" s="71">
        <f t="shared" si="113"/>
        <v>-4.4450065571149944E-4</v>
      </c>
      <c r="W989" s="51">
        <f t="shared" si="111"/>
        <v>1.4373214041687665E-4</v>
      </c>
      <c r="X989" s="52">
        <f>(C989-AVERAGE($C$2:C988))^2</f>
        <v>2.6227678060569347E-5</v>
      </c>
    </row>
    <row r="990" spans="1:24" x14ac:dyDescent="0.3">
      <c r="A990">
        <v>200805</v>
      </c>
      <c r="B990" s="75">
        <f>Monthly!AA1650</f>
        <v>1.1544333333333334E-2</v>
      </c>
      <c r="C990">
        <f>Monthly!AA1651</f>
        <v>-8.4369E-2</v>
      </c>
      <c r="D990" s="45">
        <f>INTERCEPT($B$2:B988,$C$2:C988)</f>
        <v>5.792043843918974E-3</v>
      </c>
      <c r="E990" s="45">
        <f t="shared" si="115"/>
        <v>1.0899074605288217E-2</v>
      </c>
      <c r="F990" s="45">
        <f t="shared" si="116"/>
        <v>5.9178663941872895E-3</v>
      </c>
      <c r="G990">
        <f>Monthly!H1650</f>
        <v>0.19350322058341582</v>
      </c>
      <c r="H990" s="45">
        <f t="shared" si="117"/>
        <v>0.60913198487999831</v>
      </c>
      <c r="I990" s="31">
        <f>Monthly!K1650</f>
        <v>4.9426197570437251E-3</v>
      </c>
      <c r="J990" s="49">
        <f t="shared" si="118"/>
        <v>-0.60793749120054952</v>
      </c>
      <c r="K990" s="42"/>
      <c r="L990" s="42"/>
      <c r="M990" s="47"/>
      <c r="N990" s="57">
        <f t="shared" si="112"/>
        <v>-5.5170871732748011E-4</v>
      </c>
      <c r="O990">
        <f t="shared" si="110"/>
        <v>7.0253383179643691E-3</v>
      </c>
      <c r="P990">
        <f>(C990-AVERAGE($C$2:C989))^2</f>
        <v>8.2441352160937467E-3</v>
      </c>
      <c r="R990">
        <f t="shared" si="114"/>
        <v>-0.60180898593780163</v>
      </c>
      <c r="S990" s="45"/>
      <c r="T990" s="49"/>
      <c r="U990" s="50"/>
      <c r="V990" s="71">
        <f t="shared" si="113"/>
        <v>-3.5677186571330538E-4</v>
      </c>
      <c r="W990" s="51">
        <f t="shared" si="111"/>
        <v>7.0580544760874319E-3</v>
      </c>
      <c r="X990" s="52">
        <f>(C990-AVERAGE($C$2:C989))^2</f>
        <v>8.2441352160937467E-3</v>
      </c>
    </row>
    <row r="991" spans="1:24" x14ac:dyDescent="0.3">
      <c r="A991">
        <v>200806</v>
      </c>
      <c r="B991" s="75">
        <f>Monthly!AA1651</f>
        <v>-8.4369E-2</v>
      </c>
      <c r="C991">
        <f>Monthly!AA1652</f>
        <v>-8.6673333333333342E-3</v>
      </c>
      <c r="D991" s="45">
        <f>INTERCEPT($B$2:B989,$C$2:C989)</f>
        <v>5.832820473163791E-3</v>
      </c>
      <c r="E991" s="45">
        <f t="shared" si="115"/>
        <v>4.1647531601384895E-3</v>
      </c>
      <c r="F991" s="45">
        <f t="shared" si="116"/>
        <v>5.4814444137960671E-3</v>
      </c>
      <c r="G991">
        <f>Monthly!H1651</f>
        <v>0.19364496144443064</v>
      </c>
      <c r="H991" s="45">
        <f t="shared" si="117"/>
        <v>0.60948988709677532</v>
      </c>
      <c r="I991" s="31">
        <f>Monthly!K1651</f>
        <v>4.9283060859978585E-3</v>
      </c>
      <c r="J991" s="49">
        <f t="shared" si="118"/>
        <v>-0.60871397613580414</v>
      </c>
      <c r="K991" s="42"/>
      <c r="L991" s="42"/>
      <c r="M991" s="47"/>
      <c r="N991" s="57">
        <f t="shared" si="112"/>
        <v>-4.9941692496329598E-4</v>
      </c>
      <c r="O991">
        <f t="shared" si="110"/>
        <v>6.6714858454120505E-5</v>
      </c>
      <c r="P991">
        <f>(C991-AVERAGE($C$2:C990))^2</f>
        <v>2.2511241039656151E-4</v>
      </c>
      <c r="R991">
        <f t="shared" si="114"/>
        <v>-0.60260214468395878</v>
      </c>
      <c r="S991" s="45"/>
      <c r="T991" s="49"/>
      <c r="U991" s="50"/>
      <c r="V991" s="71">
        <f t="shared" si="113"/>
        <v>-3.0548816367055587E-4</v>
      </c>
      <c r="W991" s="51">
        <f t="shared" si="111"/>
        <v>6.9920454641412741E-5</v>
      </c>
      <c r="X991" s="52">
        <f>(C991-AVERAGE($C$2:C990))^2</f>
        <v>2.2511241039656151E-4</v>
      </c>
    </row>
    <row r="992" spans="1:24" x14ac:dyDescent="0.3">
      <c r="A992">
        <v>200807</v>
      </c>
      <c r="B992" s="75">
        <f>Monthly!AA1652</f>
        <v>-8.6673333333333342E-3</v>
      </c>
      <c r="C992">
        <f>Monthly!AA1653</f>
        <v>1.3521666666666666E-2</v>
      </c>
      <c r="D992" s="45">
        <f>INTERCEPT($B$2:B990,$C$2:C990)</f>
        <v>5.8487945034416773E-3</v>
      </c>
      <c r="E992" s="45">
        <f t="shared" si="115"/>
        <v>-1.0225138375949761E-2</v>
      </c>
      <c r="F992" s="45">
        <f t="shared" si="116"/>
        <v>5.9374191861254928E-3</v>
      </c>
      <c r="G992">
        <f>Monthly!H1652</f>
        <v>0.19374051098870729</v>
      </c>
      <c r="H992" s="45">
        <f t="shared" si="117"/>
        <v>0.6097311350610537</v>
      </c>
      <c r="I992" s="31">
        <f>Monthly!K1652</f>
        <v>4.9334714001344386E-3</v>
      </c>
      <c r="J992" s="49">
        <f t="shared" si="118"/>
        <v>-0.60852175688542087</v>
      </c>
      <c r="K992" s="42"/>
      <c r="L992" s="42"/>
      <c r="M992" s="47"/>
      <c r="N992" s="57">
        <f t="shared" si="112"/>
        <v>-5.1236178541463895E-4</v>
      </c>
      <c r="O992">
        <f t="shared" si="110"/>
        <v>1.9695395459382761E-4</v>
      </c>
      <c r="P992">
        <f>(C992-AVERAGE($C$2:C991))^2</f>
        <v>5.1845886227686061E-5</v>
      </c>
      <c r="R992">
        <f t="shared" si="114"/>
        <v>-0.60240279460668311</v>
      </c>
      <c r="S992" s="45"/>
      <c r="T992" s="49"/>
      <c r="U992" s="50"/>
      <c r="V992" s="71">
        <f t="shared" si="113"/>
        <v>-3.1837765144931279E-4</v>
      </c>
      <c r="W992" s="51">
        <f t="shared" si="111"/>
        <v>1.915468267274144E-4</v>
      </c>
      <c r="X992" s="52">
        <f>(C992-AVERAGE($C$2:C991))^2</f>
        <v>5.1845886227686061E-5</v>
      </c>
    </row>
    <row r="993" spans="1:24" x14ac:dyDescent="0.3">
      <c r="A993">
        <v>200808</v>
      </c>
      <c r="B993" s="75">
        <f>Monthly!AA1653</f>
        <v>1.3521666666666666E-2</v>
      </c>
      <c r="C993">
        <f>Monthly!AA1654</f>
        <v>-8.6408666666666661E-2</v>
      </c>
      <c r="D993" s="45">
        <f>INTERCEPT($B$2:B991,$C$2:C991)</f>
        <v>5.7556763113989764E-3</v>
      </c>
      <c r="E993" s="45">
        <f t="shared" si="115"/>
        <v>1.2724319676832898E-2</v>
      </c>
      <c r="F993" s="45">
        <f t="shared" si="116"/>
        <v>5.9277303206292185E-3</v>
      </c>
      <c r="G993">
        <f>Monthly!H1653</f>
        <v>0.19385064913889227</v>
      </c>
      <c r="H993" s="45">
        <f t="shared" si="117"/>
        <v>0.61000919802377462</v>
      </c>
      <c r="I993" s="31">
        <f>Monthly!K1653</f>
        <v>4.9123472393525908E-3</v>
      </c>
      <c r="J993" s="49">
        <f t="shared" si="118"/>
        <v>-0.60877294394051806</v>
      </c>
      <c r="K993" s="42"/>
      <c r="L993" s="42"/>
      <c r="M993" s="47"/>
      <c r="N993" s="57">
        <f t="shared" si="112"/>
        <v>-4.9544578262650241E-4</v>
      </c>
      <c r="O993">
        <f t="shared" si="110"/>
        <v>7.3810815226698738E-3</v>
      </c>
      <c r="P993">
        <f>(C993-AVERAGE($C$2:C992))^2</f>
        <v>8.6001864795925836E-3</v>
      </c>
      <c r="R993">
        <f t="shared" si="114"/>
        <v>-0.60267934945445245</v>
      </c>
      <c r="S993" s="45"/>
      <c r="T993" s="49"/>
      <c r="U993" s="50"/>
      <c r="V993" s="71">
        <f t="shared" si="113"/>
        <v>-3.0049629228862118E-4</v>
      </c>
      <c r="W993" s="51">
        <f t="shared" si="111"/>
        <v>7.4146170052229159E-3</v>
      </c>
      <c r="X993" s="52">
        <f>(C993-AVERAGE($C$2:C992))^2</f>
        <v>8.6001864795925836E-3</v>
      </c>
    </row>
    <row r="994" spans="1:24" x14ac:dyDescent="0.3">
      <c r="A994">
        <v>200809</v>
      </c>
      <c r="B994" s="75">
        <f>Monthly!AA1654</f>
        <v>-8.6408666666666661E-2</v>
      </c>
      <c r="C994">
        <f>Monthly!AA1655</f>
        <v>-0.16753733333333332</v>
      </c>
      <c r="D994" s="45">
        <f>INTERCEPT($B$2:B992,$C$2:C992)</f>
        <v>5.7401246173990313E-3</v>
      </c>
      <c r="E994" s="45">
        <f t="shared" si="115"/>
        <v>2.4817815258113652E-2</v>
      </c>
      <c r="F994" s="45">
        <f t="shared" si="116"/>
        <v>3.595650291365775E-3</v>
      </c>
      <c r="G994">
        <f>Monthly!H1654</f>
        <v>0.19401464691249204</v>
      </c>
      <c r="H994" s="45">
        <f t="shared" si="117"/>
        <v>0.61042320136504113</v>
      </c>
      <c r="I994" s="31">
        <f>Monthly!K1654</f>
        <v>4.891345262788652E-3</v>
      </c>
      <c r="J994" s="49">
        <f t="shared" si="118"/>
        <v>-0.61149049820686185</v>
      </c>
      <c r="K994" s="42"/>
      <c r="L994" s="42"/>
      <c r="M994" s="47"/>
      <c r="N994" s="57">
        <f t="shared" si="112"/>
        <v>-3.1243414005360792E-4</v>
      </c>
      <c r="O994">
        <f t="shared" si="110"/>
        <v>2.7964166910202561E-2</v>
      </c>
      <c r="P994">
        <f>(C994-AVERAGE($C$2:C993))^2</f>
        <v>3.0196837262098042E-2</v>
      </c>
      <c r="R994">
        <f t="shared" si="114"/>
        <v>-0.60542172134379446</v>
      </c>
      <c r="S994" s="45"/>
      <c r="T994" s="49"/>
      <c r="U994" s="50"/>
      <c r="V994" s="71">
        <f t="shared" si="113"/>
        <v>-1.2318124212392506E-4</v>
      </c>
      <c r="W994" s="51">
        <f t="shared" si="111"/>
        <v>2.8027498320418589E-2</v>
      </c>
      <c r="X994" s="52">
        <f>(C994-AVERAGE($C$2:C993))^2</f>
        <v>3.0196837262098042E-2</v>
      </c>
    </row>
    <row r="995" spans="1:24" x14ac:dyDescent="0.3">
      <c r="A995">
        <v>200810</v>
      </c>
      <c r="B995" s="75">
        <f>Monthly!AA1655</f>
        <v>-0.16753733333333332</v>
      </c>
      <c r="C995">
        <f>Monthly!AA1656</f>
        <v>-7.3670333333333324E-2</v>
      </c>
      <c r="D995" s="45">
        <f>INTERCEPT($B$2:B993,$C$2:C993)</f>
        <v>5.7587611768806692E-3</v>
      </c>
      <c r="E995" s="45">
        <f t="shared" si="115"/>
        <v>2.7623007124866678E-2</v>
      </c>
      <c r="F995" s="45">
        <f t="shared" si="116"/>
        <v>1.1308762245328396E-3</v>
      </c>
      <c r="G995">
        <f>Monthly!H1655</f>
        <v>0.19425616720179345</v>
      </c>
      <c r="H995" s="45">
        <f t="shared" si="117"/>
        <v>0.61103282425394312</v>
      </c>
      <c r="I995" s="31">
        <f>Monthly!K1655</f>
        <v>4.896480946976858E-3</v>
      </c>
      <c r="J995" s="49">
        <f t="shared" si="118"/>
        <v>-0.6145769514118371</v>
      </c>
      <c r="K995" s="42"/>
      <c r="L995" s="42"/>
      <c r="M995" s="47"/>
      <c r="N995" s="57">
        <f t="shared" si="112"/>
        <v>-1.0457927667056194E-4</v>
      </c>
      <c r="O995">
        <f t="shared" si="110"/>
        <v>5.4119201699253947E-3</v>
      </c>
      <c r="P995">
        <f>(C995-AVERAGE($C$2:C994))^2</f>
        <v>6.3569326374213085E-3</v>
      </c>
      <c r="R995">
        <f t="shared" si="114"/>
        <v>-0.60849998160125573</v>
      </c>
      <c r="S995" s="45"/>
      <c r="T995" s="49"/>
      <c r="U995" s="50"/>
      <c r="V995" s="71">
        <f t="shared" si="113"/>
        <v>7.5851527316650458E-5</v>
      </c>
      <c r="W995" s="51">
        <f t="shared" si="111"/>
        <v>5.4384997815011592E-3</v>
      </c>
      <c r="X995" s="52">
        <f>(C995-AVERAGE($C$2:C994))^2</f>
        <v>6.3569326374213085E-3</v>
      </c>
    </row>
    <row r="996" spans="1:24" x14ac:dyDescent="0.3">
      <c r="A996">
        <v>200811</v>
      </c>
      <c r="B996" s="75">
        <f>Monthly!AA1656</f>
        <v>-7.3670333333333324E-2</v>
      </c>
      <c r="C996">
        <f>Monthly!AA1657</f>
        <v>1.197E-2</v>
      </c>
      <c r="D996" s="45">
        <f>INTERCEPT($B$2:B994,$C$2:C994)</f>
        <v>5.6548374612621589E-3</v>
      </c>
      <c r="E996" s="45">
        <f t="shared" si="115"/>
        <v>8.6499284997578557E-2</v>
      </c>
      <c r="F996" s="45">
        <f t="shared" si="116"/>
        <v>-7.1759369760445151E-4</v>
      </c>
      <c r="G996">
        <f>Monthly!H1656</f>
        <v>0.19453841686939694</v>
      </c>
      <c r="H996" s="45">
        <f t="shared" si="117"/>
        <v>0.61174512941773806</v>
      </c>
      <c r="I996" s="31">
        <f>Monthly!K1656</f>
        <v>4.8424817465924121E-3</v>
      </c>
      <c r="J996" s="49">
        <f t="shared" si="118"/>
        <v>-0.6170979073543037</v>
      </c>
      <c r="K996" s="42"/>
      <c r="L996" s="42"/>
      <c r="M996" s="47"/>
      <c r="N996" s="57">
        <f t="shared" si="112"/>
        <v>6.5192600049099325E-5</v>
      </c>
      <c r="O996">
        <f t="shared" si="110"/>
        <v>1.4172443922992571E-4</v>
      </c>
      <c r="P996">
        <f>(C996-AVERAGE($C$2:C995))^2</f>
        <v>3.5882140887505221E-5</v>
      </c>
      <c r="R996">
        <f t="shared" si="114"/>
        <v>-0.61108584936418697</v>
      </c>
      <c r="S996" s="45"/>
      <c r="T996" s="49"/>
      <c r="U996" s="50"/>
      <c r="V996" s="71">
        <f t="shared" si="113"/>
        <v>2.4304740395372781E-4</v>
      </c>
      <c r="W996" s="51">
        <f t="shared" si="111"/>
        <v>1.3752141718991639E-4</v>
      </c>
      <c r="X996" s="52">
        <f>(C996-AVERAGE($C$2:C995))^2</f>
        <v>3.5882140887505221E-5</v>
      </c>
    </row>
    <row r="997" spans="1:24" x14ac:dyDescent="0.3">
      <c r="A997">
        <v>200812</v>
      </c>
      <c r="B997" s="75">
        <f>Monthly!AA1657</f>
        <v>1.197E-2</v>
      </c>
      <c r="C997">
        <f>Monthly!AA1658</f>
        <v>-8.2723333333333329E-2</v>
      </c>
      <c r="D997" s="45">
        <f>INTERCEPT($B$2:B995,$C$2:C995)</f>
        <v>5.462014133353405E-3</v>
      </c>
      <c r="E997" s="45">
        <f t="shared" si="115"/>
        <v>0.12825197602223901</v>
      </c>
      <c r="F997" s="45">
        <f t="shared" si="116"/>
        <v>6.997190286339606E-3</v>
      </c>
      <c r="G997">
        <f>Monthly!H1657</f>
        <v>0.1948297591702437</v>
      </c>
      <c r="H997" s="45">
        <f t="shared" si="117"/>
        <v>0.61248024290725578</v>
      </c>
      <c r="I997" s="31">
        <f>Monthly!K1657</f>
        <v>4.7882455551488227E-3</v>
      </c>
      <c r="J997" s="49">
        <f t="shared" si="118"/>
        <v>-0.60989507133741006</v>
      </c>
      <c r="K997" s="42"/>
      <c r="L997" s="42"/>
      <c r="M997" s="47"/>
      <c r="N997" s="57">
        <f t="shared" si="112"/>
        <v>-4.198769593560317E-4</v>
      </c>
      <c r="O997">
        <f t="shared" si="110"/>
        <v>6.7738589311031831E-3</v>
      </c>
      <c r="P997">
        <f>(C997-AVERAGE($C$2:C996))^2</f>
        <v>7.869319192807785E-3</v>
      </c>
      <c r="R997">
        <f t="shared" si="114"/>
        <v>-0.60394819785359333</v>
      </c>
      <c r="S997" s="45"/>
      <c r="T997" s="49"/>
      <c r="U997" s="50"/>
      <c r="V997" s="71">
        <f t="shared" si="113"/>
        <v>-2.1845566227069596E-4</v>
      </c>
      <c r="W997" s="51">
        <f t="shared" si="111"/>
        <v>6.8070548395170087E-3</v>
      </c>
      <c r="X997" s="52">
        <f>(C997-AVERAGE($C$2:C996))^2</f>
        <v>7.869319192807785E-3</v>
      </c>
    </row>
    <row r="998" spans="1:24" x14ac:dyDescent="0.3">
      <c r="A998">
        <v>200901</v>
      </c>
      <c r="B998" s="75">
        <f>Monthly!AA1658</f>
        <v>-8.2723333333333329E-2</v>
      </c>
      <c r="C998">
        <f>Monthly!AA1659</f>
        <v>-0.103834</v>
      </c>
      <c r="D998" s="45">
        <f>INTERCEPT($B$2:B996,$C$2:C996)</f>
        <v>5.3822297876620039E-3</v>
      </c>
      <c r="E998" s="45">
        <f t="shared" si="115"/>
        <v>0.12439671597953526</v>
      </c>
      <c r="F998" s="45">
        <f t="shared" si="116"/>
        <v>-4.9082812138850837E-3</v>
      </c>
      <c r="G998">
        <f>Monthly!H1658</f>
        <v>0.1951367369182711</v>
      </c>
      <c r="H998" s="45">
        <f t="shared" si="117"/>
        <v>0.61325465613981556</v>
      </c>
      <c r="I998" s="31">
        <f>Monthly!K1658</f>
        <v>4.6991879380271157E-3</v>
      </c>
      <c r="J998" s="49">
        <f t="shared" si="118"/>
        <v>-0.62278616955813459</v>
      </c>
      <c r="K998" s="42"/>
      <c r="L998" s="42"/>
      <c r="M998" s="47"/>
      <c r="N998" s="57">
        <f t="shared" si="112"/>
        <v>4.482643282574944E-4</v>
      </c>
      <c r="O998">
        <f t="shared" si="110"/>
        <v>1.0874790653428565E-2</v>
      </c>
      <c r="P998">
        <f>(C998-AVERAGE($C$2:C997))^2</f>
        <v>1.2040845060668942E-2</v>
      </c>
      <c r="R998">
        <f t="shared" si="114"/>
        <v>-0.61694767729047351</v>
      </c>
      <c r="S998" s="45"/>
      <c r="T998" s="49"/>
      <c r="U998" s="50"/>
      <c r="V998" s="71">
        <f t="shared" si="113"/>
        <v>6.2205884176994714E-4</v>
      </c>
      <c r="W998" s="51">
        <f t="shared" si="111"/>
        <v>1.0911068228755306E-2</v>
      </c>
      <c r="X998" s="52">
        <f>(C998-AVERAGE($C$2:C997))^2</f>
        <v>1.2040845060668942E-2</v>
      </c>
    </row>
    <row r="999" spans="1:24" x14ac:dyDescent="0.3">
      <c r="A999">
        <v>200902</v>
      </c>
      <c r="B999" s="75">
        <f>Monthly!AA1659</f>
        <v>-0.103834</v>
      </c>
      <c r="C999">
        <f>Monthly!AA1660</f>
        <v>8.7459000000000009E-2</v>
      </c>
      <c r="D999" s="45">
        <f>INTERCEPT($B$2:B997,$C$2:C997)</f>
        <v>5.3994699403057756E-3</v>
      </c>
      <c r="E999" s="45">
        <f t="shared" si="115"/>
        <v>0.11765245090012204</v>
      </c>
      <c r="F999" s="45">
        <f t="shared" si="116"/>
        <v>-6.816854646457495E-3</v>
      </c>
      <c r="G999">
        <f>Monthly!H1659</f>
        <v>0.19548835115178581</v>
      </c>
      <c r="H999" s="45">
        <f t="shared" si="117"/>
        <v>0.61414148374245192</v>
      </c>
      <c r="I999" s="31">
        <f>Monthly!K1659</f>
        <v>4.5442832174107045E-3</v>
      </c>
      <c r="J999" s="49">
        <f t="shared" si="118"/>
        <v>-0.62542440975429336</v>
      </c>
      <c r="K999" s="42"/>
      <c r="L999" s="42"/>
      <c r="M999" s="47"/>
      <c r="N999" s="57">
        <f t="shared" si="112"/>
        <v>6.2593462458995774E-4</v>
      </c>
      <c r="O999">
        <f t="shared" si="110"/>
        <v>7.5399812424902356E-3</v>
      </c>
      <c r="P999">
        <f>(C999-AVERAGE($C$2:C998))^2</f>
        <v>6.6703607480644161E-3</v>
      </c>
      <c r="R999">
        <f t="shared" si="114"/>
        <v>-0.61977591078735295</v>
      </c>
      <c r="S999" s="45"/>
      <c r="T999" s="49"/>
      <c r="U999" s="50"/>
      <c r="V999" s="71">
        <f t="shared" si="113"/>
        <v>8.0492549319881312E-4</v>
      </c>
      <c r="W999" s="51">
        <f t="shared" si="111"/>
        <v>7.5089286286302527E-3</v>
      </c>
      <c r="X999" s="52">
        <f>(C999-AVERAGE($C$2:C998))^2</f>
        <v>6.6703607480644161E-3</v>
      </c>
    </row>
    <row r="1000" spans="1:24" x14ac:dyDescent="0.3">
      <c r="A1000">
        <v>200903</v>
      </c>
      <c r="B1000" s="75">
        <f>Monthly!AA1660</f>
        <v>8.7459000000000009E-2</v>
      </c>
      <c r="C1000">
        <f>Monthly!AA1661</f>
        <v>9.4096666666666662E-2</v>
      </c>
      <c r="D1000" s="45">
        <f>INTERCEPT($B$2:B998,$C$2:C998)</f>
        <v>5.3054006832699303E-3</v>
      </c>
      <c r="E1000" s="45">
        <f t="shared" si="115"/>
        <v>0.13162629692825384</v>
      </c>
      <c r="F1000" s="45">
        <f t="shared" si="116"/>
        <v>1.6817304986318084E-2</v>
      </c>
      <c r="G1000">
        <f>Monthly!H1660</f>
        <v>0.19582081041921887</v>
      </c>
      <c r="H1000" s="45">
        <f t="shared" si="117"/>
        <v>0.61497981360740395</v>
      </c>
      <c r="I1000" s="31">
        <f>Monthly!K1660</f>
        <v>4.388087319905587E-3</v>
      </c>
      <c r="J1000" s="49">
        <f t="shared" si="118"/>
        <v>-0.60184810975390346</v>
      </c>
      <c r="K1000" s="42"/>
      <c r="L1000" s="42"/>
      <c r="M1000" s="47"/>
      <c r="N1000" s="57">
        <f t="shared" si="112"/>
        <v>-9.6179351843173749E-4</v>
      </c>
      <c r="O1000">
        <f t="shared" si="110"/>
        <v>9.0361108527619357E-3</v>
      </c>
      <c r="P1000">
        <f>(C1000-AVERAGE($C$2:C999))^2</f>
        <v>7.7841989026407521E-3</v>
      </c>
      <c r="R1000">
        <f t="shared" si="114"/>
        <v>-0.59639150583184342</v>
      </c>
      <c r="S1000" s="45"/>
      <c r="T1000" s="49"/>
      <c r="U1000" s="50"/>
      <c r="V1000" s="71">
        <f t="shared" si="113"/>
        <v>-7.0705286169620019E-4</v>
      </c>
      <c r="W1000" s="51">
        <f t="shared" si="111"/>
        <v>8.9877452364124904E-3</v>
      </c>
      <c r="X1000" s="52">
        <f>(C1000-AVERAGE($C$2:C999))^2</f>
        <v>7.7841989026407521E-3</v>
      </c>
    </row>
    <row r="1001" spans="1:24" x14ac:dyDescent="0.3">
      <c r="A1001">
        <v>200904</v>
      </c>
      <c r="B1001" s="75">
        <f>Monthly!AA1661</f>
        <v>9.4096666666666662E-2</v>
      </c>
      <c r="C1001">
        <f>Monthly!AA1662</f>
        <v>5.4490000000000004E-2</v>
      </c>
      <c r="D1001" s="45">
        <f>INTERCEPT($B$2:B999,$C$2:C999)</f>
        <v>5.2053041362717925E-3</v>
      </c>
      <c r="E1001" s="45">
        <f t="shared" si="115"/>
        <v>9.475266339994369E-2</v>
      </c>
      <c r="F1001" s="45">
        <f t="shared" si="116"/>
        <v>1.412121391999516E-2</v>
      </c>
      <c r="G1001">
        <f>Monthly!H1661</f>
        <v>0.19611275492722557</v>
      </c>
      <c r="H1001" s="45">
        <f t="shared" si="117"/>
        <v>0.61571583315670941</v>
      </c>
      <c r="I1001" s="31">
        <f>Monthly!K1661</f>
        <v>4.2731269280183847E-3</v>
      </c>
      <c r="J1001" s="49">
        <f t="shared" si="118"/>
        <v>-0.6053489210657097</v>
      </c>
      <c r="K1001" s="42"/>
      <c r="L1001" s="42"/>
      <c r="M1001" s="47"/>
      <c r="N1001" s="57">
        <f t="shared" si="112"/>
        <v>-7.2603402084002455E-4</v>
      </c>
      <c r="O1001">
        <f t="shared" si="110"/>
        <v>3.0488104129905635E-3</v>
      </c>
      <c r="P1001">
        <f>(C1001-AVERAGE($C$2:C1000))^2</f>
        <v>2.3554641372476393E-3</v>
      </c>
      <c r="R1001">
        <f t="shared" si="114"/>
        <v>-0.60003334110818529</v>
      </c>
      <c r="S1001" s="45"/>
      <c r="T1001" s="49"/>
      <c r="U1001" s="50"/>
      <c r="V1001" s="71">
        <f t="shared" si="113"/>
        <v>-4.7158071175702754E-4</v>
      </c>
      <c r="W1001" s="51">
        <f t="shared" si="111"/>
        <v>3.0207753543349826E-3</v>
      </c>
      <c r="X1001" s="52">
        <f>(C1001-AVERAGE($C$2:C1000))^2</f>
        <v>2.3554641372476393E-3</v>
      </c>
    </row>
    <row r="1002" spans="1:24" x14ac:dyDescent="0.3">
      <c r="A1002">
        <v>200905</v>
      </c>
      <c r="B1002" s="75">
        <f>Monthly!AA1662</f>
        <v>5.4490000000000004E-2</v>
      </c>
      <c r="C1002">
        <f>Monthly!AA1663</f>
        <v>2.3250000000000002E-3</v>
      </c>
      <c r="D1002" s="45">
        <f>INTERCEPT($B$2:B1000,$C$2:C1000)</f>
        <v>5.2662187711629109E-3</v>
      </c>
      <c r="E1002" s="45">
        <f t="shared" si="115"/>
        <v>0.12157680403449142</v>
      </c>
      <c r="F1002" s="45">
        <f t="shared" si="116"/>
        <v>1.1890938823002349E-2</v>
      </c>
      <c r="G1002">
        <f>Monthly!H1662</f>
        <v>0.19639933949562119</v>
      </c>
      <c r="H1002" s="45">
        <f t="shared" si="117"/>
        <v>0.61643820559254692</v>
      </c>
      <c r="I1002" s="31">
        <f>Monthly!K1662</f>
        <v>4.1025086495177568E-3</v>
      </c>
      <c r="J1002" s="49">
        <f t="shared" si="118"/>
        <v>-0.60804300950583279</v>
      </c>
      <c r="K1002" s="42"/>
      <c r="L1002" s="42"/>
      <c r="M1002" s="47"/>
      <c r="N1002" s="57">
        <f t="shared" si="112"/>
        <v>-5.4460266663677176E-4</v>
      </c>
      <c r="O1002">
        <f t="shared" si="110"/>
        <v>8.234619464368872E-6</v>
      </c>
      <c r="P1002">
        <f>(C1002-AVERAGE($C$2:C1001))^2</f>
        <v>1.3545410407281003E-5</v>
      </c>
      <c r="R1002">
        <f t="shared" si="114"/>
        <v>-0.60293785112163878</v>
      </c>
      <c r="S1002" s="45"/>
      <c r="T1002" s="49"/>
      <c r="U1002" s="50"/>
      <c r="V1002" s="71">
        <f t="shared" si="113"/>
        <v>-2.837822075713245E-4</v>
      </c>
      <c r="W1002" s="51">
        <f t="shared" si="111"/>
        <v>6.8057446065407146E-6</v>
      </c>
      <c r="X1002" s="52">
        <f>(C1002-AVERAGE($C$2:C1001))^2</f>
        <v>1.3545410407281003E-5</v>
      </c>
    </row>
    <row r="1003" spans="1:24" x14ac:dyDescent="0.3">
      <c r="A1003">
        <v>200906</v>
      </c>
      <c r="B1003" s="75">
        <f>Monthly!AA1663</f>
        <v>2.3250000000000002E-3</v>
      </c>
      <c r="C1003">
        <f>Monthly!AA1664</f>
        <v>7.4332000000000009E-2</v>
      </c>
      <c r="D1003" s="45">
        <f>INTERCEPT($B$2:B1001,$C$2:C1001)</f>
        <v>5.3418845179601434E-3</v>
      </c>
      <c r="E1003" s="45">
        <f t="shared" si="115"/>
        <v>0.14130583577223896</v>
      </c>
      <c r="F1003" s="45">
        <f t="shared" si="116"/>
        <v>5.6704205861305987E-3</v>
      </c>
      <c r="G1003">
        <f>Monthly!H1663</f>
        <v>0.19666930426161067</v>
      </c>
      <c r="H1003" s="45">
        <f t="shared" si="117"/>
        <v>0.61711856462807502</v>
      </c>
      <c r="I1003" s="31">
        <f>Monthly!K1663</f>
        <v>3.9283544174807429E-3</v>
      </c>
      <c r="J1003" s="49">
        <f t="shared" si="118"/>
        <v>-0.61483097033529011</v>
      </c>
      <c r="K1003" s="42"/>
      <c r="L1003" s="42"/>
      <c r="M1003" s="47"/>
      <c r="N1003" s="57">
        <f t="shared" si="112"/>
        <v>-8.7472563843705997E-5</v>
      </c>
      <c r="O1003">
        <f t="shared" si="110"/>
        <v>5.5382578966806867E-3</v>
      </c>
      <c r="P1003">
        <f>(C1003-AVERAGE($C$2:C1002))^2</f>
        <v>4.6690254883633908E-3</v>
      </c>
      <c r="R1003">
        <f t="shared" si="114"/>
        <v>-0.60994088654001077</v>
      </c>
      <c r="S1003" s="45"/>
      <c r="T1003" s="49"/>
      <c r="U1003" s="50"/>
      <c r="V1003" s="71">
        <f t="shared" si="113"/>
        <v>1.6901691181131495E-4</v>
      </c>
      <c r="W1003" s="51">
        <f t="shared" si="111"/>
        <v>5.5001480605389626E-3</v>
      </c>
      <c r="X1003" s="52">
        <f>(C1003-AVERAGE($C$2:C1002))^2</f>
        <v>4.6690254883633908E-3</v>
      </c>
    </row>
    <row r="1004" spans="1:24" x14ac:dyDescent="0.3">
      <c r="A1004">
        <v>200907</v>
      </c>
      <c r="B1004" s="75">
        <f>Monthly!AA1664</f>
        <v>7.4332000000000009E-2</v>
      </c>
      <c r="C1004">
        <f>Monthly!AA1665</f>
        <v>3.4614333333333337E-2</v>
      </c>
      <c r="D1004" s="45">
        <f>INTERCEPT($B$2:B1002,$C$2:C1002)</f>
        <v>5.391093780892791E-3</v>
      </c>
      <c r="E1004" s="45">
        <f t="shared" si="115"/>
        <v>0.14369868038635444</v>
      </c>
      <c r="F1004" s="45">
        <f t="shared" si="116"/>
        <v>1.607250409137129E-2</v>
      </c>
      <c r="G1004">
        <f>Monthly!H1664</f>
        <v>0.19690643812686776</v>
      </c>
      <c r="H1004" s="45">
        <f t="shared" si="117"/>
        <v>0.61771608744365458</v>
      </c>
      <c r="I1004" s="31">
        <f>Monthly!K1664</f>
        <v>3.7181612026701435E-3</v>
      </c>
      <c r="J1004" s="49">
        <f t="shared" si="118"/>
        <v>-0.60444505931930015</v>
      </c>
      <c r="K1004" s="42"/>
      <c r="L1004" s="42"/>
      <c r="M1004" s="47"/>
      <c r="N1004" s="57">
        <f t="shared" si="112"/>
        <v>-7.8690390848784597E-4</v>
      </c>
      <c r="O1004">
        <f t="shared" si="110"/>
        <v>1.2532475982517072E-3</v>
      </c>
      <c r="P1004">
        <f>(C1004-AVERAGE($C$2:C1003))^2</f>
        <v>8.1478318157897399E-4</v>
      </c>
      <c r="R1004">
        <f t="shared" si="114"/>
        <v>-0.59981526102531568</v>
      </c>
      <c r="S1004" s="45"/>
      <c r="T1004" s="49"/>
      <c r="U1004" s="50"/>
      <c r="V1004" s="71">
        <f t="shared" si="113"/>
        <v>-4.8568123582680423E-4</v>
      </c>
      <c r="W1004" s="51">
        <f t="shared" si="111"/>
        <v>1.2320110227552541E-3</v>
      </c>
      <c r="X1004" s="52">
        <f>(C1004-AVERAGE($C$2:C1003))^2</f>
        <v>8.1478318157897399E-4</v>
      </c>
    </row>
    <row r="1005" spans="1:24" x14ac:dyDescent="0.3">
      <c r="A1005">
        <v>200908</v>
      </c>
      <c r="B1005" s="75">
        <f>Monthly!AA1665</f>
        <v>3.4614333333333337E-2</v>
      </c>
      <c r="C1005">
        <f>Monthly!AA1666</f>
        <v>3.6463999999999996E-2</v>
      </c>
      <c r="D1005" s="45">
        <f>INTERCEPT($B$2:B1003,$C$2:C1003)</f>
        <v>5.3819568167971033E-3</v>
      </c>
      <c r="E1005" s="45">
        <f t="shared" si="115"/>
        <v>0.14600726544612461</v>
      </c>
      <c r="F1005" s="45">
        <f t="shared" si="116"/>
        <v>1.0435900972037743E-2</v>
      </c>
      <c r="G1005">
        <f>Monthly!H1665</f>
        <v>0.19711537140361529</v>
      </c>
      <c r="H1005" s="45">
        <f t="shared" si="117"/>
        <v>0.61824247671270005</v>
      </c>
      <c r="I1005" s="31">
        <f>Monthly!K1665</f>
        <v>3.5005586656359287E-3</v>
      </c>
      <c r="J1005" s="49">
        <f t="shared" si="118"/>
        <v>-0.61049683113118058</v>
      </c>
      <c r="K1005" s="42"/>
      <c r="L1005" s="42"/>
      <c r="M1005" s="47"/>
      <c r="N1005" s="57">
        <f t="shared" si="112"/>
        <v>-3.793518998728776E-4</v>
      </c>
      <c r="O1005">
        <f t="shared" si="110"/>
        <v>1.3574325792178662E-3</v>
      </c>
      <c r="P1005">
        <f>(C1005-AVERAGE($C$2:C1004))^2</f>
        <v>9.2207056353021618E-4</v>
      </c>
      <c r="R1005">
        <f t="shared" si="114"/>
        <v>-0.60613685394273242</v>
      </c>
      <c r="S1005" s="45"/>
      <c r="T1005" s="49"/>
      <c r="U1005" s="50"/>
      <c r="V1005" s="71">
        <f t="shared" si="113"/>
        <v>-7.6942519670601672E-5</v>
      </c>
      <c r="W1005" s="51">
        <f t="shared" si="111"/>
        <v>1.3352404802258707E-3</v>
      </c>
      <c r="X1005" s="52">
        <f>(C1005-AVERAGE($C$2:C1004))^2</f>
        <v>9.2207056353021618E-4</v>
      </c>
    </row>
    <row r="1006" spans="1:24" x14ac:dyDescent="0.3">
      <c r="A1006">
        <v>200909</v>
      </c>
      <c r="B1006" s="75">
        <f>Monthly!AA1666</f>
        <v>3.6463999999999996E-2</v>
      </c>
      <c r="C1006">
        <f>Monthly!AA1667</f>
        <v>-1.8317333333333335E-2</v>
      </c>
      <c r="D1006" s="45">
        <f>INTERCEPT($B$2:B1004,$C$2:C1004)</f>
        <v>5.443609041711101E-3</v>
      </c>
      <c r="E1006" s="45">
        <f t="shared" si="115"/>
        <v>0.18698158890724875</v>
      </c>
      <c r="F1006" s="45">
        <f t="shared" si="116"/>
        <v>1.2261705699625019E-2</v>
      </c>
      <c r="G1006">
        <f>Monthly!H1666</f>
        <v>0.19732439941610541</v>
      </c>
      <c r="H1006" s="45">
        <f t="shared" si="117"/>
        <v>0.61876903500867564</v>
      </c>
      <c r="I1006" s="31">
        <f>Monthly!K1666</f>
        <v>3.2788977981163549E-3</v>
      </c>
      <c r="J1006" s="49">
        <f t="shared" si="118"/>
        <v>-0.6087330626335562</v>
      </c>
      <c r="K1006" s="42"/>
      <c r="L1006" s="42"/>
      <c r="M1006" s="47"/>
      <c r="N1006" s="57">
        <f t="shared" si="112"/>
        <v>-4.9813155916662161E-4</v>
      </c>
      <c r="O1006">
        <f t="shared" si="110"/>
        <v>3.1752395186846616E-4</v>
      </c>
      <c r="P1006">
        <f>(C1006-AVERAGE($C$2:C1005))^2</f>
        <v>5.9760511420454542E-4</v>
      </c>
      <c r="R1006">
        <f t="shared" si="114"/>
        <v>-0.604648102537932</v>
      </c>
      <c r="S1006" s="45"/>
      <c r="T1006" s="49"/>
      <c r="U1006" s="50"/>
      <c r="V1006" s="71">
        <f t="shared" si="113"/>
        <v>-1.7320153948147121E-4</v>
      </c>
      <c r="W1006" s="51">
        <f t="shared" si="111"/>
        <v>3.2920951855266604E-4</v>
      </c>
      <c r="X1006" s="52">
        <f>(C1006-AVERAGE($C$2:C1005))^2</f>
        <v>5.9760511420454542E-4</v>
      </c>
    </row>
    <row r="1007" spans="1:24" x14ac:dyDescent="0.3">
      <c r="A1007">
        <v>200910</v>
      </c>
      <c r="B1007" s="75">
        <f>Monthly!AA1667</f>
        <v>-1.8317333333333335E-2</v>
      </c>
      <c r="C1007">
        <f>Monthly!AA1668</f>
        <v>6.0215333333333329E-2</v>
      </c>
      <c r="D1007" s="45">
        <f>INTERCEPT($B$2:B1005,$C$2:C1005)</f>
        <v>5.4674855612698676E-3</v>
      </c>
      <c r="E1007" s="45">
        <f t="shared" si="115"/>
        <v>0.17824151631628177</v>
      </c>
      <c r="F1007" s="45">
        <f t="shared" si="116"/>
        <v>2.2025762930657621E-3</v>
      </c>
      <c r="G1007">
        <f>Monthly!H1667</f>
        <v>0.19753862360025892</v>
      </c>
      <c r="H1007" s="45">
        <f t="shared" si="117"/>
        <v>0.61930861082104405</v>
      </c>
      <c r="I1007" s="31">
        <f>Monthly!K1667</f>
        <v>3.0765517857268272E-3</v>
      </c>
      <c r="J1007" s="49">
        <f t="shared" si="118"/>
        <v>-0.61946451963439142</v>
      </c>
      <c r="K1007" s="42"/>
      <c r="L1007" s="42"/>
      <c r="M1007" s="47"/>
      <c r="N1007" s="57">
        <f t="shared" si="112"/>
        <v>2.2457031922699933E-4</v>
      </c>
      <c r="O1007">
        <f t="shared" si="110"/>
        <v>3.5988916470146679E-3</v>
      </c>
      <c r="P1007">
        <f>(C1007-AVERAGE($C$2:C1006))^2</f>
        <v>2.9280033361410744E-3</v>
      </c>
      <c r="R1007">
        <f t="shared" si="114"/>
        <v>-0.61563062572222604</v>
      </c>
      <c r="S1007" s="45"/>
      <c r="T1007" s="49"/>
      <c r="U1007" s="50"/>
      <c r="V1007" s="71">
        <f t="shared" si="113"/>
        <v>5.3690151288945942E-4</v>
      </c>
      <c r="W1007" s="51">
        <f t="shared" si="111"/>
        <v>3.5615152245473676E-3</v>
      </c>
      <c r="X1007" s="52">
        <f>(C1007-AVERAGE($C$2:C1006))^2</f>
        <v>2.9280033361410744E-3</v>
      </c>
    </row>
    <row r="1008" spans="1:24" x14ac:dyDescent="0.3">
      <c r="A1008">
        <v>200911</v>
      </c>
      <c r="B1008" s="75">
        <f>Monthly!AA1668</f>
        <v>6.0215333333333329E-2</v>
      </c>
      <c r="C1008">
        <f>Monthly!AA1669</f>
        <v>1.8941333333333334E-2</v>
      </c>
      <c r="D1008" s="45">
        <f>INTERCEPT($B$2:B1006,$C$2:C1006)</f>
        <v>5.5017325055371604E-3</v>
      </c>
      <c r="E1008" s="45">
        <f t="shared" si="115"/>
        <v>0.16145003124164164</v>
      </c>
      <c r="F1008" s="45">
        <f t="shared" si="116"/>
        <v>1.5223499953429691E-2</v>
      </c>
      <c r="G1008">
        <f>Monthly!H1668</f>
        <v>0.19774622342221604</v>
      </c>
      <c r="H1008" s="45">
        <f t="shared" si="117"/>
        <v>0.6198314321926166</v>
      </c>
      <c r="I1008" s="31">
        <f>Monthly!K1668</f>
        <v>2.8932722777259613E-3</v>
      </c>
      <c r="J1008" s="49">
        <f t="shared" si="118"/>
        <v>-0.60631146991304496</v>
      </c>
      <c r="K1008" s="42"/>
      <c r="L1008" s="42"/>
      <c r="M1008" s="47"/>
      <c r="N1008" s="57">
        <f t="shared" si="112"/>
        <v>-6.6121189464032198E-4</v>
      </c>
      <c r="O1008">
        <f t="shared" si="110"/>
        <v>3.8425977941475276E-4</v>
      </c>
      <c r="P1008">
        <f>(C1008-AVERAGE($C$2:C1007))^2</f>
        <v>1.6341121371544193E-4</v>
      </c>
      <c r="R1008">
        <f t="shared" si="114"/>
        <v>-0.60270503967588496</v>
      </c>
      <c r="S1008" s="45"/>
      <c r="T1008" s="49"/>
      <c r="U1008" s="50"/>
      <c r="V1008" s="71">
        <f t="shared" si="113"/>
        <v>-2.9883522548737607E-4</v>
      </c>
      <c r="W1008" s="51">
        <f t="shared" si="111"/>
        <v>3.7018408617183303E-4</v>
      </c>
      <c r="X1008" s="52">
        <f>(C1008-AVERAGE($C$2:C1007))^2</f>
        <v>1.6341121371544193E-4</v>
      </c>
    </row>
    <row r="1009" spans="1:24" x14ac:dyDescent="0.3">
      <c r="A1009">
        <v>200912</v>
      </c>
      <c r="B1009" s="75">
        <f>Monthly!AA1669</f>
        <v>1.8941333333333334E-2</v>
      </c>
      <c r="C1009">
        <f>Monthly!AA1670</f>
        <v>-3.5800999999999999E-2</v>
      </c>
      <c r="D1009" s="45">
        <f>INTERCEPT($B$2:B1007,$C$2:C1007)</f>
        <v>5.4751723613502773E-3</v>
      </c>
      <c r="E1009" s="45">
        <f t="shared" si="115"/>
        <v>0.1450562358617245</v>
      </c>
      <c r="F1009" s="45">
        <f t="shared" si="116"/>
        <v>8.2227308768858219E-3</v>
      </c>
      <c r="G1009">
        <f>Monthly!H1669</f>
        <v>0.19792385796854284</v>
      </c>
      <c r="H1009" s="45">
        <f t="shared" si="117"/>
        <v>0.62027873468418271</v>
      </c>
      <c r="I1009" s="31">
        <f>Monthly!K1669</f>
        <v>2.7062848305463598E-3</v>
      </c>
      <c r="J1009" s="49">
        <f t="shared" si="118"/>
        <v>-0.6137960361368654</v>
      </c>
      <c r="K1009" s="42"/>
      <c r="L1009" s="42"/>
      <c r="M1009" s="47"/>
      <c r="N1009" s="57">
        <f t="shared" si="112"/>
        <v>-1.5716942692177438E-4</v>
      </c>
      <c r="O1009">
        <f t="shared" si="110"/>
        <v>1.2704826579223059E-3</v>
      </c>
      <c r="P1009">
        <f>(C1009-AVERAGE($C$2:C1008))^2</f>
        <v>1.761631000476526E-3</v>
      </c>
      <c r="R1009">
        <f t="shared" si="114"/>
        <v>-0.61042193648631105</v>
      </c>
      <c r="S1009" s="45"/>
      <c r="T1009" s="49"/>
      <c r="U1009" s="50"/>
      <c r="V1009" s="71">
        <f t="shared" si="113"/>
        <v>2.0012042322471724E-4</v>
      </c>
      <c r="W1009" s="51">
        <f t="shared" si="111"/>
        <v>1.2960806717275278E-3</v>
      </c>
      <c r="X1009" s="52">
        <f>(C1009-AVERAGE($C$2:C1008))^2</f>
        <v>1.761631000476526E-3</v>
      </c>
    </row>
    <row r="1010" spans="1:24" x14ac:dyDescent="0.3">
      <c r="A1010">
        <v>201001</v>
      </c>
      <c r="B1010" s="75">
        <f>Monthly!AA1670</f>
        <v>-3.5800999999999999E-2</v>
      </c>
      <c r="C1010">
        <f>Monthly!AA1671</f>
        <v>3.0334333333333335E-2</v>
      </c>
      <c r="D1010" s="45">
        <f>INTERCEPT($B$2:B1008,$C$2:C1008)</f>
        <v>5.5263175229744712E-3</v>
      </c>
      <c r="E1010" s="45">
        <f t="shared" si="115"/>
        <v>0.14180484531648063</v>
      </c>
      <c r="F1010" s="45">
        <f t="shared" si="116"/>
        <v>4.4956225579914806E-4</v>
      </c>
      <c r="G1010">
        <f>Monthly!H1670</f>
        <v>0.19809983735896361</v>
      </c>
      <c r="H1010" s="45">
        <f t="shared" si="117"/>
        <v>0.62072182031285461</v>
      </c>
      <c r="I1010" s="31">
        <f>Monthly!K1670</f>
        <v>2.5120713935547355E-3</v>
      </c>
      <c r="J1010" s="49">
        <f t="shared" si="118"/>
        <v>-0.62198724280892637</v>
      </c>
      <c r="K1010" s="42"/>
      <c r="L1010" s="42"/>
      <c r="M1010" s="47"/>
      <c r="N1010" s="57">
        <f t="shared" si="112"/>
        <v>3.9446120885751335E-4</v>
      </c>
      <c r="O1010">
        <f t="shared" si="110"/>
        <v>8.963959428299643E-4</v>
      </c>
      <c r="P1010">
        <f>(C1010-AVERAGE($C$2:C1009))^2</f>
        <v>5.8589092581422871E-4</v>
      </c>
      <c r="R1010">
        <f t="shared" si="114"/>
        <v>-0.61885459424419564</v>
      </c>
      <c r="S1010" s="45"/>
      <c r="T1010" s="49"/>
      <c r="U1010" s="50"/>
      <c r="V1010" s="71">
        <f t="shared" si="113"/>
        <v>7.4535542186662807E-4</v>
      </c>
      <c r="W1010" s="51">
        <f t="shared" si="111"/>
        <v>8.7550761384526464E-4</v>
      </c>
      <c r="X1010" s="52">
        <f>(C1010-AVERAGE($C$2:C1009))^2</f>
        <v>5.8589092581422871E-4</v>
      </c>
    </row>
    <row r="1011" spans="1:24" x14ac:dyDescent="0.3">
      <c r="A1011">
        <v>201002</v>
      </c>
      <c r="B1011" s="75">
        <f>Monthly!AA1671</f>
        <v>3.0334333333333335E-2</v>
      </c>
      <c r="C1011">
        <f>Monthly!AA1672</f>
        <v>6.0888999999999999E-2</v>
      </c>
      <c r="D1011" s="45">
        <f>INTERCEPT($B$2:B1009,$C$2:C1009)</f>
        <v>5.5445938902426942E-3</v>
      </c>
      <c r="E1011" s="45">
        <f t="shared" si="115"/>
        <v>0.14437467815192448</v>
      </c>
      <c r="F1011" s="45">
        <f t="shared" si="116"/>
        <v>9.9241035021958891E-3</v>
      </c>
      <c r="G1011">
        <f>Monthly!H1671</f>
        <v>0.19829442167074948</v>
      </c>
      <c r="H1011" s="45">
        <f t="shared" si="117"/>
        <v>0.62121169328504677</v>
      </c>
      <c r="I1011" s="31">
        <f>Monthly!K1671</f>
        <v>2.4379598809081576E-3</v>
      </c>
      <c r="J1011" s="49">
        <f t="shared" si="118"/>
        <v>-0.61262424633776014</v>
      </c>
      <c r="K1011" s="42"/>
      <c r="L1011" s="42"/>
      <c r="M1011" s="47"/>
      <c r="N1011" s="57">
        <f t="shared" si="112"/>
        <v>-2.3608272721547391E-4</v>
      </c>
      <c r="O1011">
        <f t="shared" si="110"/>
        <v>3.7362757384089354E-3</v>
      </c>
      <c r="P1011">
        <f>(C1011-AVERAGE($C$2:C1010))^2</f>
        <v>2.9960145066436324E-3</v>
      </c>
      <c r="R1011">
        <f t="shared" si="114"/>
        <v>-0.60958327974502557</v>
      </c>
      <c r="S1011" s="45"/>
      <c r="T1011" s="49"/>
      <c r="U1011" s="50"/>
      <c r="V1011" s="71">
        <f t="shared" si="113"/>
        <v>1.4589493224374805E-4</v>
      </c>
      <c r="W1011" s="51">
        <f t="shared" si="111"/>
        <v>3.6897248132724751E-3</v>
      </c>
      <c r="X1011" s="52">
        <f>(C1011-AVERAGE($C$2:C1010))^2</f>
        <v>2.9960145066436324E-3</v>
      </c>
    </row>
    <row r="1012" spans="1:24" x14ac:dyDescent="0.3">
      <c r="A1012">
        <v>201003</v>
      </c>
      <c r="B1012" s="75">
        <f>Monthly!AA1672</f>
        <v>6.0888999999999999E-2</v>
      </c>
      <c r="C1012">
        <f>Monthly!AA1673</f>
        <v>1.5790666666666668E-2</v>
      </c>
      <c r="D1012" s="45">
        <f>INTERCEPT($B$2:B1010,$C$2:C1010)</f>
        <v>5.5026936026066038E-3</v>
      </c>
      <c r="E1012" s="45">
        <f t="shared" si="115"/>
        <v>0.1451640061939273</v>
      </c>
      <c r="F1012" s="45">
        <f t="shared" si="116"/>
        <v>1.4341584775748643E-2</v>
      </c>
      <c r="G1012">
        <f>Monthly!H1672</f>
        <v>0.1984571759513134</v>
      </c>
      <c r="H1012" s="45">
        <f t="shared" si="117"/>
        <v>0.62162138746455275</v>
      </c>
      <c r="I1012" s="31">
        <f>Monthly!K1672</f>
        <v>2.3633982057605909E-3</v>
      </c>
      <c r="J1012" s="49">
        <f t="shared" si="118"/>
        <v>-0.60840009556580776</v>
      </c>
      <c r="K1012" s="42"/>
      <c r="L1012" s="42"/>
      <c r="M1012" s="47"/>
      <c r="N1012" s="57">
        <f t="shared" si="112"/>
        <v>-5.2055497523083999E-4</v>
      </c>
      <c r="O1012">
        <f t="shared" si="110"/>
        <v>2.6605595145110563E-4</v>
      </c>
      <c r="P1012">
        <f>(C1012-AVERAGE($C$2:C1011))^2</f>
        <v>9.1840290429043365E-5</v>
      </c>
      <c r="R1012">
        <f t="shared" si="114"/>
        <v>-0.60545153419784148</v>
      </c>
      <c r="S1012" s="45"/>
      <c r="T1012" s="49"/>
      <c r="U1012" s="50"/>
      <c r="V1012" s="71">
        <f t="shared" si="113"/>
        <v>-1.2125361599435447E-4</v>
      </c>
      <c r="W1012" s="51">
        <f t="shared" si="111"/>
        <v>2.5318920708175926E-4</v>
      </c>
      <c r="X1012" s="52">
        <f>(C1012-AVERAGE($C$2:C1011))^2</f>
        <v>9.1840290429043365E-5</v>
      </c>
    </row>
    <row r="1013" spans="1:24" x14ac:dyDescent="0.3">
      <c r="A1013">
        <v>201004</v>
      </c>
      <c r="B1013" s="75">
        <f>Monthly!AA1673</f>
        <v>1.5790666666666668E-2</v>
      </c>
      <c r="C1013">
        <f>Monthly!AA1674</f>
        <v>-8.0244333333333334E-2</v>
      </c>
      <c r="D1013" s="45">
        <f>INTERCEPT($B$2:B1011,$C$2:C1011)</f>
        <v>5.5192225585315828E-3</v>
      </c>
      <c r="E1013" s="45">
        <f t="shared" si="115"/>
        <v>0.14621171669839361</v>
      </c>
      <c r="F1013" s="45">
        <f t="shared" si="116"/>
        <v>7.8280030396770169E-3</v>
      </c>
      <c r="G1013">
        <f>Monthly!H1673</f>
        <v>0.19860588403709642</v>
      </c>
      <c r="H1013" s="45">
        <f t="shared" si="117"/>
        <v>0.62199568759496171</v>
      </c>
      <c r="I1013" s="31">
        <f>Monthly!K1673</f>
        <v>2.3101063600097179E-3</v>
      </c>
      <c r="J1013" s="49">
        <f t="shared" si="118"/>
        <v>-0.6154074715025819</v>
      </c>
      <c r="K1013" s="42"/>
      <c r="L1013" s="42"/>
      <c r="M1013" s="47"/>
      <c r="N1013" s="57">
        <f t="shared" si="112"/>
        <v>-4.8648527511505057E-5</v>
      </c>
      <c r="O1013">
        <f t="shared" si="110"/>
        <v>6.4313478614747219E-3</v>
      </c>
      <c r="P1013">
        <f>(C1013-AVERAGE($C$2:C1012))^2</f>
        <v>7.4755296069689515E-3</v>
      </c>
      <c r="R1013">
        <f t="shared" si="114"/>
        <v>-0.61252486191761624</v>
      </c>
      <c r="S1013" s="45"/>
      <c r="T1013" s="49"/>
      <c r="U1013" s="50"/>
      <c r="V1013" s="71">
        <f t="shared" si="113"/>
        <v>3.3609043144776363E-4</v>
      </c>
      <c r="W1013" s="51">
        <f t="shared" si="111"/>
        <v>6.4932046941116985E-3</v>
      </c>
      <c r="X1013" s="52">
        <f>(C1013-AVERAGE($C$2:C1012))^2</f>
        <v>7.4755296069689515E-3</v>
      </c>
    </row>
    <row r="1014" spans="1:24" x14ac:dyDescent="0.3">
      <c r="A1014">
        <v>201005</v>
      </c>
      <c r="B1014" s="75">
        <f>Monthly!AA1674</f>
        <v>-8.0244333333333334E-2</v>
      </c>
      <c r="C1014">
        <f>Monthly!AA1675</f>
        <v>-5.3625000000000006E-2</v>
      </c>
      <c r="D1014" s="45">
        <f>INTERCEPT($B$2:B1012,$C$2:C1012)</f>
        <v>5.5714043783955938E-3</v>
      </c>
      <c r="E1014" s="45">
        <f t="shared" si="115"/>
        <v>0.1533995431804418</v>
      </c>
      <c r="F1014" s="45">
        <f t="shared" si="116"/>
        <v>-6.7380396977568388E-3</v>
      </c>
      <c r="G1014">
        <f>Monthly!H1674</f>
        <v>0.19879213982051441</v>
      </c>
      <c r="H1014" s="45">
        <f t="shared" si="117"/>
        <v>0.62246444714121574</v>
      </c>
      <c r="I1014" s="31">
        <f>Monthly!K1674</f>
        <v>2.3372790078404148E-3</v>
      </c>
      <c r="J1014" s="49">
        <f t="shared" si="118"/>
        <v>-0.6309057857066086</v>
      </c>
      <c r="K1014" s="42"/>
      <c r="L1014" s="42"/>
      <c r="M1014" s="47"/>
      <c r="N1014" s="57">
        <f t="shared" si="112"/>
        <v>9.9507375421714617E-4</v>
      </c>
      <c r="O1014">
        <f t="shared" si="110"/>
        <v>2.9833524569161216E-3</v>
      </c>
      <c r="P1014">
        <f>(C1014-AVERAGE($C$2:C1013))^2</f>
        <v>3.5708244515536289E-3</v>
      </c>
      <c r="R1014">
        <f t="shared" si="114"/>
        <v>-0.62798859140035601</v>
      </c>
      <c r="S1014" s="45"/>
      <c r="T1014" s="49"/>
      <c r="U1014" s="50"/>
      <c r="V1014" s="71">
        <f t="shared" si="113"/>
        <v>1.3359373083872486E-3</v>
      </c>
      <c r="W1014" s="51">
        <f t="shared" si="111"/>
        <v>3.0207046298164741E-3</v>
      </c>
      <c r="X1014" s="52">
        <f>(C1014-AVERAGE($C$2:C1013))^2</f>
        <v>3.5708244515536289E-3</v>
      </c>
    </row>
    <row r="1015" spans="1:24" x14ac:dyDescent="0.3">
      <c r="A1015">
        <v>201006</v>
      </c>
      <c r="B1015" s="75">
        <f>Monthly!AA1675</f>
        <v>-5.3625000000000006E-2</v>
      </c>
      <c r="C1015">
        <f>Monthly!AA1676</f>
        <v>7.0317666666666667E-2</v>
      </c>
      <c r="D1015" s="45">
        <f>INTERCEPT($B$2:B1013,$C$2:C1013)</f>
        <v>5.5925519485397271E-3</v>
      </c>
      <c r="E1015" s="45">
        <f t="shared" si="115"/>
        <v>0.15164582264732696</v>
      </c>
      <c r="F1015" s="45">
        <f t="shared" si="116"/>
        <v>-2.5394552909231826E-3</v>
      </c>
      <c r="G1015">
        <f>Monthly!H1675</f>
        <v>0.19899276721762438</v>
      </c>
      <c r="H1015" s="45">
        <f t="shared" si="117"/>
        <v>0.62296931615385986</v>
      </c>
      <c r="I1015" s="31">
        <f>Monthly!K1675</f>
        <v>2.3644288057770788E-3</v>
      </c>
      <c r="J1015" s="49">
        <f t="shared" si="118"/>
        <v>-0.62710702953324304</v>
      </c>
      <c r="K1015" s="42"/>
      <c r="L1015" s="42"/>
      <c r="M1015" s="47"/>
      <c r="N1015" s="57">
        <f t="shared" si="112"/>
        <v>7.3924938462436446E-4</v>
      </c>
      <c r="O1015">
        <f t="shared" si="110"/>
        <v>4.8411561514740036E-3</v>
      </c>
      <c r="P1015">
        <f>(C1015-AVERAGE($C$2:C1014))^2</f>
        <v>4.1274560479413833E-3</v>
      </c>
      <c r="R1015">
        <f t="shared" si="114"/>
        <v>-0.62415520998778895</v>
      </c>
      <c r="S1015" s="45"/>
      <c r="T1015" s="49"/>
      <c r="U1015" s="50"/>
      <c r="V1015" s="71">
        <f t="shared" si="113"/>
        <v>1.0880802543854276E-3</v>
      </c>
      <c r="W1015" s="51">
        <f t="shared" si="111"/>
        <v>4.7927356348155164E-3</v>
      </c>
      <c r="X1015" s="52">
        <f>(C1015-AVERAGE($C$2:C1014))^2</f>
        <v>4.1274560479413833E-3</v>
      </c>
    </row>
    <row r="1016" spans="1:24" x14ac:dyDescent="0.3">
      <c r="A1016">
        <v>201007</v>
      </c>
      <c r="B1016" s="75">
        <f>Monthly!AA1676</f>
        <v>7.0317666666666667E-2</v>
      </c>
      <c r="C1016">
        <f>Monthly!AA1677</f>
        <v>-4.5567333333333335E-2</v>
      </c>
      <c r="D1016" s="45">
        <f>INTERCEPT($B$2:B1014,$C$2:C1014)</f>
        <v>5.5038941752365567E-3</v>
      </c>
      <c r="E1016" s="45">
        <f t="shared" si="115"/>
        <v>0.17157948695991887</v>
      </c>
      <c r="F1016" s="45">
        <f t="shared" si="116"/>
        <v>1.7568963346121812E-2</v>
      </c>
      <c r="G1016">
        <f>Monthly!H1676</f>
        <v>0.19919435094682986</v>
      </c>
      <c r="H1016" s="45">
        <f t="shared" si="117"/>
        <v>0.62347652891427174</v>
      </c>
      <c r="I1016" s="31">
        <f>Monthly!K1676</f>
        <v>2.441875453159101E-3</v>
      </c>
      <c r="J1016" s="49">
        <f t="shared" si="118"/>
        <v>-0.60691762531411975</v>
      </c>
      <c r="K1016" s="42"/>
      <c r="L1016" s="42"/>
      <c r="M1016" s="47"/>
      <c r="N1016" s="57">
        <f t="shared" si="112"/>
        <v>-6.2039081629829129E-4</v>
      </c>
      <c r="O1016">
        <f t="shared" si="110"/>
        <v>2.0202276416296525E-3</v>
      </c>
      <c r="P1016">
        <f>(C1016-AVERAGE($C$2:C1015))^2</f>
        <v>2.6732082652920664E-3</v>
      </c>
      <c r="R1016">
        <f t="shared" si="114"/>
        <v>-0.60386835180306719</v>
      </c>
      <c r="S1016" s="45"/>
      <c r="T1016" s="49"/>
      <c r="U1016" s="50"/>
      <c r="V1016" s="71">
        <f t="shared" si="113"/>
        <v>-2.2361831235091778E-4</v>
      </c>
      <c r="W1016" s="51">
        <f t="shared" si="111"/>
        <v>2.0560524919040666E-3</v>
      </c>
      <c r="X1016" s="52">
        <f>(C1016-AVERAGE($C$2:C1015))^2</f>
        <v>2.6732082652920664E-3</v>
      </c>
    </row>
    <row r="1017" spans="1:24" x14ac:dyDescent="0.3">
      <c r="A1017">
        <v>201008</v>
      </c>
      <c r="B1017" s="75">
        <f>Monthly!AA1677</f>
        <v>-4.5567333333333335E-2</v>
      </c>
      <c r="C1017">
        <f>Monthly!AA1678</f>
        <v>9.0258000000000005E-2</v>
      </c>
      <c r="D1017" s="45">
        <f>INTERCEPT($B$2:B1015,$C$2:C1015)</f>
        <v>5.4467739974559948E-3</v>
      </c>
      <c r="E1017" s="45">
        <f t="shared" si="115"/>
        <v>0.15456877094946619</v>
      </c>
      <c r="F1017" s="45">
        <f t="shared" si="116"/>
        <v>-1.5965127113219809E-3</v>
      </c>
      <c r="G1017">
        <f>Monthly!H1677</f>
        <v>0.19939822866309595</v>
      </c>
      <c r="H1017" s="45">
        <f t="shared" si="117"/>
        <v>0.62398944982096038</v>
      </c>
      <c r="I1017" s="31">
        <f>Monthly!K1677</f>
        <v>2.5425618632796292E-3</v>
      </c>
      <c r="J1017" s="49">
        <f t="shared" si="118"/>
        <v>-0.62741283024385031</v>
      </c>
      <c r="K1017" s="42"/>
      <c r="L1017" s="42"/>
      <c r="M1017" s="47"/>
      <c r="N1017" s="57">
        <f t="shared" si="112"/>
        <v>7.598433028549248E-4</v>
      </c>
      <c r="O1017">
        <f t="shared" si="110"/>
        <v>8.0099200521867361E-3</v>
      </c>
      <c r="P1017">
        <f>(C1017-AVERAGE($C$2:C1016))^2</f>
        <v>7.0851266583750738E-3</v>
      </c>
      <c r="R1017">
        <f t="shared" si="114"/>
        <v>-0.62423701680662314</v>
      </c>
      <c r="S1017" s="45"/>
      <c r="T1017" s="49"/>
      <c r="U1017" s="50"/>
      <c r="V1017" s="71">
        <f t="shared" si="113"/>
        <v>1.0933696829424286E-3</v>
      </c>
      <c r="W1017" s="51">
        <f t="shared" si="111"/>
        <v>7.9503312995775413E-3</v>
      </c>
      <c r="X1017" s="52">
        <f>(C1017-AVERAGE($C$2:C1016))^2</f>
        <v>7.0851266583750738E-3</v>
      </c>
    </row>
    <row r="1018" spans="1:24" x14ac:dyDescent="0.3">
      <c r="A1018">
        <v>201009</v>
      </c>
      <c r="B1018" s="75">
        <f>Monthly!AA1678</f>
        <v>9.0258000000000005E-2</v>
      </c>
      <c r="C1018">
        <f>Monthly!AA1679</f>
        <v>3.8619666666666663E-2</v>
      </c>
      <c r="D1018" s="45">
        <f>INTERCEPT($B$2:B1016,$C$2:C1016)</f>
        <v>5.5220780140539617E-3</v>
      </c>
      <c r="E1018" s="45">
        <f t="shared" si="115"/>
        <v>0.14200523163977588</v>
      </c>
      <c r="F1018" s="45">
        <f t="shared" si="116"/>
        <v>1.8339186211396855E-2</v>
      </c>
      <c r="G1018">
        <f>Monthly!H1678</f>
        <v>0.19957679388269131</v>
      </c>
      <c r="H1018" s="45">
        <f t="shared" si="117"/>
        <v>0.62443863629850149</v>
      </c>
      <c r="I1018" s="31">
        <f>Monthly!K1678</f>
        <v>2.6435034460793577E-3</v>
      </c>
      <c r="J1018" s="49">
        <f t="shared" si="118"/>
        <v>-0.60745014260915553</v>
      </c>
      <c r="K1018" s="42"/>
      <c r="L1018" s="42"/>
      <c r="M1018" s="47"/>
      <c r="N1018" s="57">
        <f t="shared" si="112"/>
        <v>-5.8452884067192179E-4</v>
      </c>
      <c r="O1018">
        <f t="shared" si="110"/>
        <v>1.536968945377627E-3</v>
      </c>
      <c r="P1018">
        <f>(C1018-AVERAGE($C$2:C1017))^2</f>
        <v>1.0531331770526741E-3</v>
      </c>
      <c r="R1018">
        <f t="shared" si="114"/>
        <v>-0.60414751041923886</v>
      </c>
      <c r="S1018" s="45"/>
      <c r="T1018" s="49"/>
      <c r="U1018" s="50"/>
      <c r="V1018" s="71">
        <f t="shared" si="113"/>
        <v>-2.0556859990208259E-4</v>
      </c>
      <c r="W1018" s="51">
        <f t="shared" si="111"/>
        <v>1.5073988935044135E-3</v>
      </c>
      <c r="X1018" s="52">
        <f>(C1018-AVERAGE($C$2:C1017))^2</f>
        <v>1.0531331770526741E-3</v>
      </c>
    </row>
    <row r="1019" spans="1:24" x14ac:dyDescent="0.3">
      <c r="A1019">
        <v>201010</v>
      </c>
      <c r="B1019" s="75">
        <f>Monthly!AA1679</f>
        <v>3.8619666666666663E-2</v>
      </c>
      <c r="C1019">
        <f>Monthly!AA1680</f>
        <v>-1.7166666666666667E-4</v>
      </c>
      <c r="D1019" s="45">
        <f>INTERCEPT($B$2:B1017,$C$2:C1017)</f>
        <v>5.4727853236418451E-3</v>
      </c>
      <c r="E1019" s="45">
        <f t="shared" si="115"/>
        <v>0.13230917636128117</v>
      </c>
      <c r="F1019" s="45">
        <f t="shared" si="116"/>
        <v>1.0582521611655737E-2</v>
      </c>
      <c r="G1019">
        <f>Monthly!H1679</f>
        <v>0.19971761773316452</v>
      </c>
      <c r="H1019" s="45">
        <f t="shared" si="117"/>
        <v>0.6247928486229628</v>
      </c>
      <c r="I1019" s="31">
        <f>Monthly!K1679</f>
        <v>2.694994595429935E-3</v>
      </c>
      <c r="J1019" s="49">
        <f t="shared" si="118"/>
        <v>-0.61588780209271632</v>
      </c>
      <c r="K1019" s="42"/>
      <c r="L1019" s="42"/>
      <c r="M1019" s="47"/>
      <c r="N1019" s="57">
        <f t="shared" si="112"/>
        <v>-1.6301026169139587E-5</v>
      </c>
      <c r="O1019">
        <f t="shared" si="110"/>
        <v>2.4138482247206829E-8</v>
      </c>
      <c r="P1019">
        <f>(C1019-AVERAGE($C$2:C1018))^2</f>
        <v>4.0592564487578873E-5</v>
      </c>
      <c r="R1019">
        <f t="shared" si="114"/>
        <v>-0.61252024752054612</v>
      </c>
      <c r="S1019" s="45"/>
      <c r="T1019" s="49"/>
      <c r="U1019" s="50"/>
      <c r="V1019" s="71">
        <f t="shared" si="113"/>
        <v>3.3579207583409043E-4</v>
      </c>
      <c r="W1019" s="51">
        <f t="shared" si="111"/>
        <v>2.5751437534044967E-7</v>
      </c>
      <c r="X1019" s="52">
        <f>(C1019-AVERAGE($C$2:C1018))^2</f>
        <v>4.0592564487578873E-5</v>
      </c>
    </row>
    <row r="1020" spans="1:24" x14ac:dyDescent="0.3">
      <c r="A1020">
        <v>201011</v>
      </c>
      <c r="B1020" s="75">
        <f>Monthly!AA1680</f>
        <v>-1.7166666666666667E-4</v>
      </c>
      <c r="C1020">
        <f>Monthly!AA1681</f>
        <v>6.6937333333333335E-2</v>
      </c>
      <c r="D1020" s="45">
        <f>INTERCEPT($B$2:B1018,$C$2:C1018)</f>
        <v>5.547321180627284E-3</v>
      </c>
      <c r="E1020" s="45">
        <f t="shared" si="115"/>
        <v>0.14036421309408753</v>
      </c>
      <c r="F1020" s="45">
        <f t="shared" si="116"/>
        <v>5.5232253240461325E-3</v>
      </c>
      <c r="G1020">
        <f>Monthly!H1680</f>
        <v>0.1998631149311052</v>
      </c>
      <c r="H1020" s="45">
        <f t="shared" si="117"/>
        <v>0.62515878383885282</v>
      </c>
      <c r="I1020" s="31">
        <f>Monthly!K1680</f>
        <v>2.7538724150565192E-3</v>
      </c>
      <c r="J1020" s="49">
        <f t="shared" si="118"/>
        <v>-0.62149225298923283</v>
      </c>
      <c r="K1020" s="42"/>
      <c r="L1020" s="42"/>
      <c r="M1020" s="47"/>
      <c r="N1020" s="57">
        <f t="shared" si="112"/>
        <v>3.6112649275601982E-4</v>
      </c>
      <c r="O1020">
        <f t="shared" si="110"/>
        <v>4.4323913172793338E-3</v>
      </c>
      <c r="P1020">
        <f>(C1020-AVERAGE($C$2:C1019))^2</f>
        <v>3.6898370764173525E-3</v>
      </c>
      <c r="R1020">
        <f t="shared" si="114"/>
        <v>-0.61805050137592055</v>
      </c>
      <c r="S1020" s="45"/>
      <c r="T1020" s="49"/>
      <c r="U1020" s="50"/>
      <c r="V1020" s="71">
        <f t="shared" si="113"/>
        <v>6.9336474626591899E-4</v>
      </c>
      <c r="W1020" s="51">
        <f t="shared" si="111"/>
        <v>4.3882633741643738E-3</v>
      </c>
      <c r="X1020" s="52">
        <f>(C1020-AVERAGE($C$2:C1019))^2</f>
        <v>3.6898370764173525E-3</v>
      </c>
    </row>
    <row r="1021" spans="1:24" x14ac:dyDescent="0.3">
      <c r="A1021">
        <v>201012</v>
      </c>
      <c r="B1021" s="75">
        <f>Monthly!AA1681</f>
        <v>6.6937333333333335E-2</v>
      </c>
      <c r="C1021">
        <f>Monthly!AA1682</f>
        <v>2.3222E-2</v>
      </c>
      <c r="D1021" s="45">
        <f>INTERCEPT($B$2:B1019,$C$2:C1019)</f>
        <v>5.5802359099545226E-3</v>
      </c>
      <c r="E1021" s="45">
        <f t="shared" si="115"/>
        <v>0.13862484125372532</v>
      </c>
      <c r="F1021" s="45">
        <f t="shared" si="116"/>
        <v>1.4859413117235553E-2</v>
      </c>
      <c r="G1021">
        <f>Monthly!H1681</f>
        <v>0.20000134726516736</v>
      </c>
      <c r="H1021" s="45">
        <f t="shared" si="117"/>
        <v>0.62550641745203539</v>
      </c>
      <c r="I1021" s="31">
        <f>Monthly!K1681</f>
        <v>2.8125075774738063E-3</v>
      </c>
      <c r="J1021" s="49">
        <f t="shared" si="118"/>
        <v>-0.61230406506133805</v>
      </c>
      <c r="K1021" s="42"/>
      <c r="L1021" s="42"/>
      <c r="M1021" s="47"/>
      <c r="N1021" s="57">
        <f t="shared" si="112"/>
        <v>-2.5764509380546419E-4</v>
      </c>
      <c r="O1021">
        <f t="shared" si="110"/>
        <v>5.51293733731063E-4</v>
      </c>
      <c r="P1021">
        <f>(C1021-AVERAGE($C$2:C1020))^2</f>
        <v>2.8794982525442395E-4</v>
      </c>
      <c r="R1021">
        <f t="shared" si="114"/>
        <v>-0.60878842466887095</v>
      </c>
      <c r="S1021" s="45"/>
      <c r="T1021" s="49"/>
      <c r="U1021" s="50"/>
      <c r="V1021" s="71">
        <f t="shared" si="113"/>
        <v>9.4501549657753647E-5</v>
      </c>
      <c r="W1021" s="51">
        <f t="shared" si="111"/>
        <v>5.3488118457058296E-4</v>
      </c>
      <c r="X1021" s="52">
        <f>(C1021-AVERAGE($C$2:C1020))^2</f>
        <v>2.8794982525442395E-4</v>
      </c>
    </row>
    <row r="1022" spans="1:24" x14ac:dyDescent="0.3">
      <c r="A1022">
        <v>201101</v>
      </c>
      <c r="B1022" s="75">
        <f>Monthly!AA1682</f>
        <v>2.3222E-2</v>
      </c>
      <c r="C1022">
        <f>Monthly!AA1683</f>
        <v>3.2399666666666667E-2</v>
      </c>
      <c r="D1022" s="45">
        <f>INTERCEPT($B$2:B1020,$C$2:C1020)</f>
        <v>5.5696008581785986E-3</v>
      </c>
      <c r="E1022" s="45">
        <f t="shared" si="115"/>
        <v>0.14881642966387923</v>
      </c>
      <c r="F1022" s="45">
        <f t="shared" si="116"/>
        <v>9.0254159878332026E-3</v>
      </c>
      <c r="G1022">
        <f>Monthly!H1682</f>
        <v>0.20010357263674008</v>
      </c>
      <c r="H1022" s="45">
        <f t="shared" si="117"/>
        <v>0.62576348019455064</v>
      </c>
      <c r="I1022" s="31">
        <f>Monthly!K1682</f>
        <v>2.9105008903460021E-3</v>
      </c>
      <c r="J1022" s="49">
        <f t="shared" si="118"/>
        <v>-0.61866358127540899</v>
      </c>
      <c r="K1022" s="42"/>
      <c r="L1022" s="42"/>
      <c r="M1022" s="47"/>
      <c r="N1022" s="57">
        <f t="shared" si="112"/>
        <v>1.7063172948386662E-4</v>
      </c>
      <c r="O1022">
        <f t="shared" ref="O1022:O1044" si="119">(C1022-N1022)^2</f>
        <v>1.0387106929821495E-3</v>
      </c>
      <c r="P1022">
        <f>(C1022-AVERAGE($C$2:C1021))^2</f>
        <v>6.8278289454256919E-4</v>
      </c>
      <c r="R1022">
        <f t="shared" si="114"/>
        <v>-0.61502498408859563</v>
      </c>
      <c r="S1022" s="45"/>
      <c r="T1022" s="49"/>
      <c r="U1022" s="50"/>
      <c r="V1022" s="71">
        <f t="shared" si="113"/>
        <v>4.9774220810430009E-4</v>
      </c>
      <c r="W1022" s="51">
        <f t="shared" ref="W1022:W1044" si="120">(C1022-V1022)^2</f>
        <v>1.0177327841598197E-3</v>
      </c>
      <c r="X1022" s="52">
        <f>(C1022-AVERAGE($C$2:C1021))^2</f>
        <v>6.8278289454256919E-4</v>
      </c>
    </row>
    <row r="1023" spans="1:24" x14ac:dyDescent="0.3">
      <c r="A1023">
        <v>201102</v>
      </c>
      <c r="B1023" s="75">
        <f>Monthly!AA1683</f>
        <v>3.2399666666666667E-2</v>
      </c>
      <c r="C1023">
        <f>Monthly!AA1684</f>
        <v>5.5266666666666658E-4</v>
      </c>
      <c r="D1023" s="45">
        <f>INTERCEPT($B$2:B1021,$C$2:C1021)</f>
        <v>5.6255567567796991E-3</v>
      </c>
      <c r="E1023" s="45">
        <f t="shared" si="115"/>
        <v>0.15002434137161041</v>
      </c>
      <c r="F1023" s="45">
        <f t="shared" si="116"/>
        <v>1.0486295409106085E-2</v>
      </c>
      <c r="G1023">
        <f>Monthly!H1683</f>
        <v>0.20017849398325122</v>
      </c>
      <c r="H1023" s="45">
        <f t="shared" si="117"/>
        <v>0.6259518723038231</v>
      </c>
      <c r="I1023" s="31">
        <f>Monthly!K1683</f>
        <v>3.0488571224463741E-3</v>
      </c>
      <c r="J1023" s="49">
        <f t="shared" si="118"/>
        <v>-0.61750127672163069</v>
      </c>
      <c r="K1023" s="42"/>
      <c r="L1023" s="42"/>
      <c r="M1023" s="47"/>
      <c r="N1023" s="57">
        <f t="shared" ref="N1023:N1044" si="121">$K$254+$L$254*J1023</f>
        <v>9.2357205883235316E-5</v>
      </c>
      <c r="O1023">
        <f t="shared" si="119"/>
        <v>2.1188479968673324E-7</v>
      </c>
      <c r="P1023">
        <f>(C1023-AVERAGE($C$2:C1022))^2</f>
        <v>3.2976053153032178E-5</v>
      </c>
      <c r="R1023">
        <f t="shared" si="114"/>
        <v>-0.61368935481216591</v>
      </c>
      <c r="S1023" s="45"/>
      <c r="T1023" s="49"/>
      <c r="U1023" s="50"/>
      <c r="V1023" s="71">
        <f t="shared" ref="V1023:V1044" si="122">$S$254+$T$254*R1023</f>
        <v>4.1138369011044923E-4</v>
      </c>
      <c r="W1023" s="51">
        <f t="shared" si="120"/>
        <v>1.9960879464584661E-8</v>
      </c>
      <c r="X1023" s="52">
        <f>(C1023-AVERAGE($C$2:C1022))^2</f>
        <v>3.2976053153032178E-5</v>
      </c>
    </row>
    <row r="1024" spans="1:24" x14ac:dyDescent="0.3">
      <c r="A1024">
        <v>201103</v>
      </c>
      <c r="B1024" s="75">
        <f>Monthly!AA1684</f>
        <v>5.5266666666666658E-4</v>
      </c>
      <c r="C1024">
        <f>Monthly!AA1685</f>
        <v>2.9390999999999997E-2</v>
      </c>
      <c r="D1024" s="45">
        <f>INTERCEPT($B$2:B1022,$C$2:C1022)</f>
        <v>5.638922937213629E-3</v>
      </c>
      <c r="E1024" s="45">
        <f t="shared" si="115"/>
        <v>0.16412382706221101</v>
      </c>
      <c r="F1024" s="45">
        <f t="shared" si="116"/>
        <v>5.7296287056366772E-3</v>
      </c>
      <c r="G1024">
        <f>Monthly!H1684</f>
        <v>0.20028428393358422</v>
      </c>
      <c r="H1024" s="45">
        <f t="shared" si="117"/>
        <v>0.62621786995883577</v>
      </c>
      <c r="I1024" s="31">
        <f>Monthly!K1684</f>
        <v>3.1866577105114885E-3</v>
      </c>
      <c r="J1024" s="49">
        <f t="shared" si="118"/>
        <v>-0.62281800042552204</v>
      </c>
      <c r="K1024" s="42"/>
      <c r="L1024" s="42"/>
      <c r="M1024" s="47"/>
      <c r="N1024" s="57">
        <f t="shared" si="121"/>
        <v>4.504079540158662E-4</v>
      </c>
      <c r="O1024">
        <f t="shared" si="119"/>
        <v>8.375578679720799E-4</v>
      </c>
      <c r="P1024">
        <f>(C1024-AVERAGE($C$2:C1023))^2</f>
        <v>5.3367811176240532E-4</v>
      </c>
      <c r="R1024">
        <f t="shared" si="114"/>
        <v>-0.6188332622910937</v>
      </c>
      <c r="S1024" s="45"/>
      <c r="T1024" s="49"/>
      <c r="U1024" s="50"/>
      <c r="V1024" s="71">
        <f t="shared" si="122"/>
        <v>7.4397615002202988E-4</v>
      </c>
      <c r="W1024" s="51">
        <f t="shared" si="120"/>
        <v>8.2065197546120643E-4</v>
      </c>
      <c r="X1024" s="52">
        <f>(C1024-AVERAGE($C$2:C1023))^2</f>
        <v>5.3367811176240532E-4</v>
      </c>
    </row>
    <row r="1025" spans="1:24" x14ac:dyDescent="0.3">
      <c r="A1025">
        <v>201104</v>
      </c>
      <c r="B1025" s="75">
        <f>Monthly!AA1685</f>
        <v>2.9390999999999997E-2</v>
      </c>
      <c r="C1025">
        <f>Monthly!AA1686</f>
        <v>-1.1346333333333333E-2</v>
      </c>
      <c r="D1025" s="45">
        <f>INTERCEPT($B$2:B1023,$C$2:C1023)</f>
        <v>5.6653571688059243E-3</v>
      </c>
      <c r="E1025" s="45">
        <f t="shared" si="115"/>
        <v>0.17703684802347652</v>
      </c>
      <c r="F1025" s="45">
        <f t="shared" si="116"/>
        <v>1.0868647169063921E-2</v>
      </c>
      <c r="G1025">
        <f>Monthly!H1685</f>
        <v>0.2003877779018027</v>
      </c>
      <c r="H1025" s="45">
        <f t="shared" si="117"/>
        <v>0.62647807815933698</v>
      </c>
      <c r="I1025" s="31">
        <f>Monthly!K1685</f>
        <v>3.3204164355187605E-3</v>
      </c>
      <c r="J1025" s="49">
        <f t="shared" si="118"/>
        <v>-0.61789021207355377</v>
      </c>
      <c r="K1025" s="42"/>
      <c r="L1025" s="42"/>
      <c r="M1025" s="47"/>
      <c r="N1025" s="57">
        <f t="shared" si="121"/>
        <v>1.1854976383567778E-4</v>
      </c>
      <c r="O1025">
        <f t="shared" si="119"/>
        <v>1.3144354443175168E-4</v>
      </c>
      <c r="P1025">
        <f>(C1025-AVERAGE($C$2:C1024))^2</f>
        <v>3.1182054512133146E-4</v>
      </c>
      <c r="R1025">
        <f t="shared" si="114"/>
        <v>-0.61373767870330842</v>
      </c>
      <c r="S1025" s="45"/>
      <c r="T1025" s="49"/>
      <c r="U1025" s="50"/>
      <c r="V1025" s="71">
        <f t="shared" si="122"/>
        <v>4.1450819456419902E-4</v>
      </c>
      <c r="W1025" s="51">
        <f t="shared" si="120"/>
        <v>1.3831739344431917E-4</v>
      </c>
      <c r="X1025" s="52">
        <f>(C1025-AVERAGE($C$2:C1024))^2</f>
        <v>3.1182054512133146E-4</v>
      </c>
    </row>
    <row r="1026" spans="1:24" x14ac:dyDescent="0.3">
      <c r="A1026">
        <v>201105</v>
      </c>
      <c r="B1026" s="75">
        <f>Monthly!AA1686</f>
        <v>-1.1346333333333333E-2</v>
      </c>
      <c r="C1026">
        <f>Monthly!AA1687</f>
        <v>-1.6578333333333334E-2</v>
      </c>
      <c r="D1026" s="45">
        <f>INTERCEPT($B$2:B1024,$C$2:C1024)</f>
        <v>5.6578954150811834E-3</v>
      </c>
      <c r="E1026" s="45">
        <f t="shared" si="115"/>
        <v>0.17347386229609119</v>
      </c>
      <c r="F1026" s="45">
        <f t="shared" si="116"/>
        <v>3.6896031488489675E-3</v>
      </c>
      <c r="G1026">
        <f>Monthly!H1686</f>
        <v>0.20049375360880706</v>
      </c>
      <c r="H1026" s="45">
        <f t="shared" si="117"/>
        <v>0.62674450920337876</v>
      </c>
      <c r="I1026" s="31">
        <f>Monthly!K1686</f>
        <v>3.4786051786997998E-3</v>
      </c>
      <c r="J1026" s="49">
        <f t="shared" si="118"/>
        <v>-0.62580293020688249</v>
      </c>
      <c r="K1026" s="42"/>
      <c r="L1026" s="42"/>
      <c r="M1026" s="47"/>
      <c r="N1026" s="57">
        <f t="shared" si="121"/>
        <v>6.5142579900134834E-4</v>
      </c>
      <c r="O1026">
        <f t="shared" si="119"/>
        <v>2.9686459975827037E-4</v>
      </c>
      <c r="P1026">
        <f>(C1026-AVERAGE($C$2:C1025))^2</f>
        <v>5.2318312336938652E-4</v>
      </c>
      <c r="R1026">
        <f t="shared" si="114"/>
        <v>-0.6214519883669638</v>
      </c>
      <c r="S1026" s="45"/>
      <c r="T1026" s="49"/>
      <c r="U1026" s="50"/>
      <c r="V1026" s="71">
        <f t="shared" si="122"/>
        <v>9.1329656470215403E-4</v>
      </c>
      <c r="W1026" s="51">
        <f t="shared" si="120"/>
        <v>3.0595711648984895E-4</v>
      </c>
      <c r="X1026" s="52">
        <f>(C1026-AVERAGE($C$2:C1025))^2</f>
        <v>5.2318312336938652E-4</v>
      </c>
    </row>
    <row r="1027" spans="1:24" x14ac:dyDescent="0.3">
      <c r="A1027">
        <v>201106</v>
      </c>
      <c r="B1027" s="75">
        <f>Monthly!AA1687</f>
        <v>-1.6578333333333334E-2</v>
      </c>
      <c r="C1027">
        <f>Monthly!AA1688</f>
        <v>-1.9861333333333332E-2</v>
      </c>
      <c r="D1027" s="45">
        <f>INTERCEPT($B$2:B1025,$C$2:C1025)</f>
        <v>5.6830304009368535E-3</v>
      </c>
      <c r="E1027" s="45">
        <f t="shared" si="115"/>
        <v>0.17450061308777909</v>
      </c>
      <c r="F1027" s="45">
        <f t="shared" si="116"/>
        <v>2.7901010702966224E-3</v>
      </c>
      <c r="G1027">
        <f>Monthly!H1687</f>
        <v>0.20060871017316756</v>
      </c>
      <c r="H1027" s="45">
        <f t="shared" si="117"/>
        <v>0.62703349958533605</v>
      </c>
      <c r="I1027" s="31">
        <f>Monthly!K1687</f>
        <v>3.6356956925563469E-3</v>
      </c>
      <c r="J1027" s="49">
        <f t="shared" si="118"/>
        <v>-0.62721236145294257</v>
      </c>
      <c r="K1027" s="42"/>
      <c r="L1027" s="42"/>
      <c r="M1027" s="47"/>
      <c r="N1027" s="57">
        <f t="shared" si="121"/>
        <v>7.4634288331850568E-4</v>
      </c>
      <c r="O1027">
        <f t="shared" si="119"/>
        <v>4.2467631905035777E-4</v>
      </c>
      <c r="P1027">
        <f>(C1027-AVERAGE($C$2:C1026))^2</f>
        <v>6.8297975184498374E-4</v>
      </c>
      <c r="R1027">
        <f t="shared" ref="R1027:R1044" si="123">J1027+I1027/(1-G1027)</f>
        <v>-0.62266428125889406</v>
      </c>
      <c r="S1027" s="45"/>
      <c r="T1027" s="49"/>
      <c r="U1027" s="50"/>
      <c r="V1027" s="71">
        <f t="shared" si="122"/>
        <v>9.9168045413097761E-4</v>
      </c>
      <c r="W1027" s="51">
        <f t="shared" si="120"/>
        <v>4.3484818402017659E-4</v>
      </c>
      <c r="X1027" s="52">
        <f>(C1027-AVERAGE($C$2:C1026))^2</f>
        <v>6.8297975184498374E-4</v>
      </c>
    </row>
    <row r="1028" spans="1:24" x14ac:dyDescent="0.3">
      <c r="A1028">
        <v>201107</v>
      </c>
      <c r="B1028" s="75">
        <f>Monthly!AA1688</f>
        <v>-1.9861333333333332E-2</v>
      </c>
      <c r="C1028">
        <f>Monthly!AA1689</f>
        <v>-5.4338666666666667E-2</v>
      </c>
      <c r="D1028" s="45">
        <f>INTERCEPT($B$2:B1026,$C$2:C1026)</f>
        <v>5.6673133339828017E-3</v>
      </c>
      <c r="E1028" s="45">
        <f t="shared" si="115"/>
        <v>0.17651509954793212</v>
      </c>
      <c r="F1028" s="45">
        <f t="shared" si="116"/>
        <v>2.1614881034948061E-3</v>
      </c>
      <c r="G1028">
        <f>Monthly!H1688</f>
        <v>0.20071260310091435</v>
      </c>
      <c r="H1028" s="45">
        <f t="shared" si="117"/>
        <v>0.62729465980541521</v>
      </c>
      <c r="I1028" s="31">
        <f>Monthly!K1688</f>
        <v>3.7328119633256011E-3</v>
      </c>
      <c r="J1028" s="49">
        <f t="shared" si="118"/>
        <v>-0.62824853851180029</v>
      </c>
      <c r="K1028" s="42"/>
      <c r="L1028" s="42"/>
      <c r="M1028" s="47"/>
      <c r="N1028" s="57">
        <f t="shared" si="121"/>
        <v>8.1612344589510749E-4</v>
      </c>
      <c r="O1028">
        <f t="shared" si="119"/>
        <v>3.0420508723607419E-3</v>
      </c>
      <c r="P1028">
        <f>(C1028-AVERAGE($C$2:C1027))^2</f>
        <v>3.6706322566729291E-3</v>
      </c>
      <c r="R1028">
        <f t="shared" si="123"/>
        <v>-0.62357836358122165</v>
      </c>
      <c r="S1028" s="45"/>
      <c r="T1028" s="49"/>
      <c r="U1028" s="50"/>
      <c r="V1028" s="71">
        <f t="shared" si="122"/>
        <v>1.0507827784612747E-3</v>
      </c>
      <c r="W1028" s="51">
        <f t="shared" si="120"/>
        <v>3.0679911098343842E-3</v>
      </c>
      <c r="X1028" s="52">
        <f>(C1028-AVERAGE($C$2:C1027))^2</f>
        <v>3.6706322566729291E-3</v>
      </c>
    </row>
    <row r="1029" spans="1:24" x14ac:dyDescent="0.3">
      <c r="A1029">
        <v>201108</v>
      </c>
      <c r="B1029" s="75">
        <f>Monthly!AA1689</f>
        <v>-5.4338666666666667E-2</v>
      </c>
      <c r="C1029">
        <f>Monthly!AA1690</f>
        <v>-7.0246333333333327E-2</v>
      </c>
      <c r="D1029" s="45">
        <f>INTERCEPT($B$2:B1027,$C$2:C1027)</f>
        <v>5.6464975501540919E-3</v>
      </c>
      <c r="E1029" s="45">
        <f t="shared" si="115"/>
        <v>0.18329930126382085</v>
      </c>
      <c r="F1029" s="45">
        <f t="shared" si="116"/>
        <v>-4.3137420814535815E-3</v>
      </c>
      <c r="G1029">
        <f>Monthly!H1689</f>
        <v>0.20081104202946523</v>
      </c>
      <c r="H1029" s="45">
        <f t="shared" si="117"/>
        <v>0.62754209504104141</v>
      </c>
      <c r="I1029" s="31">
        <f>Monthly!K1689</f>
        <v>3.8205607403676541E-3</v>
      </c>
      <c r="J1029" s="49">
        <f t="shared" si="118"/>
        <v>-0.63532822857426474</v>
      </c>
      <c r="K1029" s="42"/>
      <c r="L1029" s="42"/>
      <c r="M1029" s="47"/>
      <c r="N1029" s="57">
        <f t="shared" si="121"/>
        <v>1.2928998338720132E-3</v>
      </c>
      <c r="O1029">
        <f t="shared" si="119"/>
        <v>5.1178618821517722E-3</v>
      </c>
      <c r="P1029">
        <f>(C1029-AVERAGE($C$2:C1028))^2</f>
        <v>5.8422200635777684E-3</v>
      </c>
      <c r="R1029">
        <f t="shared" si="123"/>
        <v>-0.63054768111766624</v>
      </c>
      <c r="S1029" s="45"/>
      <c r="T1029" s="49"/>
      <c r="U1029" s="50"/>
      <c r="V1029" s="71">
        <f t="shared" si="122"/>
        <v>1.5014017821751921E-3</v>
      </c>
      <c r="W1029" s="51">
        <f t="shared" si="120"/>
        <v>5.1477374942051754E-3</v>
      </c>
      <c r="X1029" s="52">
        <f>(C1029-AVERAGE($C$2:C1028))^2</f>
        <v>5.8422200635777684E-3</v>
      </c>
    </row>
    <row r="1030" spans="1:24" x14ac:dyDescent="0.3">
      <c r="A1030">
        <v>201109</v>
      </c>
      <c r="B1030" s="75">
        <f>Monthly!AA1690</f>
        <v>-7.0246333333333327E-2</v>
      </c>
      <c r="C1030">
        <f>Monthly!AA1691</f>
        <v>0.10900633333333333</v>
      </c>
      <c r="D1030" s="45">
        <f>INTERCEPT($B$2:B1028,$C$2:C1028)</f>
        <v>5.6245098376664143E-3</v>
      </c>
      <c r="E1030" s="45">
        <f t="shared" si="115"/>
        <v>0.19931852790764293</v>
      </c>
      <c r="F1030" s="45">
        <f t="shared" si="116"/>
        <v>-8.3768859132431726E-3</v>
      </c>
      <c r="G1030">
        <f>Monthly!H1690</f>
        <v>0.20094440341116071</v>
      </c>
      <c r="H1030" s="45">
        <f t="shared" si="117"/>
        <v>0.62787728776914209</v>
      </c>
      <c r="I1030" s="31">
        <f>Monthly!K1690</f>
        <v>3.9072196471738674E-3</v>
      </c>
      <c r="J1030" s="49">
        <f t="shared" si="118"/>
        <v>-0.64002002817557557</v>
      </c>
      <c r="K1030" s="42"/>
      <c r="L1030" s="42"/>
      <c r="M1030" s="47"/>
      <c r="N1030" s="57">
        <f t="shared" si="121"/>
        <v>1.6088655396144722E-3</v>
      </c>
      <c r="O1030">
        <f t="shared" si="119"/>
        <v>1.153421608850288E-2</v>
      </c>
      <c r="P1030">
        <f>(C1030-AVERAGE($C$2:C1029))^2</f>
        <v>1.0586887641883065E-2</v>
      </c>
      <c r="R1030">
        <f t="shared" si="123"/>
        <v>-0.63513023119041745</v>
      </c>
      <c r="S1030" s="45"/>
      <c r="T1030" s="49"/>
      <c r="U1030" s="50"/>
      <c r="V1030" s="71">
        <f t="shared" si="122"/>
        <v>1.7976982469945779E-3</v>
      </c>
      <c r="W1030" s="51">
        <f t="shared" si="120"/>
        <v>1.1493691437075744E-2</v>
      </c>
      <c r="X1030" s="52">
        <f>(C1030-AVERAGE($C$2:C1029))^2</f>
        <v>1.0586887641883065E-2</v>
      </c>
    </row>
    <row r="1031" spans="1:24" x14ac:dyDescent="0.3">
      <c r="A1031">
        <v>201110</v>
      </c>
      <c r="B1031" s="75">
        <f>Monthly!AA1691</f>
        <v>0.10900633333333333</v>
      </c>
      <c r="C1031">
        <f>Monthly!AA1692</f>
        <v>-2.7353333333333331E-3</v>
      </c>
      <c r="D1031" s="45">
        <f>INTERCEPT($B$2:B1029,$C$2:C1029)</f>
        <v>5.5651943399753984E-3</v>
      </c>
      <c r="E1031" s="45">
        <f t="shared" ref="E1031:E1044" si="124">SLOPE(B899:B1029,C899:C1029)</f>
        <v>0.20752014842568656</v>
      </c>
      <c r="F1031" s="45">
        <f t="shared" ref="F1031:F1045" si="125">B1031*E1031+D1031</f>
        <v>2.8186204812648594E-2</v>
      </c>
      <c r="G1031">
        <f>Monthly!H1691</f>
        <v>0.20107160881994365</v>
      </c>
      <c r="H1031" s="45">
        <f t="shared" ref="H1031:H1044" si="126">(-G1031/(1-G1031)*LN(G1031))-(LN(1-G1031))</f>
        <v>0.6281969830547105</v>
      </c>
      <c r="I1031" s="31">
        <f>Monthly!K1691</f>
        <v>4.0017114818982E-3</v>
      </c>
      <c r="J1031" s="49">
        <f t="shared" ref="J1031:J1044" si="127">D1031*G1031/((1-G1031)*(1-E1031*G1031))+F1031/(1-E1031*G1031)-I1031/(1-G1031)-H1031</f>
        <v>-0.60233068873775619</v>
      </c>
      <c r="K1031" s="42"/>
      <c r="L1031" s="42"/>
      <c r="M1031" s="47"/>
      <c r="N1031" s="57">
        <f t="shared" si="121"/>
        <v>-9.2929460071007608E-4</v>
      </c>
      <c r="O1031">
        <f t="shared" si="119"/>
        <v>3.2617759037354205E-6</v>
      </c>
      <c r="P1031">
        <f>(C1031-AVERAGE($C$2:C1030))^2</f>
        <v>8.008562142696291E-5</v>
      </c>
      <c r="R1031">
        <f t="shared" si="123"/>
        <v>-0.59732183997724653</v>
      </c>
      <c r="S1031" s="45"/>
      <c r="T1031" s="49"/>
      <c r="U1031" s="50"/>
      <c r="V1031" s="71">
        <f t="shared" si="122"/>
        <v>-6.4689973428733172E-4</v>
      </c>
      <c r="W1031" s="51">
        <f t="shared" si="120"/>
        <v>4.3615548976242345E-6</v>
      </c>
      <c r="X1031" s="52">
        <f>(C1031-AVERAGE($C$2:C1030))^2</f>
        <v>8.008562142696291E-5</v>
      </c>
    </row>
    <row r="1032" spans="1:24" x14ac:dyDescent="0.3">
      <c r="A1032">
        <v>201111</v>
      </c>
      <c r="B1032" s="75">
        <f>Monthly!AA1692</f>
        <v>-2.7353333333333331E-3</v>
      </c>
      <c r="C1032">
        <f>Monthly!AA1693</f>
        <v>9.4186666666666655E-3</v>
      </c>
      <c r="D1032" s="45">
        <f>INTERCEPT($B$2:B1030,$C$2:C1030)</f>
        <v>5.4981912506627435E-3</v>
      </c>
      <c r="E1032" s="45">
        <f t="shared" si="124"/>
        <v>0.1749800158469601</v>
      </c>
      <c r="F1032" s="45">
        <f t="shared" si="125"/>
        <v>5.0195625806493584E-3</v>
      </c>
      <c r="G1032">
        <f>Monthly!H1692</f>
        <v>0.20120882401402615</v>
      </c>
      <c r="H1032" s="45">
        <f t="shared" si="126"/>
        <v>0.62854180792214953</v>
      </c>
      <c r="I1032" s="31">
        <f>Monthly!K1692</f>
        <v>4.1400933506696947E-3</v>
      </c>
      <c r="J1032" s="49">
        <f t="shared" si="127"/>
        <v>-0.62708652966193312</v>
      </c>
      <c r="K1032" s="42"/>
      <c r="L1032" s="42"/>
      <c r="M1032" s="47"/>
      <c r="N1032" s="57">
        <f t="shared" si="121"/>
        <v>7.3786883625136246E-4</v>
      </c>
      <c r="O1032">
        <f t="shared" si="119"/>
        <v>7.5356250972543029E-5</v>
      </c>
      <c r="P1032">
        <f>(C1032-AVERAGE($C$2:C1031))^2</f>
        <v>1.0327426720985412E-5</v>
      </c>
      <c r="R1032">
        <f t="shared" si="123"/>
        <v>-0.62190358138316748</v>
      </c>
      <c r="S1032" s="45"/>
      <c r="T1032" s="49"/>
      <c r="U1032" s="50"/>
      <c r="V1032" s="71">
        <f t="shared" si="122"/>
        <v>9.4249546315694488E-4</v>
      </c>
      <c r="W1032" s="51">
        <f t="shared" si="120"/>
        <v>7.1845478271207429E-5</v>
      </c>
      <c r="X1032" s="52">
        <f>(C1032-AVERAGE($C$2:C1031))^2</f>
        <v>1.0327426720985412E-5</v>
      </c>
    </row>
    <row r="1033" spans="1:24" x14ac:dyDescent="0.3">
      <c r="A1033">
        <v>201112</v>
      </c>
      <c r="B1033" s="75">
        <f>Monthly!AA1693</f>
        <v>9.4186666666666655E-3</v>
      </c>
      <c r="C1033">
        <f>Monthly!AA1694</f>
        <v>4.5181000000000006E-2</v>
      </c>
      <c r="D1033" s="45">
        <f>INTERCEPT($B$2:B1031,$C$2:C1031)</f>
        <v>5.6007402505399602E-3</v>
      </c>
      <c r="E1033" s="45">
        <f t="shared" si="124"/>
        <v>0.17366208214879006</v>
      </c>
      <c r="F1033" s="45">
        <f t="shared" si="125"/>
        <v>7.2364055149386972E-3</v>
      </c>
      <c r="G1033">
        <f>Monthly!H1693</f>
        <v>0.2013434596562694</v>
      </c>
      <c r="H1033" s="45">
        <f t="shared" si="126"/>
        <v>0.62888012291664008</v>
      </c>
      <c r="I1033" s="31">
        <f>Monthly!K1693</f>
        <v>4.2762333419781853E-3</v>
      </c>
      <c r="J1033" s="49">
        <f t="shared" si="127"/>
        <v>-0.62527268595370311</v>
      </c>
      <c r="K1033" s="42"/>
      <c r="L1033" s="42"/>
      <c r="M1033" s="47"/>
      <c r="N1033" s="57">
        <f t="shared" si="121"/>
        <v>6.1571689966453264E-4</v>
      </c>
      <c r="O1033">
        <f t="shared" si="119"/>
        <v>1.9860644578130466E-3</v>
      </c>
      <c r="P1033">
        <f>(C1033-AVERAGE($C$2:C1032))^2</f>
        <v>1.5188828594577188E-3</v>
      </c>
      <c r="R1033">
        <f t="shared" si="123"/>
        <v>-0.61991840269680054</v>
      </c>
      <c r="S1033" s="45"/>
      <c r="T1033" s="49"/>
      <c r="U1033" s="50"/>
      <c r="V1033" s="71">
        <f t="shared" si="122"/>
        <v>8.1413867109418614E-4</v>
      </c>
      <c r="W1033" s="51">
        <f t="shared" si="120"/>
        <v>1.9684183841783588E-3</v>
      </c>
      <c r="X1033" s="52">
        <f>(C1033-AVERAGE($C$2:C1032))^2</f>
        <v>1.5188828594577188E-3</v>
      </c>
    </row>
    <row r="1034" spans="1:24" x14ac:dyDescent="0.3">
      <c r="A1034">
        <v>201201</v>
      </c>
      <c r="B1034" s="75">
        <f>Monthly!AA1694</f>
        <v>4.5181000000000006E-2</v>
      </c>
      <c r="C1034">
        <f>Monthly!AA1695</f>
        <v>4.3264999999999998E-2</v>
      </c>
      <c r="D1034" s="45">
        <f>INTERCEPT($B$2:B1032,$C$2:C1032)</f>
        <v>5.5918245665632057E-3</v>
      </c>
      <c r="E1034" s="45">
        <f t="shared" si="124"/>
        <v>0.17395188337574613</v>
      </c>
      <c r="F1034" s="45">
        <f t="shared" si="125"/>
        <v>1.3451144609362791E-2</v>
      </c>
      <c r="G1034">
        <f>Monthly!H1694</f>
        <v>0.20146203389680967</v>
      </c>
      <c r="H1034" s="45">
        <f t="shared" si="126"/>
        <v>0.62917805608439548</v>
      </c>
      <c r="I1034" s="31">
        <f>Monthly!K1694</f>
        <v>4.4119825566472596E-3</v>
      </c>
      <c r="J1034" s="49">
        <f t="shared" si="127"/>
        <v>-0.61930148732412982</v>
      </c>
      <c r="K1034" s="42"/>
      <c r="L1034" s="42"/>
      <c r="M1034" s="47"/>
      <c r="N1034" s="57">
        <f t="shared" si="121"/>
        <v>2.1359103124627549E-4</v>
      </c>
      <c r="O1034">
        <f t="shared" si="119"/>
        <v>1.8534238141948885E-3</v>
      </c>
      <c r="P1034">
        <f>(C1034-AVERAGE($C$2:C1033))^2</f>
        <v>1.3704125308402774E-3</v>
      </c>
      <c r="R1034">
        <f t="shared" si="123"/>
        <v>-0.61377641181873155</v>
      </c>
      <c r="S1034" s="45"/>
      <c r="T1034" s="49"/>
      <c r="U1034" s="50"/>
      <c r="V1034" s="71">
        <f t="shared" si="122"/>
        <v>4.1701258294820492E-4</v>
      </c>
      <c r="W1034" s="51">
        <f t="shared" si="120"/>
        <v>1.8359500256918287E-3</v>
      </c>
      <c r="X1034" s="52">
        <f>(C1034-AVERAGE($C$2:C1033))^2</f>
        <v>1.3704125308402774E-3</v>
      </c>
    </row>
    <row r="1035" spans="1:24" x14ac:dyDescent="0.3">
      <c r="A1035">
        <v>201202</v>
      </c>
      <c r="B1035" s="75">
        <f>Monthly!AA1695</f>
        <v>4.3264999999999998E-2</v>
      </c>
      <c r="C1035">
        <f>Monthly!AA1696</f>
        <v>3.2799333333333333E-2</v>
      </c>
      <c r="D1035" s="45">
        <f>INTERCEPT($B$2:B1033,$C$2:C1033)</f>
        <v>5.5913212431330066E-3</v>
      </c>
      <c r="E1035" s="45">
        <f t="shared" si="124"/>
        <v>0.1892822706282723</v>
      </c>
      <c r="F1035" s="45">
        <f t="shared" si="125"/>
        <v>1.3780618681865206E-2</v>
      </c>
      <c r="G1035">
        <f>Monthly!H1695</f>
        <v>0.20158352839267815</v>
      </c>
      <c r="H1035" s="45">
        <f t="shared" si="126"/>
        <v>0.62948330502347183</v>
      </c>
      <c r="I1035" s="31">
        <f>Monthly!K1695</f>
        <v>4.5121330267130898E-3</v>
      </c>
      <c r="J1035" s="49">
        <f t="shared" si="127"/>
        <v>-0.61933967031683324</v>
      </c>
      <c r="K1035" s="42"/>
      <c r="L1035" s="42"/>
      <c r="M1035" s="47"/>
      <c r="N1035" s="57">
        <f t="shared" si="121"/>
        <v>2.1616243609347274E-4</v>
      </c>
      <c r="O1035">
        <f t="shared" si="119"/>
        <v>1.0616630257187386E-3</v>
      </c>
      <c r="P1035">
        <f>(C1035-AVERAGE($C$2:C1034))^2</f>
        <v>7.0318205898230906E-4</v>
      </c>
      <c r="R1035">
        <f t="shared" si="123"/>
        <v>-0.61368831768675847</v>
      </c>
      <c r="S1035" s="45"/>
      <c r="T1035" s="49"/>
      <c r="U1035" s="50"/>
      <c r="V1035" s="71">
        <f t="shared" si="122"/>
        <v>4.1131663212157915E-4</v>
      </c>
      <c r="W1035" s="51">
        <f t="shared" si="120"/>
        <v>1.0489836258379716E-3</v>
      </c>
      <c r="X1035" s="52">
        <f>(C1035-AVERAGE($C$2:C1034))^2</f>
        <v>7.0318205898230906E-4</v>
      </c>
    </row>
    <row r="1036" spans="1:24" x14ac:dyDescent="0.3">
      <c r="A1036">
        <v>201203</v>
      </c>
      <c r="B1036" s="75">
        <f>Monthly!AA1696</f>
        <v>3.2799333333333333E-2</v>
      </c>
      <c r="C1036">
        <f>Monthly!AA1697</f>
        <v>-6.1006666666666666E-3</v>
      </c>
      <c r="D1036" s="45">
        <f>INTERCEPT($B$2:B1034,$C$2:C1034)</f>
        <v>5.623013093806444E-3</v>
      </c>
      <c r="E1036" s="45">
        <f t="shared" si="124"/>
        <v>0.17381997076058608</v>
      </c>
      <c r="F1036" s="45">
        <f t="shared" si="125"/>
        <v>1.1324192254773161E-2</v>
      </c>
      <c r="G1036">
        <f>Monthly!H1696</f>
        <v>0.20167696061128149</v>
      </c>
      <c r="H1036" s="45">
        <f t="shared" si="126"/>
        <v>0.62971803392455428</v>
      </c>
      <c r="I1036" s="31">
        <f>Monthly!K1696</f>
        <v>4.6111456646042047E-3</v>
      </c>
      <c r="J1036" s="49">
        <f t="shared" si="127"/>
        <v>-0.62228636079920108</v>
      </c>
      <c r="K1036" s="42"/>
      <c r="L1036" s="42"/>
      <c r="M1036" s="47"/>
      <c r="N1036" s="57">
        <f t="shared" si="121"/>
        <v>4.1460508432717563E-4</v>
      </c>
      <c r="O1036">
        <f t="shared" si="119"/>
        <v>4.2448765989298368E-5</v>
      </c>
      <c r="P1036">
        <f>(C1036-AVERAGE($C$2:C1035))^2</f>
        <v>1.5396008800428268E-4</v>
      </c>
      <c r="R1036">
        <f t="shared" si="123"/>
        <v>-0.61651032097936198</v>
      </c>
      <c r="S1036" s="45"/>
      <c r="T1036" s="49"/>
      <c r="U1036" s="50"/>
      <c r="V1036" s="71">
        <f t="shared" si="122"/>
        <v>5.9378045380003436E-4</v>
      </c>
      <c r="W1036" s="51">
        <f t="shared" si="120"/>
        <v>4.4815622248724901E-5</v>
      </c>
      <c r="X1036" s="52">
        <f>(C1036-AVERAGE($C$2:C1035))^2</f>
        <v>1.5396008800428268E-4</v>
      </c>
    </row>
    <row r="1037" spans="1:24" x14ac:dyDescent="0.3">
      <c r="A1037">
        <v>201204</v>
      </c>
      <c r="B1037" s="75">
        <f>Monthly!AA1697</f>
        <v>-6.1006666666666666E-3</v>
      </c>
      <c r="C1037">
        <f>Monthly!AA1698</f>
        <v>-5.9865000000000002E-2</v>
      </c>
      <c r="D1037" s="45">
        <f>INTERCEPT($B$2:B1035,$C$2:C1035)</f>
        <v>5.6545279940362183E-3</v>
      </c>
      <c r="E1037" s="45">
        <f t="shared" si="124"/>
        <v>0.19951519768078954</v>
      </c>
      <c r="F1037" s="45">
        <f t="shared" si="125"/>
        <v>4.437352278051615E-3</v>
      </c>
      <c r="G1037">
        <f>Monthly!H1697</f>
        <v>0.20177158398295503</v>
      </c>
      <c r="H1037" s="45">
        <f t="shared" si="126"/>
        <v>0.62995574212397043</v>
      </c>
      <c r="I1037" s="31">
        <f>Monthly!K1697</f>
        <v>4.6520624946157444E-3</v>
      </c>
      <c r="J1037" s="49">
        <f t="shared" si="127"/>
        <v>-0.62967097701019126</v>
      </c>
      <c r="K1037" s="42"/>
      <c r="L1037" s="42"/>
      <c r="M1037" s="47"/>
      <c r="N1037" s="57">
        <f t="shared" si="121"/>
        <v>9.1191649381083123E-4</v>
      </c>
      <c r="O1037">
        <f t="shared" si="119"/>
        <v>3.6938335784956551E-3</v>
      </c>
      <c r="P1037">
        <f>(C1037-AVERAGE($C$2:C1036))^2</f>
        <v>4.3771998918527314E-3</v>
      </c>
      <c r="R1037">
        <f t="shared" si="123"/>
        <v>-0.62384299293787726</v>
      </c>
      <c r="S1037" s="45"/>
      <c r="T1037" s="49"/>
      <c r="U1037" s="50"/>
      <c r="V1037" s="71">
        <f t="shared" si="122"/>
        <v>1.0678930645726531E-3</v>
      </c>
      <c r="W1037" s="51">
        <f t="shared" si="120"/>
        <v>3.7128174572186464E-3</v>
      </c>
      <c r="X1037" s="52">
        <f>(C1037-AVERAGE($C$2:C1036))^2</f>
        <v>4.3771998918527314E-3</v>
      </c>
    </row>
    <row r="1038" spans="1:24" x14ac:dyDescent="0.3">
      <c r="A1038">
        <v>201205</v>
      </c>
      <c r="B1038" s="75">
        <f>Monthly!AA1698</f>
        <v>-5.9865000000000002E-2</v>
      </c>
      <c r="C1038">
        <f>Monthly!AA1699</f>
        <v>4.1390000000000003E-2</v>
      </c>
      <c r="D1038" s="45">
        <f>INTERCEPT($B$2:B1036,$C$2:C1036)</f>
        <v>5.6820065837608338E-3</v>
      </c>
      <c r="E1038" s="45">
        <f t="shared" si="124"/>
        <v>0.19805661822092052</v>
      </c>
      <c r="F1038" s="45">
        <f t="shared" si="125"/>
        <v>-6.174652866034574E-3</v>
      </c>
      <c r="G1038">
        <f>Monthly!H1698</f>
        <v>0.2018644761526254</v>
      </c>
      <c r="H1038" s="45">
        <f t="shared" si="126"/>
        <v>0.63018908835616227</v>
      </c>
      <c r="I1038" s="31">
        <f>Monthly!K1698</f>
        <v>4.6962464295639212E-3</v>
      </c>
      <c r="J1038" s="49">
        <f t="shared" si="127"/>
        <v>-0.64100796770802615</v>
      </c>
      <c r="K1038" s="42"/>
      <c r="L1038" s="42"/>
      <c r="M1038" s="47"/>
      <c r="N1038" s="57">
        <f t="shared" si="121"/>
        <v>1.6753975823544098E-3</v>
      </c>
      <c r="O1038">
        <f t="shared" si="119"/>
        <v>1.5772496451916611E-3</v>
      </c>
      <c r="P1038">
        <f>(C1038-AVERAGE($C$2:C1037))^2</f>
        <v>1.236116683325751E-3</v>
      </c>
      <c r="R1038">
        <f t="shared" si="123"/>
        <v>-0.63512394639930669</v>
      </c>
      <c r="S1038" s="45"/>
      <c r="T1038" s="49"/>
      <c r="U1038" s="50"/>
      <c r="V1038" s="71">
        <f t="shared" si="122"/>
        <v>1.7972918877931093E-3</v>
      </c>
      <c r="W1038" s="51">
        <f t="shared" si="120"/>
        <v>1.5675825356584135E-3</v>
      </c>
      <c r="X1038" s="52">
        <f>(C1038-AVERAGE($C$2:C1037))^2</f>
        <v>1.236116683325751E-3</v>
      </c>
    </row>
    <row r="1039" spans="1:24" x14ac:dyDescent="0.3">
      <c r="A1039">
        <v>201206</v>
      </c>
      <c r="B1039" s="75">
        <f>Monthly!AA1699</f>
        <v>4.1390000000000003E-2</v>
      </c>
      <c r="C1039">
        <f>Monthly!AA1700</f>
        <v>1.4279666666666668E-2</v>
      </c>
      <c r="D1039" s="45">
        <f>INTERCEPT($B$2:B1037,$C$2:C1037)</f>
        <v>5.6755214277105382E-3</v>
      </c>
      <c r="E1039" s="45">
        <f t="shared" si="124"/>
        <v>0.19797854648856045</v>
      </c>
      <c r="F1039" s="45">
        <f t="shared" si="125"/>
        <v>1.3869853466872056E-2</v>
      </c>
      <c r="G1039">
        <f>Monthly!H1699</f>
        <v>0.20191771484572657</v>
      </c>
      <c r="H1039" s="45">
        <f t="shared" si="126"/>
        <v>0.63032281881868824</v>
      </c>
      <c r="I1039" s="31">
        <f>Monthly!K1699</f>
        <v>4.7396326043779771E-3</v>
      </c>
      <c r="J1039" s="49">
        <f t="shared" si="127"/>
        <v>-0.62031848275842105</v>
      </c>
      <c r="K1039" s="42"/>
      <c r="L1039" s="42"/>
      <c r="M1039" s="47"/>
      <c r="N1039" s="57">
        <f t="shared" si="121"/>
        <v>2.8207982178262564E-4</v>
      </c>
      <c r="O1039">
        <f t="shared" si="119"/>
        <v>1.9593243748007079E-4</v>
      </c>
      <c r="P1039">
        <f>(C1039-AVERAGE($C$2:C1038))^2</f>
        <v>6.4227622153053299E-5</v>
      </c>
      <c r="R1039">
        <f t="shared" si="123"/>
        <v>-0.61437970590227042</v>
      </c>
      <c r="S1039" s="45"/>
      <c r="T1039" s="49"/>
      <c r="U1039" s="50"/>
      <c r="V1039" s="71">
        <f t="shared" si="122"/>
        <v>4.5602010089371148E-4</v>
      </c>
      <c r="W1039" s="51">
        <f t="shared" si="120"/>
        <v>1.9109320437540645E-4</v>
      </c>
      <c r="X1039" s="52">
        <f>(C1039-AVERAGE($C$2:C1038))^2</f>
        <v>6.4227622153053299E-5</v>
      </c>
    </row>
    <row r="1040" spans="1:24" x14ac:dyDescent="0.3">
      <c r="A1040">
        <v>201207</v>
      </c>
      <c r="B1040" s="75">
        <f>Monthly!AA1700</f>
        <v>1.4279666666666668E-2</v>
      </c>
      <c r="C1040">
        <f>Monthly!AA1701</f>
        <v>2.2660666666666666E-2</v>
      </c>
      <c r="D1040" s="45">
        <f>INTERCEPT($B$2:B1038,$C$2:C1038)</f>
        <v>5.6131790037099632E-3</v>
      </c>
      <c r="E1040" s="45">
        <f t="shared" si="124"/>
        <v>0.18671025890459936</v>
      </c>
      <c r="F1040" s="45">
        <f t="shared" si="125"/>
        <v>8.2793392641146747E-3</v>
      </c>
      <c r="G1040">
        <f>Monthly!H1700</f>
        <v>0.20197399029731603</v>
      </c>
      <c r="H1040" s="45">
        <f t="shared" si="126"/>
        <v>0.63046417276272648</v>
      </c>
      <c r="I1040" s="31">
        <f>Monthly!K1700</f>
        <v>4.878116755297624E-3</v>
      </c>
      <c r="J1040" s="49">
        <f t="shared" si="127"/>
        <v>-0.62649678445280643</v>
      </c>
      <c r="K1040" s="42"/>
      <c r="L1040" s="42"/>
      <c r="M1040" s="47"/>
      <c r="N1040" s="57">
        <f t="shared" si="121"/>
        <v>6.9815288991002811E-4</v>
      </c>
      <c r="O1040">
        <f t="shared" si="119"/>
        <v>4.823520113942251E-4</v>
      </c>
      <c r="P1040">
        <f>(C1040-AVERAGE($C$2:C1039))^2</f>
        <v>2.6854992469899005E-4</v>
      </c>
      <c r="R1040">
        <f t="shared" si="123"/>
        <v>-0.62038405542394304</v>
      </c>
      <c r="S1040" s="45"/>
      <c r="T1040" s="49"/>
      <c r="U1040" s="50"/>
      <c r="V1040" s="71">
        <f t="shared" si="122"/>
        <v>8.4424663602537808E-4</v>
      </c>
      <c r="W1040" s="51">
        <f t="shared" si="120"/>
        <v>4.7595618295336641E-4</v>
      </c>
      <c r="X1040" s="52">
        <f>(C1040-AVERAGE($C$2:C1039))^2</f>
        <v>2.6854992469899005E-4</v>
      </c>
    </row>
    <row r="1041" spans="1:26" x14ac:dyDescent="0.3">
      <c r="A1041">
        <v>201208</v>
      </c>
      <c r="B1041" s="75">
        <f>Monthly!AA1701</f>
        <v>2.2660666666666666E-2</v>
      </c>
      <c r="C1041">
        <f>Monthly!AA1702</f>
        <v>2.4987333333333334E-2</v>
      </c>
      <c r="D1041" s="45">
        <f>INTERCEPT($B$2:B1039,$C$2:C1039)</f>
        <v>5.6457725754711979E-3</v>
      </c>
      <c r="E1041" s="45">
        <f t="shared" si="124"/>
        <v>0.18792153582329693</v>
      </c>
      <c r="F1041" s="45">
        <f t="shared" si="125"/>
        <v>9.9041998582509883E-3</v>
      </c>
      <c r="G1041">
        <f>Monthly!H1701</f>
        <v>0.20199042242781309</v>
      </c>
      <c r="H1041" s="45">
        <f t="shared" si="126"/>
        <v>0.63050544647342421</v>
      </c>
      <c r="I1041" s="31">
        <f>Monthly!K1701</f>
        <v>5.0456777002793928E-3</v>
      </c>
      <c r="J1041" s="49">
        <f t="shared" si="127"/>
        <v>-0.6250478646838612</v>
      </c>
      <c r="K1041" s="42"/>
      <c r="L1041" s="42"/>
      <c r="M1041" s="47"/>
      <c r="N1041" s="57">
        <f t="shared" si="121"/>
        <v>6.0057648080016207E-4</v>
      </c>
      <c r="O1041">
        <f t="shared" si="119"/>
        <v>5.947139097845736E-4</v>
      </c>
      <c r="P1041">
        <f>(C1041-AVERAGE($C$2:C1040))^2</f>
        <v>3.4962968505209752E-4</v>
      </c>
      <c r="R1041">
        <f t="shared" si="123"/>
        <v>-0.61872503618394514</v>
      </c>
      <c r="S1041" s="45"/>
      <c r="T1041" s="49"/>
      <c r="U1041" s="50"/>
      <c r="V1041" s="71">
        <f t="shared" si="122"/>
        <v>7.3697851498472772E-4</v>
      </c>
      <c r="W1041" s="51">
        <f t="shared" si="120"/>
        <v>5.8807970881580339E-4</v>
      </c>
      <c r="X1041" s="52">
        <f>(C1041-AVERAGE($C$2:C1040))^2</f>
        <v>3.4962968505209752E-4</v>
      </c>
    </row>
    <row r="1042" spans="1:26" x14ac:dyDescent="0.3">
      <c r="A1042">
        <v>201209</v>
      </c>
      <c r="B1042" s="75">
        <f>Monthly!AA1702</f>
        <v>2.4987333333333334E-2</v>
      </c>
      <c r="C1042">
        <f>Monthly!AA1703</f>
        <v>-1.7932333333333335E-2</v>
      </c>
      <c r="D1042" s="45">
        <f>INTERCEPT($B$2:B1040,$C$2:C1040)</f>
        <v>5.6517564221039637E-3</v>
      </c>
      <c r="E1042" s="45">
        <f t="shared" si="124"/>
        <v>0.1714189968346633</v>
      </c>
      <c r="F1042" s="45">
        <f t="shared" si="125"/>
        <v>9.9350600356773074E-3</v>
      </c>
      <c r="G1042">
        <f>Monthly!H1702</f>
        <v>0.20203381557155756</v>
      </c>
      <c r="H1042" s="45">
        <f t="shared" si="126"/>
        <v>0.63061443809312379</v>
      </c>
      <c r="I1042" s="31">
        <f>Monthly!K1702</f>
        <v>5.2115990018701515E-3</v>
      </c>
      <c r="J1042" s="49">
        <f t="shared" si="127"/>
        <v>-0.62537178145184369</v>
      </c>
      <c r="K1042" s="42"/>
      <c r="L1042" s="42"/>
      <c r="M1042" s="47"/>
      <c r="N1042" s="57">
        <f t="shared" si="121"/>
        <v>6.2239041125210226E-4</v>
      </c>
      <c r="O1042">
        <f t="shared" si="119"/>
        <v>3.4427777323788262E-4</v>
      </c>
      <c r="P1042">
        <f>(C1042-AVERAGE($C$2:C1041))^2</f>
        <v>5.8754166008805585E-4</v>
      </c>
      <c r="R1042">
        <f t="shared" si="123"/>
        <v>-0.61884067887686045</v>
      </c>
      <c r="S1042" s="45"/>
      <c r="T1042" s="49"/>
      <c r="U1042" s="50"/>
      <c r="V1042" s="71">
        <f t="shared" si="122"/>
        <v>7.44455688294135E-4</v>
      </c>
      <c r="W1042" s="51">
        <f t="shared" si="120"/>
        <v>3.4882244815838436E-4</v>
      </c>
      <c r="X1042" s="52">
        <f>(C1042-AVERAGE($C$2:C1041))^2</f>
        <v>5.8754166008805585E-4</v>
      </c>
    </row>
    <row r="1043" spans="1:26" x14ac:dyDescent="0.3">
      <c r="A1043">
        <v>201210</v>
      </c>
      <c r="B1043" s="75">
        <f>Monthly!AA1703</f>
        <v>-1.7932333333333335E-2</v>
      </c>
      <c r="C1043">
        <f>Monthly!AA1704</f>
        <v>5.1149999999999998E-3</v>
      </c>
      <c r="D1043" s="45">
        <f>INTERCEPT($B$2:B1041,$C$2:C1041)</f>
        <v>5.6652405944104516E-3</v>
      </c>
      <c r="E1043" s="45">
        <f t="shared" si="124"/>
        <v>0.17733967721938743</v>
      </c>
      <c r="F1043" s="45">
        <f t="shared" si="125"/>
        <v>2.4851263892866561E-3</v>
      </c>
      <c r="G1043">
        <f>Monthly!H1703</f>
        <v>0.20210608819798087</v>
      </c>
      <c r="H1043" s="45">
        <f t="shared" si="126"/>
        <v>0.63079596083820011</v>
      </c>
      <c r="I1043" s="31">
        <f>Monthly!K1703</f>
        <v>5.2846399212946897E-3</v>
      </c>
      <c r="J1043" s="49">
        <f t="shared" si="127"/>
        <v>-0.63335334238725582</v>
      </c>
      <c r="K1043" s="42"/>
      <c r="L1043" s="42"/>
      <c r="M1043" s="47"/>
      <c r="N1043" s="57">
        <f t="shared" si="121"/>
        <v>1.1599026130049983E-3</v>
      </c>
      <c r="O1043">
        <f t="shared" si="119"/>
        <v>1.5642795340614688E-5</v>
      </c>
      <c r="P1043">
        <f>(C1043-AVERAGE($C$2:C1042))^2</f>
        <v>1.3657211559721051E-6</v>
      </c>
      <c r="R1043">
        <f t="shared" si="123"/>
        <v>-0.62673010608587898</v>
      </c>
      <c r="S1043" s="45"/>
      <c r="T1043" s="49"/>
      <c r="U1043" s="50"/>
      <c r="V1043" s="71">
        <f t="shared" si="122"/>
        <v>1.254566730044003E-3</v>
      </c>
      <c r="W1043" s="51">
        <f t="shared" si="120"/>
        <v>1.490294503178315E-5</v>
      </c>
      <c r="X1043" s="52">
        <f>(C1043-AVERAGE($C$2:C1042))^2</f>
        <v>1.3657211559721051E-6</v>
      </c>
    </row>
    <row r="1044" spans="1:26" x14ac:dyDescent="0.3">
      <c r="A1044">
        <v>201211</v>
      </c>
      <c r="B1044" s="75">
        <f>Monthly!AA1704</f>
        <v>5.1149999999999998E-3</v>
      </c>
      <c r="C1044">
        <f>Monthly!AA1705</f>
        <v>8.1336666666666658E-3</v>
      </c>
      <c r="D1044" s="45">
        <f>INTERCEPT($B$2:B1042,$C$2:C1042)</f>
        <v>5.6864752827594338E-3</v>
      </c>
      <c r="E1044" s="45">
        <f t="shared" si="124"/>
        <v>0.17502789153283663</v>
      </c>
      <c r="F1044" s="45">
        <f t="shared" si="125"/>
        <v>6.5817429479498929E-3</v>
      </c>
      <c r="G1044">
        <f>Monthly!H1704</f>
        <v>0.20216043215869123</v>
      </c>
      <c r="H1044" s="45">
        <f t="shared" si="126"/>
        <v>0.63093244816779137</v>
      </c>
      <c r="I1044" s="31">
        <f>Monthly!K1704</f>
        <v>5.392854241062825E-3</v>
      </c>
      <c r="J1044" s="49">
        <f t="shared" si="127"/>
        <v>-0.62937487781882206</v>
      </c>
      <c r="K1044" s="42"/>
      <c r="L1044" s="42"/>
      <c r="M1044" s="47"/>
      <c r="N1044" s="57">
        <f t="shared" si="121"/>
        <v>8.9197591707677881E-4</v>
      </c>
      <c r="O1044">
        <f t="shared" si="119"/>
        <v>5.2442084912695741E-5</v>
      </c>
      <c r="P1044">
        <f>(C1044-AVERAGE($C$2:C1043))^2</f>
        <v>3.4267469660860277E-6</v>
      </c>
      <c r="R1044">
        <f t="shared" si="123"/>
        <v>-0.62261555619774211</v>
      </c>
      <c r="S1044" s="45"/>
      <c r="T1044" s="49"/>
      <c r="U1044" s="50"/>
      <c r="V1044" s="71">
        <f t="shared" si="122"/>
        <v>9.8853001100690507E-4</v>
      </c>
      <c r="W1044" s="51">
        <f t="shared" si="120"/>
        <v>5.1052977828052753E-5</v>
      </c>
      <c r="X1044" s="52">
        <f>(C1044-AVERAGE($C$2:C1043))^2</f>
        <v>3.4267469660860277E-6</v>
      </c>
    </row>
    <row r="1045" spans="1:26" ht="14.4" thickBot="1" x14ac:dyDescent="0.35">
      <c r="B1045" s="75">
        <f>Monthly!AA1705</f>
        <v>8.1336666666666658E-3</v>
      </c>
      <c r="D1045" s="45"/>
      <c r="E1045" s="45"/>
      <c r="F1045" s="45">
        <f t="shared" si="125"/>
        <v>0</v>
      </c>
      <c r="I1045" s="31"/>
      <c r="K1045" s="45"/>
      <c r="L1045" s="45"/>
      <c r="M1045" s="47"/>
      <c r="N1045" s="53"/>
      <c r="S1045" s="45"/>
      <c r="T1045" s="49"/>
      <c r="U1045" s="50"/>
      <c r="V1045" s="50"/>
      <c r="Z1045" s="41" t="s">
        <v>40</v>
      </c>
    </row>
    <row r="1046" spans="1:26" ht="14.4" thickBot="1" x14ac:dyDescent="0.35">
      <c r="Z1046" s="44" t="e">
        <f>1-(#REF!/#REF!)</f>
        <v>#REF!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3"/>
  <sheetViews>
    <sheetView zoomScaleNormal="100" workbookViewId="0">
      <pane xSplit="1" ySplit="1" topLeftCell="U50" activePane="bottomRight" state="frozenSplit"/>
      <selection pane="topRight" activeCell="B1" sqref="B1"/>
      <selection pane="bottomLeft" activeCell="A2" sqref="A2"/>
      <selection pane="bottomRight" activeCell="E57" sqref="E57"/>
    </sheetView>
  </sheetViews>
  <sheetFormatPr defaultRowHeight="13.8" x14ac:dyDescent="0.3"/>
  <cols>
    <col min="1" max="1" width="12.6640625" customWidth="1"/>
    <col min="2" max="30" width="15.6640625" customWidth="1"/>
    <col min="32" max="32" width="17.77734375" bestFit="1" customWidth="1"/>
  </cols>
  <sheetData>
    <row r="1" spans="1:32" ht="27.6" x14ac:dyDescent="0.3">
      <c r="A1" s="6" t="s">
        <v>2</v>
      </c>
      <c r="B1" s="6" t="s">
        <v>3</v>
      </c>
      <c r="C1" s="6" t="s">
        <v>7</v>
      </c>
      <c r="D1" s="6" t="s">
        <v>28</v>
      </c>
      <c r="E1" s="6"/>
      <c r="F1" s="6"/>
      <c r="G1" s="6" t="s">
        <v>29</v>
      </c>
      <c r="H1" s="6" t="s">
        <v>30</v>
      </c>
      <c r="I1" s="6" t="s">
        <v>33</v>
      </c>
      <c r="J1" s="6"/>
      <c r="K1" s="6" t="s">
        <v>34</v>
      </c>
      <c r="L1" s="6" t="s">
        <v>8</v>
      </c>
      <c r="M1" s="20" t="s">
        <v>10</v>
      </c>
      <c r="N1" s="7" t="s">
        <v>11</v>
      </c>
      <c r="O1" s="7" t="s">
        <v>0</v>
      </c>
      <c r="P1" s="7" t="s">
        <v>1</v>
      </c>
      <c r="Q1" s="7" t="s">
        <v>12</v>
      </c>
      <c r="R1" s="20" t="s">
        <v>6</v>
      </c>
      <c r="S1" s="20" t="s">
        <v>13</v>
      </c>
      <c r="T1" s="20" t="s">
        <v>9</v>
      </c>
      <c r="U1" s="20" t="s">
        <v>14</v>
      </c>
      <c r="V1" s="20" t="s">
        <v>19</v>
      </c>
      <c r="W1" s="20" t="s">
        <v>15</v>
      </c>
      <c r="X1" s="20" t="s">
        <v>16</v>
      </c>
      <c r="Y1" s="20" t="s">
        <v>17</v>
      </c>
      <c r="Z1" s="20" t="s">
        <v>18</v>
      </c>
      <c r="AA1" s="20" t="s">
        <v>22</v>
      </c>
      <c r="AB1" s="6" t="s">
        <v>20</v>
      </c>
      <c r="AC1" s="6" t="s">
        <v>21</v>
      </c>
      <c r="AD1" s="6" t="s">
        <v>23</v>
      </c>
      <c r="AF1" s="39" t="s">
        <v>38</v>
      </c>
    </row>
    <row r="2" spans="1:32" x14ac:dyDescent="0.3">
      <c r="A2" s="4">
        <v>1871</v>
      </c>
      <c r="B2" s="29">
        <v>4.74</v>
      </c>
      <c r="C2" s="22">
        <v>0.26</v>
      </c>
      <c r="D2" s="22">
        <f>-LN(C2/B3)</f>
        <v>2.9704144655697013</v>
      </c>
      <c r="E2" s="22"/>
      <c r="F2" s="22"/>
      <c r="G2" s="22"/>
      <c r="H2" s="22"/>
      <c r="I2" s="22"/>
      <c r="J2" s="22"/>
      <c r="K2" s="22"/>
      <c r="L2" s="22">
        <v>0.4</v>
      </c>
      <c r="M2" s="13" t="s">
        <v>4</v>
      </c>
      <c r="N2" s="2" t="s">
        <v>4</v>
      </c>
      <c r="O2" s="2" t="s">
        <v>4</v>
      </c>
      <c r="P2" s="2" t="s">
        <v>4</v>
      </c>
      <c r="Q2" s="2" t="s">
        <v>4</v>
      </c>
      <c r="R2" s="2" t="s">
        <v>4</v>
      </c>
      <c r="S2" s="14" t="s">
        <v>4</v>
      </c>
      <c r="T2" s="18">
        <v>5.8857426758792908E-2</v>
      </c>
      <c r="U2" s="14" t="s">
        <v>4</v>
      </c>
      <c r="V2" s="13" t="s">
        <v>4</v>
      </c>
      <c r="W2" s="13" t="s">
        <v>4</v>
      </c>
      <c r="X2" s="13" t="s">
        <v>4</v>
      </c>
      <c r="Y2" s="13" t="s">
        <v>4</v>
      </c>
      <c r="Z2" s="13" t="s">
        <v>4</v>
      </c>
      <c r="AA2" s="13" t="s">
        <v>4</v>
      </c>
      <c r="AB2" s="13" t="s">
        <v>4</v>
      </c>
      <c r="AC2" s="13" t="s">
        <v>4</v>
      </c>
      <c r="AD2" s="13"/>
    </row>
    <row r="3" spans="1:32" x14ac:dyDescent="0.3">
      <c r="A3" s="5">
        <v>1872</v>
      </c>
      <c r="B3" s="29">
        <v>5.07</v>
      </c>
      <c r="C3" s="22">
        <v>0.3</v>
      </c>
      <c r="D3" s="22">
        <f t="shared" ref="D3:D66" si="0">-LN(C3/B4)</f>
        <v>2.6901125004155428</v>
      </c>
      <c r="E3" s="22"/>
      <c r="F3" s="22"/>
      <c r="G3" s="22"/>
      <c r="H3" s="22"/>
      <c r="I3" s="78">
        <f>B3-B2</f>
        <v>0.33000000000000007</v>
      </c>
      <c r="J3" s="22"/>
      <c r="K3" s="22"/>
      <c r="L3" s="22">
        <v>0.43</v>
      </c>
      <c r="M3" s="13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2" t="s">
        <v>4</v>
      </c>
      <c r="S3" s="14" t="s">
        <v>4</v>
      </c>
      <c r="T3" s="18">
        <v>7.4305531888589238E-2</v>
      </c>
      <c r="U3" s="14" t="s">
        <v>4</v>
      </c>
      <c r="V3" s="13" t="s">
        <v>4</v>
      </c>
      <c r="W3" s="13" t="s">
        <v>4</v>
      </c>
      <c r="X3" s="13" t="s">
        <v>4</v>
      </c>
      <c r="Y3" s="13" t="s">
        <v>4</v>
      </c>
      <c r="Z3" s="13" t="s">
        <v>4</v>
      </c>
      <c r="AA3" s="13" t="s">
        <v>4</v>
      </c>
      <c r="AB3" s="13" t="s">
        <v>4</v>
      </c>
      <c r="AC3" s="13" t="s">
        <v>4</v>
      </c>
      <c r="AD3" s="13"/>
    </row>
    <row r="4" spans="1:32" x14ac:dyDescent="0.3">
      <c r="A4" s="5">
        <v>1873</v>
      </c>
      <c r="B4" s="29">
        <v>4.42</v>
      </c>
      <c r="C4" s="22">
        <v>0.33</v>
      </c>
      <c r="D4" s="22">
        <f t="shared" si="0"/>
        <v>2.6215896365748677</v>
      </c>
      <c r="E4" s="22"/>
      <c r="F4" s="22"/>
      <c r="G4" s="22"/>
      <c r="H4" s="22"/>
      <c r="I4" s="78">
        <f t="shared" ref="I4:I67" si="1">B4-B3</f>
        <v>-0.65000000000000036</v>
      </c>
      <c r="J4" s="22"/>
      <c r="K4" s="22"/>
      <c r="L4" s="22">
        <v>0.46</v>
      </c>
      <c r="M4" s="13" t="s">
        <v>4</v>
      </c>
      <c r="N4" s="2" t="s">
        <v>4</v>
      </c>
      <c r="O4" s="2" t="s">
        <v>4</v>
      </c>
      <c r="P4" s="2" t="s">
        <v>4</v>
      </c>
      <c r="Q4" s="2" t="s">
        <v>4</v>
      </c>
      <c r="R4" s="2" t="s">
        <v>4</v>
      </c>
      <c r="S4" s="14" t="s">
        <v>4</v>
      </c>
      <c r="T4" s="18">
        <v>9.0108147420911111E-2</v>
      </c>
      <c r="U4" s="14" t="s">
        <v>4</v>
      </c>
      <c r="V4" s="13" t="s">
        <v>4</v>
      </c>
      <c r="W4" s="13" t="s">
        <v>4</v>
      </c>
      <c r="X4" s="13" t="s">
        <v>4</v>
      </c>
      <c r="Y4" s="13" t="s">
        <v>4</v>
      </c>
      <c r="Z4" s="13" t="s">
        <v>4</v>
      </c>
      <c r="AA4" s="13" t="s">
        <v>4</v>
      </c>
      <c r="AB4" s="13" t="s">
        <v>4</v>
      </c>
      <c r="AC4" s="13" t="s">
        <v>4</v>
      </c>
      <c r="AD4" s="13"/>
    </row>
    <row r="5" spans="1:32" x14ac:dyDescent="0.3">
      <c r="A5" s="5">
        <v>1874</v>
      </c>
      <c r="B5" s="29">
        <v>4.54</v>
      </c>
      <c r="C5" s="22">
        <v>0.33</v>
      </c>
      <c r="D5" s="22">
        <f t="shared" si="0"/>
        <v>2.5834256336291097</v>
      </c>
      <c r="E5" s="22"/>
      <c r="F5" s="22"/>
      <c r="G5" s="22"/>
      <c r="H5" s="22"/>
      <c r="I5" s="78">
        <f t="shared" si="1"/>
        <v>0.12000000000000011</v>
      </c>
      <c r="J5" s="22"/>
      <c r="K5" s="22"/>
      <c r="L5" s="22">
        <v>0.46</v>
      </c>
      <c r="M5" s="13" t="s">
        <v>4</v>
      </c>
      <c r="N5" s="2" t="s">
        <v>4</v>
      </c>
      <c r="O5" s="2" t="s">
        <v>4</v>
      </c>
      <c r="P5" s="2" t="s">
        <v>4</v>
      </c>
      <c r="Q5" s="2" t="s">
        <v>4</v>
      </c>
      <c r="R5" s="2" t="s">
        <v>4</v>
      </c>
      <c r="S5" s="14" t="s">
        <v>4</v>
      </c>
      <c r="T5" s="18">
        <v>4.9638118827861399E-2</v>
      </c>
      <c r="U5" s="14" t="s">
        <v>4</v>
      </c>
      <c r="V5" s="13" t="s">
        <v>4</v>
      </c>
      <c r="W5" s="13" t="s">
        <v>4</v>
      </c>
      <c r="X5" s="13" t="s">
        <v>4</v>
      </c>
      <c r="Y5" s="13" t="s">
        <v>4</v>
      </c>
      <c r="Z5" s="13" t="s">
        <v>4</v>
      </c>
      <c r="AA5" s="13" t="s">
        <v>4</v>
      </c>
      <c r="AB5" s="13" t="s">
        <v>4</v>
      </c>
      <c r="AC5" s="13" t="s">
        <v>4</v>
      </c>
      <c r="AD5" s="13"/>
    </row>
    <row r="6" spans="1:32" x14ac:dyDescent="0.3">
      <c r="A6" s="5">
        <v>1875</v>
      </c>
      <c r="B6" s="29">
        <v>4.37</v>
      </c>
      <c r="C6" s="22">
        <v>0.3</v>
      </c>
      <c r="D6" s="22">
        <f t="shared" si="0"/>
        <v>2.4793356047385449</v>
      </c>
      <c r="E6" s="22"/>
      <c r="F6" s="22"/>
      <c r="G6" s="22"/>
      <c r="H6" s="22"/>
      <c r="I6" s="78">
        <f t="shared" si="1"/>
        <v>-0.16999999999999993</v>
      </c>
      <c r="J6" s="22"/>
      <c r="K6" s="22"/>
      <c r="L6" s="22">
        <v>0.36</v>
      </c>
      <c r="M6" s="13" t="s">
        <v>4</v>
      </c>
      <c r="N6" s="2" t="s">
        <v>4</v>
      </c>
      <c r="O6" s="2" t="s">
        <v>4</v>
      </c>
      <c r="P6" s="2" t="s">
        <v>4</v>
      </c>
      <c r="Q6" s="2" t="s">
        <v>4</v>
      </c>
      <c r="R6" s="2" t="s">
        <v>4</v>
      </c>
      <c r="S6" s="14" t="s">
        <v>4</v>
      </c>
      <c r="T6" s="18">
        <v>4.4697863149613104E-2</v>
      </c>
      <c r="U6" s="14" t="s">
        <v>4</v>
      </c>
      <c r="V6" s="13" t="s">
        <v>4</v>
      </c>
      <c r="W6" s="13" t="s">
        <v>4</v>
      </c>
      <c r="X6" s="13" t="s">
        <v>4</v>
      </c>
      <c r="Y6" s="13" t="s">
        <v>4</v>
      </c>
      <c r="Z6" s="13" t="s">
        <v>4</v>
      </c>
      <c r="AA6" s="13" t="s">
        <v>4</v>
      </c>
      <c r="AB6" s="13" t="s">
        <v>4</v>
      </c>
      <c r="AC6" s="13" t="s">
        <v>4</v>
      </c>
      <c r="AD6" s="13"/>
    </row>
    <row r="7" spans="1:32" x14ac:dyDescent="0.3">
      <c r="A7" s="5">
        <v>1876</v>
      </c>
      <c r="B7" s="29">
        <v>3.58</v>
      </c>
      <c r="C7" s="22">
        <v>0.3</v>
      </c>
      <c r="D7" s="22">
        <f t="shared" si="0"/>
        <v>2.3826278006675823</v>
      </c>
      <c r="E7" s="22"/>
      <c r="F7" s="22"/>
      <c r="G7" s="22"/>
      <c r="H7" s="22"/>
      <c r="I7" s="78">
        <f t="shared" si="1"/>
        <v>-0.79</v>
      </c>
      <c r="J7" s="22"/>
      <c r="K7" s="22"/>
      <c r="L7" s="22">
        <v>0.28000000000000003</v>
      </c>
      <c r="M7" s="13" t="s">
        <v>4</v>
      </c>
      <c r="N7" s="2" t="s">
        <v>4</v>
      </c>
      <c r="O7" s="2" t="s">
        <v>4</v>
      </c>
      <c r="P7" s="2" t="s">
        <v>4</v>
      </c>
      <c r="Q7" s="2" t="s">
        <v>4</v>
      </c>
      <c r="R7" s="2" t="s">
        <v>4</v>
      </c>
      <c r="S7" s="14" t="s">
        <v>4</v>
      </c>
      <c r="T7" s="18">
        <v>4.184612868497406E-2</v>
      </c>
      <c r="U7" s="14" t="s">
        <v>4</v>
      </c>
      <c r="V7" s="13" t="s">
        <v>4</v>
      </c>
      <c r="W7" s="13" t="s">
        <v>4</v>
      </c>
      <c r="X7" s="13" t="s">
        <v>4</v>
      </c>
      <c r="Y7" s="13" t="s">
        <v>4</v>
      </c>
      <c r="Z7" s="13" t="s">
        <v>4</v>
      </c>
      <c r="AA7" s="13" t="s">
        <v>4</v>
      </c>
      <c r="AB7" s="13" t="s">
        <v>4</v>
      </c>
      <c r="AC7" s="13" t="s">
        <v>4</v>
      </c>
      <c r="AD7" s="13"/>
    </row>
    <row r="8" spans="1:32" x14ac:dyDescent="0.3">
      <c r="A8" s="5">
        <v>1877</v>
      </c>
      <c r="B8" s="29">
        <v>3.25</v>
      </c>
      <c r="C8" s="22">
        <v>0.19</v>
      </c>
      <c r="D8" s="22">
        <f t="shared" si="0"/>
        <v>2.8991054378649195</v>
      </c>
      <c r="E8" s="22"/>
      <c r="F8" s="22"/>
      <c r="G8" s="22"/>
      <c r="H8" s="22"/>
      <c r="I8" s="78">
        <f t="shared" si="1"/>
        <v>-0.33000000000000007</v>
      </c>
      <c r="J8" s="22"/>
      <c r="K8" s="22"/>
      <c r="L8" s="22">
        <v>0.3</v>
      </c>
      <c r="M8" s="13" t="s">
        <v>4</v>
      </c>
      <c r="N8" s="2" t="s">
        <v>4</v>
      </c>
      <c r="O8" s="2" t="s">
        <v>4</v>
      </c>
      <c r="P8" s="2" t="s">
        <v>4</v>
      </c>
      <c r="Q8" s="2" t="s">
        <v>4</v>
      </c>
      <c r="R8" s="2" t="s">
        <v>4</v>
      </c>
      <c r="S8" s="14" t="s">
        <v>4</v>
      </c>
      <c r="T8" s="18">
        <v>4.225551490571644E-2</v>
      </c>
      <c r="U8" s="14" t="s">
        <v>4</v>
      </c>
      <c r="V8" s="13" t="s">
        <v>4</v>
      </c>
      <c r="W8" s="13" t="s">
        <v>4</v>
      </c>
      <c r="X8" s="13" t="s">
        <v>4</v>
      </c>
      <c r="Y8" s="13" t="s">
        <v>4</v>
      </c>
      <c r="Z8" s="13" t="s">
        <v>4</v>
      </c>
      <c r="AA8" s="13" t="s">
        <v>4</v>
      </c>
      <c r="AB8" s="13" t="s">
        <v>4</v>
      </c>
      <c r="AC8" s="13" t="s">
        <v>4</v>
      </c>
      <c r="AD8" s="13"/>
    </row>
    <row r="9" spans="1:32" x14ac:dyDescent="0.3">
      <c r="A9" s="5">
        <v>1878</v>
      </c>
      <c r="B9" s="29">
        <v>3.45</v>
      </c>
      <c r="C9" s="22">
        <v>0.18</v>
      </c>
      <c r="D9" s="22">
        <f t="shared" si="0"/>
        <v>3.3081069585961433</v>
      </c>
      <c r="E9" s="22"/>
      <c r="F9" s="22"/>
      <c r="G9" s="22"/>
      <c r="H9" s="22"/>
      <c r="I9" s="78">
        <f t="shared" si="1"/>
        <v>0.20000000000000018</v>
      </c>
      <c r="J9" s="22"/>
      <c r="K9" s="22"/>
      <c r="L9" s="22">
        <v>0.31</v>
      </c>
      <c r="M9" s="13" t="s">
        <v>4</v>
      </c>
      <c r="N9" s="2" t="s">
        <v>4</v>
      </c>
      <c r="O9" s="2" t="s">
        <v>4</v>
      </c>
      <c r="P9" s="2" t="s">
        <v>4</v>
      </c>
      <c r="Q9" s="2" t="s">
        <v>4</v>
      </c>
      <c r="R9" s="2" t="s">
        <v>4</v>
      </c>
      <c r="S9" s="14" t="s">
        <v>4</v>
      </c>
      <c r="T9" s="18">
        <v>3.881921398557231E-2</v>
      </c>
      <c r="U9" s="14" t="s">
        <v>4</v>
      </c>
      <c r="V9" s="13" t="s">
        <v>4</v>
      </c>
      <c r="W9" s="13" t="s">
        <v>4</v>
      </c>
      <c r="X9" s="13" t="s">
        <v>4</v>
      </c>
      <c r="Y9" s="13" t="s">
        <v>4</v>
      </c>
      <c r="Z9" s="13" t="s">
        <v>4</v>
      </c>
      <c r="AA9" s="13" t="s">
        <v>4</v>
      </c>
      <c r="AB9" s="13" t="s">
        <v>4</v>
      </c>
      <c r="AC9" s="13" t="s">
        <v>4</v>
      </c>
      <c r="AD9" s="13"/>
    </row>
    <row r="10" spans="1:32" x14ac:dyDescent="0.3">
      <c r="A10" s="5">
        <v>1879</v>
      </c>
      <c r="B10" s="29">
        <v>4.92</v>
      </c>
      <c r="C10" s="22">
        <v>0.2</v>
      </c>
      <c r="D10" s="22">
        <f t="shared" si="0"/>
        <v>3.3741687092742358</v>
      </c>
      <c r="E10" s="22"/>
      <c r="F10" s="22"/>
      <c r="G10" s="22"/>
      <c r="H10" s="22"/>
      <c r="I10" s="78">
        <f t="shared" si="1"/>
        <v>1.4699999999999998</v>
      </c>
      <c r="J10" s="22"/>
      <c r="K10" s="22"/>
      <c r="L10" s="22">
        <v>0.38</v>
      </c>
      <c r="M10" s="13" t="s">
        <v>4</v>
      </c>
      <c r="N10" s="2" t="s">
        <v>4</v>
      </c>
      <c r="O10" s="2" t="s">
        <v>4</v>
      </c>
      <c r="P10" s="2" t="s">
        <v>4</v>
      </c>
      <c r="Q10" s="2" t="s">
        <v>4</v>
      </c>
      <c r="R10" s="2" t="s">
        <v>4</v>
      </c>
      <c r="S10" s="14" t="s">
        <v>4</v>
      </c>
      <c r="T10" s="18">
        <v>4.1166122249578718E-2</v>
      </c>
      <c r="U10" s="14" t="s">
        <v>4</v>
      </c>
      <c r="V10" s="13" t="s">
        <v>4</v>
      </c>
      <c r="W10" s="13" t="s">
        <v>4</v>
      </c>
      <c r="X10" s="13" t="s">
        <v>4</v>
      </c>
      <c r="Y10" s="13" t="s">
        <v>4</v>
      </c>
      <c r="Z10" s="13" t="s">
        <v>4</v>
      </c>
      <c r="AA10" s="13" t="s">
        <v>4</v>
      </c>
      <c r="AB10" s="13" t="s">
        <v>4</v>
      </c>
      <c r="AC10" s="13" t="s">
        <v>4</v>
      </c>
      <c r="AD10" s="13"/>
    </row>
    <row r="11" spans="1:32" x14ac:dyDescent="0.3">
      <c r="A11" s="5">
        <v>1880</v>
      </c>
      <c r="B11" s="29">
        <v>5.84</v>
      </c>
      <c r="C11" s="22">
        <v>0.26</v>
      </c>
      <c r="D11" s="22">
        <f t="shared" si="0"/>
        <v>3.1404983965137254</v>
      </c>
      <c r="E11" s="22"/>
      <c r="F11" s="22"/>
      <c r="G11" s="22"/>
      <c r="H11" s="22"/>
      <c r="I11" s="78">
        <f t="shared" si="1"/>
        <v>0.91999999999999993</v>
      </c>
      <c r="J11" s="22"/>
      <c r="K11" s="22"/>
      <c r="L11" s="22">
        <v>0.49</v>
      </c>
      <c r="M11" s="13" t="s">
        <v>4</v>
      </c>
      <c r="N11" s="2" t="s">
        <v>4</v>
      </c>
      <c r="O11" s="2" t="s">
        <v>4</v>
      </c>
      <c r="P11" s="2" t="s">
        <v>4</v>
      </c>
      <c r="Q11" s="2" t="s">
        <v>4</v>
      </c>
      <c r="R11" s="2" t="s">
        <v>4</v>
      </c>
      <c r="S11" s="14" t="s">
        <v>4</v>
      </c>
      <c r="T11" s="18">
        <v>4.2689333823943132E-2</v>
      </c>
      <c r="U11" s="14" t="s">
        <v>4</v>
      </c>
      <c r="V11" s="13" t="s">
        <v>4</v>
      </c>
      <c r="W11" s="13" t="s">
        <v>4</v>
      </c>
      <c r="X11" s="13" t="s">
        <v>4</v>
      </c>
      <c r="Y11" s="13" t="s">
        <v>4</v>
      </c>
      <c r="Z11" s="13" t="s">
        <v>4</v>
      </c>
      <c r="AA11" s="13" t="s">
        <v>4</v>
      </c>
      <c r="AB11" s="13" t="s">
        <v>4</v>
      </c>
      <c r="AC11" s="13" t="s">
        <v>4</v>
      </c>
      <c r="AD11" s="13"/>
    </row>
    <row r="12" spans="1:32" x14ac:dyDescent="0.3">
      <c r="A12" s="5">
        <v>1881</v>
      </c>
      <c r="B12" s="29">
        <v>6.01</v>
      </c>
      <c r="C12" s="22">
        <v>0.32</v>
      </c>
      <c r="D12" s="22">
        <f t="shared" si="0"/>
        <v>2.9041650800285006</v>
      </c>
      <c r="E12" s="22"/>
      <c r="F12" s="22"/>
      <c r="G12" s="22"/>
      <c r="H12" s="22"/>
      <c r="I12" s="78">
        <f t="shared" si="1"/>
        <v>0.16999999999999993</v>
      </c>
      <c r="J12" s="22"/>
      <c r="K12" s="22"/>
      <c r="L12" s="22">
        <v>0.44</v>
      </c>
      <c r="M12" s="13" t="s">
        <v>4</v>
      </c>
      <c r="N12" s="2" t="s">
        <v>4</v>
      </c>
      <c r="O12" s="2" t="s">
        <v>4</v>
      </c>
      <c r="P12" s="2" t="s">
        <v>4</v>
      </c>
      <c r="Q12" s="2" t="s">
        <v>4</v>
      </c>
      <c r="R12" s="2" t="s">
        <v>4</v>
      </c>
      <c r="S12" s="14" t="s">
        <v>4</v>
      </c>
      <c r="T12" s="18">
        <v>4.2425334321807284E-2</v>
      </c>
      <c r="U12" s="14" t="s">
        <v>4</v>
      </c>
      <c r="V12" s="13" t="s">
        <v>4</v>
      </c>
      <c r="W12" s="13" t="s">
        <v>4</v>
      </c>
      <c r="X12" s="13" t="s">
        <v>4</v>
      </c>
      <c r="Y12" s="13" t="s">
        <v>4</v>
      </c>
      <c r="Z12" s="13" t="s">
        <v>4</v>
      </c>
      <c r="AA12" s="13" t="s">
        <v>4</v>
      </c>
      <c r="AB12" s="13" t="s">
        <v>4</v>
      </c>
      <c r="AC12" s="13" t="s">
        <v>4</v>
      </c>
      <c r="AD12" s="13"/>
    </row>
    <row r="13" spans="1:32" x14ac:dyDescent="0.3">
      <c r="A13" s="5">
        <v>1882</v>
      </c>
      <c r="B13" s="29">
        <v>5.84</v>
      </c>
      <c r="C13" s="22">
        <v>0.32</v>
      </c>
      <c r="D13" s="22">
        <f t="shared" si="0"/>
        <v>2.8146599361604685</v>
      </c>
      <c r="E13" s="22"/>
      <c r="F13" s="22"/>
      <c r="G13" s="22"/>
      <c r="H13" s="22"/>
      <c r="I13" s="78">
        <f t="shared" si="1"/>
        <v>-0.16999999999999993</v>
      </c>
      <c r="J13" s="22"/>
      <c r="K13" s="22"/>
      <c r="L13" s="22">
        <v>0.43</v>
      </c>
      <c r="M13" s="13" t="s">
        <v>4</v>
      </c>
      <c r="N13" s="2" t="s">
        <v>4</v>
      </c>
      <c r="O13" s="2" t="s">
        <v>4</v>
      </c>
      <c r="P13" s="2" t="s">
        <v>4</v>
      </c>
      <c r="Q13" s="2" t="s">
        <v>4</v>
      </c>
      <c r="R13" s="2" t="s">
        <v>4</v>
      </c>
      <c r="S13" s="14" t="s">
        <v>4</v>
      </c>
      <c r="T13" s="18">
        <v>4.6513652806004391E-2</v>
      </c>
      <c r="U13" s="14" t="s">
        <v>4</v>
      </c>
      <c r="V13" s="13" t="s">
        <v>4</v>
      </c>
      <c r="W13" s="13" t="s">
        <v>4</v>
      </c>
      <c r="X13" s="13" t="s">
        <v>4</v>
      </c>
      <c r="Y13" s="13" t="s">
        <v>4</v>
      </c>
      <c r="Z13" s="13" t="s">
        <v>4</v>
      </c>
      <c r="AA13" s="13" t="s">
        <v>4</v>
      </c>
      <c r="AB13" s="13" t="s">
        <v>4</v>
      </c>
      <c r="AC13" s="13" t="s">
        <v>4</v>
      </c>
      <c r="AD13" s="13"/>
    </row>
    <row r="14" spans="1:32" x14ac:dyDescent="0.3">
      <c r="A14" s="5">
        <v>1883</v>
      </c>
      <c r="B14" s="29">
        <v>5.34</v>
      </c>
      <c r="C14" s="22">
        <v>0.33</v>
      </c>
      <c r="D14" s="22">
        <f t="shared" si="0"/>
        <v>2.5765369726339244</v>
      </c>
      <c r="E14" s="22"/>
      <c r="F14" s="22"/>
      <c r="G14" s="22"/>
      <c r="H14" s="22"/>
      <c r="I14" s="78">
        <f t="shared" si="1"/>
        <v>-0.5</v>
      </c>
      <c r="J14" s="22"/>
      <c r="K14" s="22"/>
      <c r="L14" s="22">
        <v>0.4</v>
      </c>
      <c r="M14" s="13" t="s">
        <v>4</v>
      </c>
      <c r="N14" s="2" t="s">
        <v>4</v>
      </c>
      <c r="O14" s="2" t="s">
        <v>4</v>
      </c>
      <c r="P14" s="2" t="s">
        <v>4</v>
      </c>
      <c r="Q14" s="2" t="s">
        <v>4</v>
      </c>
      <c r="R14" s="2" t="s">
        <v>4</v>
      </c>
      <c r="S14" s="14" t="s">
        <v>4</v>
      </c>
      <c r="T14" s="18">
        <v>4.6354751889685852E-2</v>
      </c>
      <c r="U14" s="14" t="s">
        <v>4</v>
      </c>
      <c r="V14" s="13" t="s">
        <v>4</v>
      </c>
      <c r="W14" s="13" t="s">
        <v>4</v>
      </c>
      <c r="X14" s="13" t="s">
        <v>4</v>
      </c>
      <c r="Y14" s="13" t="s">
        <v>4</v>
      </c>
      <c r="Z14" s="13" t="s">
        <v>4</v>
      </c>
      <c r="AA14" s="13" t="s">
        <v>4</v>
      </c>
      <c r="AB14" s="13" t="s">
        <v>4</v>
      </c>
      <c r="AC14" s="13" t="s">
        <v>4</v>
      </c>
      <c r="AD14" s="13"/>
    </row>
    <row r="15" spans="1:32" x14ac:dyDescent="0.3">
      <c r="A15" s="5">
        <v>1884</v>
      </c>
      <c r="B15" s="29">
        <v>4.34</v>
      </c>
      <c r="C15" s="22">
        <v>0.31</v>
      </c>
      <c r="D15" s="22">
        <f t="shared" si="0"/>
        <v>2.8198416070903267</v>
      </c>
      <c r="E15" s="22"/>
      <c r="F15" s="22"/>
      <c r="G15" s="22"/>
      <c r="H15" s="22"/>
      <c r="I15" s="78">
        <f t="shared" si="1"/>
        <v>-1</v>
      </c>
      <c r="J15" s="22"/>
      <c r="K15" s="22"/>
      <c r="L15" s="22">
        <v>0.31</v>
      </c>
      <c r="M15" s="13" t="s">
        <v>4</v>
      </c>
      <c r="N15" s="2" t="s">
        <v>4</v>
      </c>
      <c r="O15" s="2" t="s">
        <v>4</v>
      </c>
      <c r="P15" s="2" t="s">
        <v>4</v>
      </c>
      <c r="Q15" s="2" t="s">
        <v>4</v>
      </c>
      <c r="R15" s="2" t="s">
        <v>4</v>
      </c>
      <c r="S15" s="14" t="s">
        <v>4</v>
      </c>
      <c r="T15" s="18">
        <v>4.2475347866526292E-2</v>
      </c>
      <c r="U15" s="14" t="s">
        <v>4</v>
      </c>
      <c r="V15" s="13" t="s">
        <v>4</v>
      </c>
      <c r="W15" s="13" t="s">
        <v>4</v>
      </c>
      <c r="X15" s="13" t="s">
        <v>4</v>
      </c>
      <c r="Y15" s="13" t="s">
        <v>4</v>
      </c>
      <c r="Z15" s="13" t="s">
        <v>4</v>
      </c>
      <c r="AA15" s="13" t="s">
        <v>4</v>
      </c>
      <c r="AB15" s="13" t="s">
        <v>4</v>
      </c>
      <c r="AC15" s="13" t="s">
        <v>4</v>
      </c>
      <c r="AD15" s="13"/>
    </row>
    <row r="16" spans="1:32" x14ac:dyDescent="0.3">
      <c r="A16" s="5">
        <v>1885</v>
      </c>
      <c r="B16" s="29">
        <v>5.2</v>
      </c>
      <c r="C16" s="22">
        <v>0.24</v>
      </c>
      <c r="D16" s="22">
        <f t="shared" si="0"/>
        <v>3.1570004211501135</v>
      </c>
      <c r="E16" s="22"/>
      <c r="F16" s="22"/>
      <c r="G16" s="22"/>
      <c r="H16" s="22"/>
      <c r="I16" s="78">
        <f t="shared" si="1"/>
        <v>0.86000000000000032</v>
      </c>
      <c r="J16" s="22"/>
      <c r="K16" s="22"/>
      <c r="L16" s="22">
        <v>0.27</v>
      </c>
      <c r="M16" s="13" t="s">
        <v>4</v>
      </c>
      <c r="N16" s="2" t="s">
        <v>4</v>
      </c>
      <c r="O16" s="2" t="s">
        <v>4</v>
      </c>
      <c r="P16" s="2" t="s">
        <v>4</v>
      </c>
      <c r="Q16" s="2" t="s">
        <v>4</v>
      </c>
      <c r="R16" s="2" t="s">
        <v>4</v>
      </c>
      <c r="S16" s="14" t="s">
        <v>4</v>
      </c>
      <c r="T16" s="18">
        <v>3.2052832676653598E-2</v>
      </c>
      <c r="U16" s="14" t="s">
        <v>4</v>
      </c>
      <c r="V16" s="13" t="s">
        <v>4</v>
      </c>
      <c r="W16" s="13" t="s">
        <v>4</v>
      </c>
      <c r="X16" s="13" t="s">
        <v>4</v>
      </c>
      <c r="Y16" s="19">
        <v>2.3738903287469991E-2</v>
      </c>
      <c r="Z16" s="13" t="s">
        <v>4</v>
      </c>
      <c r="AA16" s="13" t="s">
        <v>4</v>
      </c>
      <c r="AB16" s="13" t="s">
        <v>4</v>
      </c>
      <c r="AC16" s="13" t="s">
        <v>4</v>
      </c>
      <c r="AD16" s="13"/>
    </row>
    <row r="17" spans="1:30" x14ac:dyDescent="0.3">
      <c r="A17" s="5">
        <v>1886</v>
      </c>
      <c r="B17" s="29">
        <v>5.64</v>
      </c>
      <c r="C17" s="22">
        <v>0.22</v>
      </c>
      <c r="D17" s="22">
        <f t="shared" si="0"/>
        <v>3.1761580951830464</v>
      </c>
      <c r="E17" s="22"/>
      <c r="F17" s="22"/>
      <c r="G17" s="22"/>
      <c r="H17" s="22"/>
      <c r="I17" s="78">
        <f t="shared" si="1"/>
        <v>0.4399999999999995</v>
      </c>
      <c r="J17" s="22"/>
      <c r="K17" s="22"/>
      <c r="L17" s="22">
        <v>0.33</v>
      </c>
      <c r="M17" s="13" t="s">
        <v>4</v>
      </c>
      <c r="N17" s="2" t="s">
        <v>4</v>
      </c>
      <c r="O17" s="2" t="s">
        <v>4</v>
      </c>
      <c r="P17" s="2" t="s">
        <v>4</v>
      </c>
      <c r="Q17" s="2" t="s">
        <v>4</v>
      </c>
      <c r="R17" s="2" t="s">
        <v>4</v>
      </c>
      <c r="S17" s="14" t="s">
        <v>4</v>
      </c>
      <c r="T17" s="18">
        <v>3.8428620044622885E-2</v>
      </c>
      <c r="U17" s="14" t="s">
        <v>4</v>
      </c>
      <c r="V17" s="13" t="s">
        <v>4</v>
      </c>
      <c r="W17" s="13" t="s">
        <v>4</v>
      </c>
      <c r="X17" s="13" t="s">
        <v>4</v>
      </c>
      <c r="Y17" s="19">
        <v>1.6458602140140003E-2</v>
      </c>
      <c r="Z17" s="13" t="s">
        <v>4</v>
      </c>
      <c r="AA17" s="13" t="s">
        <v>4</v>
      </c>
      <c r="AB17" s="13" t="s">
        <v>4</v>
      </c>
      <c r="AC17" s="13" t="s">
        <v>4</v>
      </c>
      <c r="AD17" s="13"/>
    </row>
    <row r="18" spans="1:30" x14ac:dyDescent="0.3">
      <c r="A18" s="5">
        <v>1887</v>
      </c>
      <c r="B18" s="29">
        <v>5.27</v>
      </c>
      <c r="C18" s="22">
        <v>0.25</v>
      </c>
      <c r="D18" s="22">
        <f t="shared" si="0"/>
        <v>3.0233474405869645</v>
      </c>
      <c r="E18" s="22"/>
      <c r="F18" s="22"/>
      <c r="G18" s="22"/>
      <c r="H18" s="22"/>
      <c r="I18" s="78">
        <f t="shared" si="1"/>
        <v>-0.37000000000000011</v>
      </c>
      <c r="J18" s="22"/>
      <c r="K18" s="22"/>
      <c r="L18" s="22">
        <v>0.36</v>
      </c>
      <c r="M18" s="13" t="s">
        <v>4</v>
      </c>
      <c r="N18" s="2" t="s">
        <v>4</v>
      </c>
      <c r="O18" s="2" t="s">
        <v>4</v>
      </c>
      <c r="P18" s="2" t="s">
        <v>4</v>
      </c>
      <c r="Q18" s="2" t="s">
        <v>4</v>
      </c>
      <c r="R18" s="2" t="s">
        <v>4</v>
      </c>
      <c r="S18" s="14" t="s">
        <v>4</v>
      </c>
      <c r="T18" s="18">
        <v>4.749565038194814E-2</v>
      </c>
      <c r="U18" s="14" t="s">
        <v>4</v>
      </c>
      <c r="V18" s="13" t="s">
        <v>4</v>
      </c>
      <c r="W18" s="13" t="s">
        <v>4</v>
      </c>
      <c r="X18" s="13" t="s">
        <v>4</v>
      </c>
      <c r="Y18" s="19">
        <v>1.829845982459E-2</v>
      </c>
      <c r="Z18" s="13" t="s">
        <v>4</v>
      </c>
      <c r="AA18" s="13" t="s">
        <v>4</v>
      </c>
      <c r="AB18" s="13" t="s">
        <v>4</v>
      </c>
      <c r="AC18" s="13" t="s">
        <v>4</v>
      </c>
      <c r="AD18" s="13"/>
    </row>
    <row r="19" spans="1:30" x14ac:dyDescent="0.3">
      <c r="A19" s="5">
        <v>1888</v>
      </c>
      <c r="B19" s="29">
        <v>5.14</v>
      </c>
      <c r="C19" s="22">
        <v>0.23</v>
      </c>
      <c r="D19" s="22">
        <f t="shared" si="0"/>
        <v>3.1411492734124948</v>
      </c>
      <c r="E19" s="22"/>
      <c r="F19" s="22"/>
      <c r="G19" s="22"/>
      <c r="H19" s="22"/>
      <c r="I19" s="78">
        <f t="shared" si="1"/>
        <v>-0.12999999999999989</v>
      </c>
      <c r="J19" s="22"/>
      <c r="K19" s="22"/>
      <c r="L19" s="22">
        <v>0.26</v>
      </c>
      <c r="M19" s="13" t="s">
        <v>4</v>
      </c>
      <c r="N19" s="2" t="s">
        <v>4</v>
      </c>
      <c r="O19" s="2" t="s">
        <v>4</v>
      </c>
      <c r="P19" s="2" t="s">
        <v>4</v>
      </c>
      <c r="Q19" s="2" t="s">
        <v>4</v>
      </c>
      <c r="R19" s="2" t="s">
        <v>4</v>
      </c>
      <c r="S19" s="14" t="s">
        <v>4</v>
      </c>
      <c r="T19" s="18">
        <v>3.9590717120026486E-2</v>
      </c>
      <c r="U19" s="14" t="s">
        <v>4</v>
      </c>
      <c r="V19" s="13" t="s">
        <v>4</v>
      </c>
      <c r="W19" s="13" t="s">
        <v>4</v>
      </c>
      <c r="X19" s="13" t="s">
        <v>4</v>
      </c>
      <c r="Y19" s="19">
        <v>1.2850601947720012E-2</v>
      </c>
      <c r="Z19" s="13" t="s">
        <v>4</v>
      </c>
      <c r="AA19" s="13" t="s">
        <v>4</v>
      </c>
      <c r="AB19" s="13" t="s">
        <v>4</v>
      </c>
      <c r="AC19" s="13" t="s">
        <v>4</v>
      </c>
      <c r="AD19" s="13"/>
    </row>
    <row r="20" spans="1:30" x14ac:dyDescent="0.3">
      <c r="A20" s="5">
        <v>1889</v>
      </c>
      <c r="B20" s="29">
        <v>5.32</v>
      </c>
      <c r="C20" s="22">
        <v>0.22</v>
      </c>
      <c r="D20" s="22">
        <f t="shared" si="0"/>
        <v>3.0401840361248249</v>
      </c>
      <c r="E20" s="22"/>
      <c r="F20" s="22"/>
      <c r="G20" s="22"/>
      <c r="H20" s="22"/>
      <c r="I20" s="78">
        <f t="shared" si="1"/>
        <v>0.1800000000000006</v>
      </c>
      <c r="J20" s="22"/>
      <c r="K20" s="22"/>
      <c r="L20" s="22">
        <v>0.3</v>
      </c>
      <c r="M20" s="13" t="s">
        <v>4</v>
      </c>
      <c r="N20" s="2" t="s">
        <v>4</v>
      </c>
      <c r="O20" s="2" t="s">
        <v>4</v>
      </c>
      <c r="P20" s="2" t="s">
        <v>4</v>
      </c>
      <c r="Q20" s="2" t="s">
        <v>4</v>
      </c>
      <c r="R20" s="2" t="s">
        <v>4</v>
      </c>
      <c r="S20" s="14" t="s">
        <v>4</v>
      </c>
      <c r="T20" s="18">
        <v>3.9359280558246335E-2</v>
      </c>
      <c r="U20" s="14" t="s">
        <v>4</v>
      </c>
      <c r="V20" s="13" t="s">
        <v>4</v>
      </c>
      <c r="W20" s="13" t="s">
        <v>4</v>
      </c>
      <c r="X20" s="13" t="s">
        <v>4</v>
      </c>
      <c r="Y20" s="19">
        <v>6.8740375251100001E-3</v>
      </c>
      <c r="Z20" s="13" t="s">
        <v>4</v>
      </c>
      <c r="AA20" s="13" t="s">
        <v>4</v>
      </c>
      <c r="AB20" s="13" t="s">
        <v>4</v>
      </c>
      <c r="AC20" s="13" t="s">
        <v>4</v>
      </c>
      <c r="AD20" s="13"/>
    </row>
    <row r="21" spans="1:30" x14ac:dyDescent="0.3">
      <c r="A21" s="5">
        <v>1890</v>
      </c>
      <c r="B21" s="29">
        <v>4.5999999999999996</v>
      </c>
      <c r="C21" s="22">
        <v>0.22</v>
      </c>
      <c r="D21" s="22">
        <f t="shared" si="0"/>
        <v>3.2023768254881655</v>
      </c>
      <c r="E21" s="22"/>
      <c r="F21" s="22"/>
      <c r="G21" s="22"/>
      <c r="H21" s="22"/>
      <c r="I21" s="78">
        <f t="shared" si="1"/>
        <v>-0.72000000000000064</v>
      </c>
      <c r="J21" s="22"/>
      <c r="K21" s="22"/>
      <c r="L21" s="22">
        <v>0.28999999999999998</v>
      </c>
      <c r="M21" s="13" t="s">
        <v>4</v>
      </c>
      <c r="N21" s="2" t="s">
        <v>4</v>
      </c>
      <c r="O21" s="2" t="s">
        <v>4</v>
      </c>
      <c r="P21" s="2" t="s">
        <v>4</v>
      </c>
      <c r="Q21" s="2" t="s">
        <v>4</v>
      </c>
      <c r="R21" s="2" t="s">
        <v>4</v>
      </c>
      <c r="S21" s="14" t="s">
        <v>4</v>
      </c>
      <c r="T21" s="18">
        <v>4.6291072419541335E-2</v>
      </c>
      <c r="U21" s="14" t="s">
        <v>4</v>
      </c>
      <c r="V21" s="13" t="s">
        <v>4</v>
      </c>
      <c r="W21" s="13" t="s">
        <v>4</v>
      </c>
      <c r="X21" s="13" t="s">
        <v>4</v>
      </c>
      <c r="Y21" s="19">
        <v>2.2621058861759996E-2</v>
      </c>
      <c r="Z21" s="13" t="s">
        <v>4</v>
      </c>
      <c r="AA21" s="13" t="s">
        <v>4</v>
      </c>
      <c r="AB21" s="13" t="s">
        <v>4</v>
      </c>
      <c r="AC21" s="13" t="s">
        <v>4</v>
      </c>
      <c r="AD21" s="13"/>
    </row>
    <row r="22" spans="1:30" x14ac:dyDescent="0.3">
      <c r="A22" s="5">
        <v>1891</v>
      </c>
      <c r="B22" s="29">
        <v>5.41</v>
      </c>
      <c r="C22" s="22">
        <v>0.22</v>
      </c>
      <c r="D22" s="22">
        <f t="shared" si="0"/>
        <v>3.2206923557945988</v>
      </c>
      <c r="E22" s="22"/>
      <c r="F22" s="22"/>
      <c r="G22" s="22"/>
      <c r="H22" s="22"/>
      <c r="I22" s="78">
        <f t="shared" si="1"/>
        <v>0.8100000000000005</v>
      </c>
      <c r="J22" s="22"/>
      <c r="K22" s="22"/>
      <c r="L22" s="22">
        <v>0.34</v>
      </c>
      <c r="M22" s="13" t="s">
        <v>4</v>
      </c>
      <c r="N22" s="2" t="s">
        <v>4</v>
      </c>
      <c r="O22" s="2" t="s">
        <v>4</v>
      </c>
      <c r="P22" s="2" t="s">
        <v>4</v>
      </c>
      <c r="Q22" s="2" t="s">
        <v>4</v>
      </c>
      <c r="R22" s="2" t="s">
        <v>4</v>
      </c>
      <c r="S22" s="14" t="s">
        <v>4</v>
      </c>
      <c r="T22" s="18">
        <v>4.4165277778953849E-2</v>
      </c>
      <c r="U22" s="14" t="s">
        <v>4</v>
      </c>
      <c r="V22" s="13" t="s">
        <v>4</v>
      </c>
      <c r="W22" s="13" t="s">
        <v>4</v>
      </c>
      <c r="X22" s="13" t="s">
        <v>4</v>
      </c>
      <c r="Y22" s="19">
        <v>1.6123531700270005E-2</v>
      </c>
      <c r="Z22" s="13" t="s">
        <v>4</v>
      </c>
      <c r="AA22" s="13" t="s">
        <v>4</v>
      </c>
      <c r="AB22" s="13" t="s">
        <v>4</v>
      </c>
      <c r="AC22" s="13" t="s">
        <v>4</v>
      </c>
      <c r="AD22" s="13"/>
    </row>
    <row r="23" spans="1:30" x14ac:dyDescent="0.3">
      <c r="A23" s="5">
        <v>1892</v>
      </c>
      <c r="B23" s="29">
        <v>5.51</v>
      </c>
      <c r="C23" s="22">
        <v>0.24</v>
      </c>
      <c r="D23" s="22">
        <f t="shared" si="0"/>
        <v>2.9109910450989003</v>
      </c>
      <c r="E23" s="22"/>
      <c r="F23" s="22"/>
      <c r="G23" s="22"/>
      <c r="H23" s="22"/>
      <c r="I23" s="78">
        <f t="shared" si="1"/>
        <v>9.9999999999999645E-2</v>
      </c>
      <c r="J23" s="22"/>
      <c r="K23" s="22"/>
      <c r="L23" s="22">
        <v>0.37</v>
      </c>
      <c r="M23" s="13" t="s">
        <v>4</v>
      </c>
      <c r="N23" s="2" t="s">
        <v>4</v>
      </c>
      <c r="O23" s="2" t="s">
        <v>4</v>
      </c>
      <c r="P23" s="2" t="s">
        <v>4</v>
      </c>
      <c r="Q23" s="2" t="s">
        <v>4</v>
      </c>
      <c r="R23" s="2" t="s">
        <v>4</v>
      </c>
      <c r="S23" s="14" t="s">
        <v>4</v>
      </c>
      <c r="T23" s="18">
        <v>3.2519465746093434E-2</v>
      </c>
      <c r="U23" s="14" t="s">
        <v>4</v>
      </c>
      <c r="V23" s="13" t="s">
        <v>4</v>
      </c>
      <c r="W23" s="13" t="s">
        <v>4</v>
      </c>
      <c r="X23" s="13" t="s">
        <v>4</v>
      </c>
      <c r="Y23" s="19">
        <v>1.0886159757629993E-2</v>
      </c>
      <c r="Z23" s="13" t="s">
        <v>4</v>
      </c>
      <c r="AA23" s="13" t="s">
        <v>4</v>
      </c>
      <c r="AB23" s="13" t="s">
        <v>4</v>
      </c>
      <c r="AC23" s="13" t="s">
        <v>4</v>
      </c>
      <c r="AD23" s="13"/>
    </row>
    <row r="24" spans="1:30" x14ac:dyDescent="0.3">
      <c r="A24" s="5">
        <v>1893</v>
      </c>
      <c r="B24" s="29">
        <v>4.41</v>
      </c>
      <c r="C24" s="22">
        <v>0.25</v>
      </c>
      <c r="D24" s="22">
        <f t="shared" si="0"/>
        <v>2.8449093838194073</v>
      </c>
      <c r="E24" s="22"/>
      <c r="F24" s="22"/>
      <c r="G24" s="22"/>
      <c r="H24" s="22"/>
      <c r="I24" s="78">
        <f t="shared" si="1"/>
        <v>-1.0999999999999996</v>
      </c>
      <c r="J24" s="22"/>
      <c r="K24" s="22"/>
      <c r="L24" s="22">
        <v>0.26</v>
      </c>
      <c r="M24" s="13" t="s">
        <v>4</v>
      </c>
      <c r="N24" s="2" t="s">
        <v>4</v>
      </c>
      <c r="O24" s="2" t="s">
        <v>4</v>
      </c>
      <c r="P24" s="2" t="s">
        <v>4</v>
      </c>
      <c r="Q24" s="2" t="s">
        <v>4</v>
      </c>
      <c r="R24" s="2" t="s">
        <v>4</v>
      </c>
      <c r="S24" s="14" t="s">
        <v>4</v>
      </c>
      <c r="T24" s="18">
        <v>5.7088563508891355E-2</v>
      </c>
      <c r="U24" s="14" t="s">
        <v>4</v>
      </c>
      <c r="V24" s="13" t="s">
        <v>4</v>
      </c>
      <c r="W24" s="13" t="s">
        <v>4</v>
      </c>
      <c r="X24" s="13" t="s">
        <v>4</v>
      </c>
      <c r="Y24" s="19">
        <v>5.4584390377970027E-2</v>
      </c>
      <c r="Z24" s="13" t="s">
        <v>4</v>
      </c>
      <c r="AA24" s="13" t="s">
        <v>4</v>
      </c>
      <c r="AB24" s="13" t="s">
        <v>4</v>
      </c>
      <c r="AC24" s="13" t="s">
        <v>4</v>
      </c>
      <c r="AD24" s="13"/>
    </row>
    <row r="25" spans="1:30" x14ac:dyDescent="0.3">
      <c r="A25" s="5">
        <v>1894</v>
      </c>
      <c r="B25" s="29">
        <v>4.3</v>
      </c>
      <c r="C25" s="22">
        <v>0.21</v>
      </c>
      <c r="D25" s="22">
        <f t="shared" si="0"/>
        <v>3.0239031505206873</v>
      </c>
      <c r="E25" s="22"/>
      <c r="F25" s="22"/>
      <c r="G25" s="22"/>
      <c r="H25" s="22"/>
      <c r="I25" s="78">
        <f t="shared" si="1"/>
        <v>-0.11000000000000032</v>
      </c>
      <c r="J25" s="22"/>
      <c r="K25" s="22"/>
      <c r="L25" s="22">
        <v>0.16</v>
      </c>
      <c r="M25" s="13" t="s">
        <v>4</v>
      </c>
      <c r="N25" s="2" t="s">
        <v>4</v>
      </c>
      <c r="O25" s="2" t="s">
        <v>4</v>
      </c>
      <c r="P25" s="2" t="s">
        <v>4</v>
      </c>
      <c r="Q25" s="2" t="s">
        <v>4</v>
      </c>
      <c r="R25" s="2" t="s">
        <v>4</v>
      </c>
      <c r="S25" s="14" t="s">
        <v>4</v>
      </c>
      <c r="T25" s="18">
        <v>2.2845543433845927E-2</v>
      </c>
      <c r="U25" s="14" t="s">
        <v>4</v>
      </c>
      <c r="V25" s="13" t="s">
        <v>4</v>
      </c>
      <c r="W25" s="13" t="s">
        <v>4</v>
      </c>
      <c r="X25" s="13" t="s">
        <v>4</v>
      </c>
      <c r="Y25" s="19">
        <v>1.6738738345319994E-2</v>
      </c>
      <c r="Z25" s="13" t="s">
        <v>4</v>
      </c>
      <c r="AA25" s="13" t="s">
        <v>4</v>
      </c>
      <c r="AB25" s="13" t="s">
        <v>4</v>
      </c>
      <c r="AC25" s="13" t="s">
        <v>4</v>
      </c>
      <c r="AD25" s="13"/>
    </row>
    <row r="26" spans="1:30" x14ac:dyDescent="0.3">
      <c r="A26" s="5">
        <v>1895</v>
      </c>
      <c r="B26" s="29">
        <v>4.32</v>
      </c>
      <c r="C26" s="22">
        <v>0.19</v>
      </c>
      <c r="D26" s="22">
        <f t="shared" si="0"/>
        <v>3.1005663348695713</v>
      </c>
      <c r="E26" s="22"/>
      <c r="F26" s="22"/>
      <c r="G26" s="22"/>
      <c r="H26" s="22"/>
      <c r="I26" s="78">
        <f t="shared" si="1"/>
        <v>2.0000000000000462E-2</v>
      </c>
      <c r="J26" s="22"/>
      <c r="K26" s="22"/>
      <c r="L26" s="22">
        <v>0.25</v>
      </c>
      <c r="M26" s="13" t="s">
        <v>4</v>
      </c>
      <c r="N26" s="2" t="s">
        <v>4</v>
      </c>
      <c r="O26" s="2" t="s">
        <v>4</v>
      </c>
      <c r="P26" s="2" t="s">
        <v>4</v>
      </c>
      <c r="Q26" s="2" t="s">
        <v>4</v>
      </c>
      <c r="R26" s="2" t="s">
        <v>4</v>
      </c>
      <c r="S26" s="14" t="s">
        <v>4</v>
      </c>
      <c r="T26" s="18">
        <v>2.8540596460786105E-2</v>
      </c>
      <c r="U26" s="14" t="s">
        <v>4</v>
      </c>
      <c r="V26" s="13" t="s">
        <v>4</v>
      </c>
      <c r="W26" s="13" t="s">
        <v>4</v>
      </c>
      <c r="X26" s="13" t="s">
        <v>4</v>
      </c>
      <c r="Y26" s="19">
        <v>2.8689705730879995E-2</v>
      </c>
      <c r="Z26" s="13" t="s">
        <v>4</v>
      </c>
      <c r="AA26" s="13" t="s">
        <v>4</v>
      </c>
      <c r="AB26" s="13" t="s">
        <v>4</v>
      </c>
      <c r="AC26" s="13" t="s">
        <v>4</v>
      </c>
      <c r="AD26" s="13"/>
    </row>
    <row r="27" spans="1:30" x14ac:dyDescent="0.3">
      <c r="A27" s="5">
        <v>1896</v>
      </c>
      <c r="B27" s="29">
        <v>4.22</v>
      </c>
      <c r="C27" s="22">
        <v>0.18</v>
      </c>
      <c r="D27" s="22">
        <f t="shared" si="0"/>
        <v>3.2729430461384768</v>
      </c>
      <c r="E27" s="22"/>
      <c r="F27" s="22"/>
      <c r="G27" s="22"/>
      <c r="H27" s="22"/>
      <c r="I27" s="78">
        <f t="shared" si="1"/>
        <v>-0.10000000000000053</v>
      </c>
      <c r="J27" s="22"/>
      <c r="K27" s="22"/>
      <c r="L27" s="22">
        <v>0.21</v>
      </c>
      <c r="M27" s="13" t="s">
        <v>4</v>
      </c>
      <c r="N27" s="2" t="s">
        <v>4</v>
      </c>
      <c r="O27" s="2" t="s">
        <v>4</v>
      </c>
      <c r="P27" s="2" t="s">
        <v>4</v>
      </c>
      <c r="Q27" s="2" t="s">
        <v>4</v>
      </c>
      <c r="R27" s="2" t="s">
        <v>4</v>
      </c>
      <c r="S27" s="14" t="s">
        <v>4</v>
      </c>
      <c r="T27" s="18">
        <v>4.8004830383471697E-2</v>
      </c>
      <c r="U27" s="14" t="s">
        <v>4</v>
      </c>
      <c r="V27" s="13" t="s">
        <v>4</v>
      </c>
      <c r="W27" s="13" t="s">
        <v>4</v>
      </c>
      <c r="X27" s="13" t="s">
        <v>4</v>
      </c>
      <c r="Y27" s="19">
        <v>4.643323450851998E-2</v>
      </c>
      <c r="Z27" s="13" t="s">
        <v>4</v>
      </c>
      <c r="AA27" s="13" t="s">
        <v>4</v>
      </c>
      <c r="AB27" s="13" t="s">
        <v>4</v>
      </c>
      <c r="AC27" s="13" t="s">
        <v>4</v>
      </c>
      <c r="AD27" s="13"/>
    </row>
    <row r="28" spans="1:30" x14ac:dyDescent="0.3">
      <c r="A28" s="5">
        <v>1897</v>
      </c>
      <c r="B28" s="29">
        <v>4.75</v>
      </c>
      <c r="C28" s="22">
        <v>0.18</v>
      </c>
      <c r="D28" s="22">
        <f t="shared" si="0"/>
        <v>3.4464539732502764</v>
      </c>
      <c r="E28" s="22"/>
      <c r="F28" s="22"/>
      <c r="G28" s="22"/>
      <c r="H28" s="22"/>
      <c r="I28" s="78">
        <f t="shared" si="1"/>
        <v>0.53000000000000025</v>
      </c>
      <c r="J28" s="22"/>
      <c r="K28" s="22"/>
      <c r="L28" s="22">
        <v>0.31</v>
      </c>
      <c r="M28" s="13" t="s">
        <v>4</v>
      </c>
      <c r="N28" s="2" t="s">
        <v>4</v>
      </c>
      <c r="O28" s="2" t="s">
        <v>4</v>
      </c>
      <c r="P28" s="2" t="s">
        <v>4</v>
      </c>
      <c r="Q28" s="2" t="s">
        <v>4</v>
      </c>
      <c r="R28" s="2" t="s">
        <v>4</v>
      </c>
      <c r="S28" s="14" t="s">
        <v>4</v>
      </c>
      <c r="T28" s="18">
        <v>2.698777339893188E-2</v>
      </c>
      <c r="U28" s="14" t="s">
        <v>4</v>
      </c>
      <c r="V28" s="13" t="s">
        <v>4</v>
      </c>
      <c r="W28" s="13" t="s">
        <v>4</v>
      </c>
      <c r="X28" s="13" t="s">
        <v>4</v>
      </c>
      <c r="Y28" s="19">
        <v>2.2751517443700003E-2</v>
      </c>
      <c r="Z28" s="13" t="s">
        <v>4</v>
      </c>
      <c r="AA28" s="13" t="s">
        <v>4</v>
      </c>
      <c r="AB28" s="13" t="s">
        <v>4</v>
      </c>
      <c r="AC28" s="13" t="s">
        <v>4</v>
      </c>
      <c r="AD28" s="13"/>
    </row>
    <row r="29" spans="1:30" x14ac:dyDescent="0.3">
      <c r="A29" s="5">
        <v>1898</v>
      </c>
      <c r="B29" s="29">
        <v>5.65</v>
      </c>
      <c r="C29" s="22">
        <v>0.2</v>
      </c>
      <c r="D29" s="22">
        <f t="shared" si="0"/>
        <v>3.4045251717548299</v>
      </c>
      <c r="E29" s="22"/>
      <c r="F29" s="22"/>
      <c r="G29" s="22"/>
      <c r="H29" s="22"/>
      <c r="I29" s="78">
        <f t="shared" si="1"/>
        <v>0.90000000000000036</v>
      </c>
      <c r="J29" s="22"/>
      <c r="K29" s="22"/>
      <c r="L29" s="22">
        <v>0.35</v>
      </c>
      <c r="M29" s="13" t="s">
        <v>4</v>
      </c>
      <c r="N29" s="2" t="s">
        <v>4</v>
      </c>
      <c r="O29" s="2" t="s">
        <v>4</v>
      </c>
      <c r="P29" s="2" t="s">
        <v>4</v>
      </c>
      <c r="Q29" s="2" t="s">
        <v>4</v>
      </c>
      <c r="R29" s="2" t="s">
        <v>4</v>
      </c>
      <c r="S29" s="14" t="s">
        <v>4</v>
      </c>
      <c r="T29" s="18">
        <v>2.9839659518957617E-2</v>
      </c>
      <c r="U29" s="14" t="s">
        <v>4</v>
      </c>
      <c r="V29" s="13" t="s">
        <v>4</v>
      </c>
      <c r="W29" s="13" t="s">
        <v>4</v>
      </c>
      <c r="X29" s="13" t="s">
        <v>4</v>
      </c>
      <c r="Y29" s="19">
        <v>3.2424407857249996E-2</v>
      </c>
      <c r="Z29" s="13" t="s">
        <v>4</v>
      </c>
      <c r="AA29" s="13" t="s">
        <v>4</v>
      </c>
      <c r="AB29" s="13" t="s">
        <v>4</v>
      </c>
      <c r="AC29" s="13" t="s">
        <v>4</v>
      </c>
      <c r="AD29" s="13"/>
    </row>
    <row r="30" spans="1:30" x14ac:dyDescent="0.3">
      <c r="A30" s="5">
        <v>1899</v>
      </c>
      <c r="B30" s="29">
        <v>6.02</v>
      </c>
      <c r="C30" s="22">
        <v>0.21</v>
      </c>
      <c r="D30" s="22">
        <f t="shared" si="0"/>
        <v>3.4878118544989265</v>
      </c>
      <c r="E30" s="22"/>
      <c r="F30" s="22"/>
      <c r="G30" s="22"/>
      <c r="H30" s="22"/>
      <c r="I30" s="78">
        <f t="shared" si="1"/>
        <v>0.36999999999999922</v>
      </c>
      <c r="J30" s="22"/>
      <c r="K30" s="22"/>
      <c r="L30" s="22">
        <v>0.48</v>
      </c>
      <c r="M30" s="13" t="s">
        <v>4</v>
      </c>
      <c r="N30" s="2" t="s">
        <v>4</v>
      </c>
      <c r="O30" s="2" t="s">
        <v>4</v>
      </c>
      <c r="P30" s="2" t="s">
        <v>4</v>
      </c>
      <c r="Q30" s="2" t="s">
        <v>4</v>
      </c>
      <c r="R30" s="2" t="s">
        <v>4</v>
      </c>
      <c r="S30" s="14" t="s">
        <v>4</v>
      </c>
      <c r="T30" s="18">
        <v>3.2896830292288959E-2</v>
      </c>
      <c r="U30" s="14" t="s">
        <v>4</v>
      </c>
      <c r="V30" s="13" t="s">
        <v>4</v>
      </c>
      <c r="W30" s="13" t="s">
        <v>4</v>
      </c>
      <c r="X30" s="13" t="s">
        <v>4</v>
      </c>
      <c r="Y30" s="19">
        <v>2.7096541901619999E-2</v>
      </c>
      <c r="Z30" s="13" t="s">
        <v>4</v>
      </c>
      <c r="AA30" s="13" t="s">
        <v>4</v>
      </c>
      <c r="AB30" s="13" t="s">
        <v>4</v>
      </c>
      <c r="AC30" s="13" t="s">
        <v>4</v>
      </c>
      <c r="AD30" s="13"/>
    </row>
    <row r="31" spans="1:30" x14ac:dyDescent="0.3">
      <c r="A31" s="5">
        <v>1900</v>
      </c>
      <c r="B31" s="29">
        <v>6.87</v>
      </c>
      <c r="C31" s="22">
        <v>0.3</v>
      </c>
      <c r="D31" s="22">
        <f t="shared" si="0"/>
        <v>3.2771447329921766</v>
      </c>
      <c r="E31" s="22"/>
      <c r="F31" s="22"/>
      <c r="G31" s="22"/>
      <c r="H31" s="22"/>
      <c r="I31" s="78">
        <f t="shared" si="1"/>
        <v>0.85000000000000053</v>
      </c>
      <c r="J31" s="22"/>
      <c r="K31" s="22"/>
      <c r="L31" s="22">
        <v>0.48</v>
      </c>
      <c r="M31" s="13" t="s">
        <v>4</v>
      </c>
      <c r="N31" s="2" t="s">
        <v>4</v>
      </c>
      <c r="O31" s="2" t="s">
        <v>4</v>
      </c>
      <c r="P31" s="2" t="s">
        <v>4</v>
      </c>
      <c r="Q31" s="2" t="s">
        <v>4</v>
      </c>
      <c r="R31" s="2" t="s">
        <v>4</v>
      </c>
      <c r="S31" s="14" t="s">
        <v>4</v>
      </c>
      <c r="T31" s="18">
        <v>3.4988051859310421E-2</v>
      </c>
      <c r="U31" s="14" t="s">
        <v>4</v>
      </c>
      <c r="V31" s="13" t="s">
        <v>4</v>
      </c>
      <c r="W31" s="13" t="s">
        <v>4</v>
      </c>
      <c r="X31" s="13" t="s">
        <v>4</v>
      </c>
      <c r="Y31" s="19">
        <v>1.7160114398990012E-2</v>
      </c>
      <c r="Z31" s="13" t="s">
        <v>4</v>
      </c>
      <c r="AA31" s="13" t="s">
        <v>4</v>
      </c>
      <c r="AB31" s="13" t="s">
        <v>4</v>
      </c>
      <c r="AC31" s="13" t="s">
        <v>4</v>
      </c>
      <c r="AD31" s="13"/>
    </row>
    <row r="32" spans="1:30" x14ac:dyDescent="0.3">
      <c r="A32" s="5">
        <v>1901</v>
      </c>
      <c r="B32" s="29">
        <v>7.95</v>
      </c>
      <c r="C32" s="22">
        <v>0.32</v>
      </c>
      <c r="D32" s="22">
        <f t="shared" si="0"/>
        <v>3.2251063746188371</v>
      </c>
      <c r="E32" s="22"/>
      <c r="F32" s="22"/>
      <c r="G32" s="22"/>
      <c r="H32" s="22"/>
      <c r="I32" s="78">
        <f t="shared" si="1"/>
        <v>1.08</v>
      </c>
      <c r="J32" s="22"/>
      <c r="K32" s="22"/>
      <c r="L32" s="22">
        <v>0.5</v>
      </c>
      <c r="M32" s="13" t="s">
        <v>4</v>
      </c>
      <c r="N32" s="2" t="s">
        <v>4</v>
      </c>
      <c r="O32" s="2" t="s">
        <v>4</v>
      </c>
      <c r="P32" s="2" t="s">
        <v>4</v>
      </c>
      <c r="Q32" s="2" t="s">
        <v>4</v>
      </c>
      <c r="R32" s="2" t="s">
        <v>4</v>
      </c>
      <c r="S32" s="14" t="s">
        <v>4</v>
      </c>
      <c r="T32" s="18">
        <v>3.4077139184445882E-2</v>
      </c>
      <c r="U32" s="14" t="s">
        <v>4</v>
      </c>
      <c r="V32" s="13" t="s">
        <v>4</v>
      </c>
      <c r="W32" s="13" t="s">
        <v>4</v>
      </c>
      <c r="X32" s="13" t="s">
        <v>4</v>
      </c>
      <c r="Y32" s="19">
        <v>3.7292986571579992E-2</v>
      </c>
      <c r="Z32" s="13" t="s">
        <v>4</v>
      </c>
      <c r="AA32" s="13" t="s">
        <v>4</v>
      </c>
      <c r="AB32" s="13" t="s">
        <v>4</v>
      </c>
      <c r="AC32" s="13" t="s">
        <v>4</v>
      </c>
      <c r="AD32" s="13"/>
    </row>
    <row r="33" spans="1:30" x14ac:dyDescent="0.3">
      <c r="A33" s="5">
        <v>1902</v>
      </c>
      <c r="B33" s="29">
        <v>8.0500000000000007</v>
      </c>
      <c r="C33" s="22">
        <v>0.33</v>
      </c>
      <c r="D33" s="22">
        <f t="shared" si="0"/>
        <v>2.9911764570181303</v>
      </c>
      <c r="E33" s="22"/>
      <c r="F33" s="22"/>
      <c r="G33" s="22"/>
      <c r="H33" s="22"/>
      <c r="I33" s="78">
        <f t="shared" si="1"/>
        <v>0.10000000000000053</v>
      </c>
      <c r="J33" s="22"/>
      <c r="K33" s="22"/>
      <c r="L33" s="22">
        <v>0.63</v>
      </c>
      <c r="M33" s="13" t="s">
        <v>4</v>
      </c>
      <c r="N33" s="2" t="s">
        <v>4</v>
      </c>
      <c r="O33" s="2" t="s">
        <v>4</v>
      </c>
      <c r="P33" s="2" t="s">
        <v>4</v>
      </c>
      <c r="Q33" s="2" t="s">
        <v>4</v>
      </c>
      <c r="R33" s="2" t="s">
        <v>4</v>
      </c>
      <c r="S33" s="14" t="s">
        <v>4</v>
      </c>
      <c r="T33" s="18">
        <v>3.989397186575272E-2</v>
      </c>
      <c r="U33" s="14" t="s">
        <v>4</v>
      </c>
      <c r="V33" s="13" t="s">
        <v>4</v>
      </c>
      <c r="W33" s="13" t="s">
        <v>4</v>
      </c>
      <c r="X33" s="13" t="s">
        <v>4</v>
      </c>
      <c r="Y33" s="19">
        <v>1.339302771319999E-2</v>
      </c>
      <c r="Z33" s="13" t="s">
        <v>4</v>
      </c>
      <c r="AA33" s="13" t="s">
        <v>4</v>
      </c>
      <c r="AB33" s="13" t="s">
        <v>4</v>
      </c>
      <c r="AC33" s="13" t="s">
        <v>4</v>
      </c>
      <c r="AD33" s="13"/>
    </row>
    <row r="34" spans="1:30" x14ac:dyDescent="0.3">
      <c r="A34" s="5">
        <v>1903</v>
      </c>
      <c r="B34" s="29">
        <v>6.57</v>
      </c>
      <c r="C34" s="22">
        <v>0.35</v>
      </c>
      <c r="D34" s="22">
        <f t="shared" si="0"/>
        <v>3.1600353248452673</v>
      </c>
      <c r="E34" s="22"/>
      <c r="F34" s="22"/>
      <c r="G34" s="22"/>
      <c r="H34" s="22"/>
      <c r="I34" s="78">
        <f t="shared" si="1"/>
        <v>-1.4800000000000004</v>
      </c>
      <c r="J34" s="22"/>
      <c r="K34" s="22"/>
      <c r="L34" s="22">
        <v>0.53</v>
      </c>
      <c r="M34" s="13" t="s">
        <v>4</v>
      </c>
      <c r="N34" s="2" t="s">
        <v>4</v>
      </c>
      <c r="O34" s="2" t="s">
        <v>4</v>
      </c>
      <c r="P34" s="2" t="s">
        <v>4</v>
      </c>
      <c r="Q34" s="2" t="s">
        <v>4</v>
      </c>
      <c r="R34" s="2" t="s">
        <v>4</v>
      </c>
      <c r="S34" s="14" t="s">
        <v>4</v>
      </c>
      <c r="T34" s="18">
        <v>4.494521793310291E-2</v>
      </c>
      <c r="U34" s="14" t="s">
        <v>4</v>
      </c>
      <c r="V34" s="13" t="s">
        <v>4</v>
      </c>
      <c r="W34" s="13" t="s">
        <v>4</v>
      </c>
      <c r="X34" s="13" t="s">
        <v>4</v>
      </c>
      <c r="Y34" s="19">
        <v>2.4745581900409978E-2</v>
      </c>
      <c r="Z34" s="13" t="s">
        <v>4</v>
      </c>
      <c r="AA34" s="13" t="s">
        <v>4</v>
      </c>
      <c r="AB34" s="13" t="s">
        <v>4</v>
      </c>
      <c r="AC34" s="13" t="s">
        <v>4</v>
      </c>
      <c r="AD34" s="13"/>
    </row>
    <row r="35" spans="1:30" x14ac:dyDescent="0.3">
      <c r="A35" s="5">
        <v>1904</v>
      </c>
      <c r="B35" s="29">
        <v>8.25</v>
      </c>
      <c r="C35" s="22">
        <v>0.31</v>
      </c>
      <c r="D35" s="22">
        <f t="shared" si="0"/>
        <v>3.4266764669631402</v>
      </c>
      <c r="E35" s="22"/>
      <c r="F35" s="22"/>
      <c r="G35" s="22"/>
      <c r="H35" s="22"/>
      <c r="I35" s="78">
        <f t="shared" si="1"/>
        <v>1.6799999999999997</v>
      </c>
      <c r="J35" s="22"/>
      <c r="K35" s="22"/>
      <c r="L35" s="22">
        <v>0.49</v>
      </c>
      <c r="M35" s="13" t="s">
        <v>4</v>
      </c>
      <c r="N35" s="2" t="s">
        <v>4</v>
      </c>
      <c r="O35" s="2" t="s">
        <v>4</v>
      </c>
      <c r="P35" s="2" t="s">
        <v>4</v>
      </c>
      <c r="Q35" s="2" t="s">
        <v>4</v>
      </c>
      <c r="R35" s="2" t="s">
        <v>4</v>
      </c>
      <c r="S35" s="14" t="s">
        <v>4</v>
      </c>
      <c r="T35" s="18">
        <v>3.3364138261714471E-2</v>
      </c>
      <c r="U35" s="14" t="s">
        <v>4</v>
      </c>
      <c r="V35" s="13" t="s">
        <v>4</v>
      </c>
      <c r="W35" s="13" t="s">
        <v>4</v>
      </c>
      <c r="X35" s="13" t="s">
        <v>4</v>
      </c>
      <c r="Y35" s="19">
        <v>1.2668840047830001E-2</v>
      </c>
      <c r="Z35" s="13" t="s">
        <v>4</v>
      </c>
      <c r="AA35" s="13" t="s">
        <v>4</v>
      </c>
      <c r="AB35" s="13" t="s">
        <v>4</v>
      </c>
      <c r="AC35" s="13" t="s">
        <v>4</v>
      </c>
      <c r="AD35" s="13"/>
    </row>
    <row r="36" spans="1:30" x14ac:dyDescent="0.3">
      <c r="A36" s="5">
        <v>1905</v>
      </c>
      <c r="B36" s="29">
        <v>9.5399999999999991</v>
      </c>
      <c r="C36" s="22">
        <v>0.33</v>
      </c>
      <c r="D36" s="22">
        <f t="shared" si="0"/>
        <v>3.395118335585773</v>
      </c>
      <c r="E36" s="22"/>
      <c r="F36" s="22"/>
      <c r="G36" s="22"/>
      <c r="H36" s="22"/>
      <c r="I36" s="78">
        <f t="shared" si="1"/>
        <v>1.2899999999999991</v>
      </c>
      <c r="J36" s="22"/>
      <c r="K36" s="22"/>
      <c r="L36" s="22">
        <v>0.67</v>
      </c>
      <c r="M36" s="13" t="s">
        <v>4</v>
      </c>
      <c r="N36" s="2" t="s">
        <v>4</v>
      </c>
      <c r="O36" s="2" t="s">
        <v>4</v>
      </c>
      <c r="P36" s="2" t="s">
        <v>4</v>
      </c>
      <c r="Q36" s="2" t="s">
        <v>4</v>
      </c>
      <c r="R36" s="2" t="s">
        <v>4</v>
      </c>
      <c r="S36" s="14" t="s">
        <v>4</v>
      </c>
      <c r="T36" s="18">
        <v>3.5145776327038192E-2</v>
      </c>
      <c r="U36" s="14" t="s">
        <v>4</v>
      </c>
      <c r="V36" s="13" t="s">
        <v>4</v>
      </c>
      <c r="W36" s="13" t="s">
        <v>4</v>
      </c>
      <c r="X36" s="13" t="s">
        <v>4</v>
      </c>
      <c r="Y36" s="19">
        <v>1.5637005406909998E-2</v>
      </c>
      <c r="Z36" s="13" t="s">
        <v>4</v>
      </c>
      <c r="AA36" s="13" t="s">
        <v>4</v>
      </c>
      <c r="AB36" s="13" t="s">
        <v>4</v>
      </c>
      <c r="AC36" s="13" t="s">
        <v>4</v>
      </c>
      <c r="AD36" s="13"/>
    </row>
    <row r="37" spans="1:30" x14ac:dyDescent="0.3">
      <c r="A37" s="5">
        <v>1906</v>
      </c>
      <c r="B37" s="29">
        <v>9.84</v>
      </c>
      <c r="C37" s="22">
        <v>0.4</v>
      </c>
      <c r="D37" s="22">
        <f t="shared" si="0"/>
        <v>2.7988045643706743</v>
      </c>
      <c r="E37" s="22"/>
      <c r="F37" s="22"/>
      <c r="G37" s="22"/>
      <c r="H37" s="22"/>
      <c r="I37" s="78">
        <f t="shared" si="1"/>
        <v>0.30000000000000071</v>
      </c>
      <c r="J37" s="22"/>
      <c r="K37" s="22"/>
      <c r="L37" s="22">
        <v>0.76</v>
      </c>
      <c r="M37" s="13" t="s">
        <v>4</v>
      </c>
      <c r="N37" s="2" t="s">
        <v>4</v>
      </c>
      <c r="O37" s="2" t="s">
        <v>4</v>
      </c>
      <c r="P37" s="2" t="s">
        <v>4</v>
      </c>
      <c r="Q37" s="2" t="s">
        <v>4</v>
      </c>
      <c r="R37" s="2" t="s">
        <v>4</v>
      </c>
      <c r="S37" s="14" t="s">
        <v>4</v>
      </c>
      <c r="T37" s="18">
        <v>4.6852116614227945E-2</v>
      </c>
      <c r="U37" s="14" t="s">
        <v>4</v>
      </c>
      <c r="V37" s="13" t="s">
        <v>4</v>
      </c>
      <c r="W37" s="13" t="s">
        <v>4</v>
      </c>
      <c r="X37" s="13" t="s">
        <v>4</v>
      </c>
      <c r="Y37" s="19">
        <v>1.7091923893580004E-2</v>
      </c>
      <c r="Z37" s="13" t="s">
        <v>4</v>
      </c>
      <c r="AA37" s="13" t="s">
        <v>4</v>
      </c>
      <c r="AB37" s="13" t="s">
        <v>4</v>
      </c>
      <c r="AC37" s="13" t="s">
        <v>4</v>
      </c>
      <c r="AD37" s="13"/>
    </row>
    <row r="38" spans="1:30" x14ac:dyDescent="0.3">
      <c r="A38" s="5">
        <v>1907</v>
      </c>
      <c r="B38" s="29">
        <v>6.57</v>
      </c>
      <c r="C38" s="22">
        <v>0.44</v>
      </c>
      <c r="D38" s="22">
        <f t="shared" si="0"/>
        <v>3.0215329194987244</v>
      </c>
      <c r="E38" s="22"/>
      <c r="F38" s="22"/>
      <c r="G38" s="22"/>
      <c r="H38" s="22"/>
      <c r="I38" s="78">
        <f t="shared" si="1"/>
        <v>-3.2699999999999996</v>
      </c>
      <c r="J38" s="22"/>
      <c r="K38" s="22"/>
      <c r="L38" s="22">
        <v>0.66</v>
      </c>
      <c r="M38" s="13" t="s">
        <v>4</v>
      </c>
      <c r="N38" s="2" t="s">
        <v>4</v>
      </c>
      <c r="O38" s="2" t="s">
        <v>4</v>
      </c>
      <c r="P38" s="2" t="s">
        <v>4</v>
      </c>
      <c r="Q38" s="2" t="s">
        <v>4</v>
      </c>
      <c r="R38" s="2" t="s">
        <v>4</v>
      </c>
      <c r="S38" s="14" t="s">
        <v>4</v>
      </c>
      <c r="T38" s="18">
        <v>5.2967676971721778E-2</v>
      </c>
      <c r="U38" s="14" t="s">
        <v>4</v>
      </c>
      <c r="V38" s="13" t="s">
        <v>4</v>
      </c>
      <c r="W38" s="13" t="s">
        <v>4</v>
      </c>
      <c r="X38" s="13" t="s">
        <v>4</v>
      </c>
      <c r="Y38" s="19">
        <v>4.7979057273849969E-2</v>
      </c>
      <c r="Z38" s="13" t="s">
        <v>4</v>
      </c>
      <c r="AA38" s="13" t="s">
        <v>4</v>
      </c>
      <c r="AB38" s="13" t="s">
        <v>4</v>
      </c>
      <c r="AC38" s="13" t="s">
        <v>4</v>
      </c>
      <c r="AD38" s="13"/>
    </row>
    <row r="39" spans="1:30" x14ac:dyDescent="0.3">
      <c r="A39" s="5">
        <v>1908</v>
      </c>
      <c r="B39" s="29">
        <v>9.0299999999999994</v>
      </c>
      <c r="C39" s="22">
        <v>0.4</v>
      </c>
      <c r="D39" s="22">
        <f t="shared" si="0"/>
        <v>3.2484346271097451</v>
      </c>
      <c r="E39" s="22"/>
      <c r="F39" s="22"/>
      <c r="G39" s="22"/>
      <c r="H39" s="22"/>
      <c r="I39" s="78">
        <f t="shared" si="1"/>
        <v>2.4599999999999991</v>
      </c>
      <c r="J39" s="22"/>
      <c r="K39" s="22"/>
      <c r="L39" s="22">
        <v>0.57999999999999996</v>
      </c>
      <c r="M39" s="13" t="s">
        <v>4</v>
      </c>
      <c r="N39" s="2" t="s">
        <v>4</v>
      </c>
      <c r="O39" s="2" t="s">
        <v>4</v>
      </c>
      <c r="P39" s="2" t="s">
        <v>4</v>
      </c>
      <c r="Q39" s="2" t="s">
        <v>4</v>
      </c>
      <c r="R39" s="2" t="s">
        <v>4</v>
      </c>
      <c r="S39" s="14" t="s">
        <v>4</v>
      </c>
      <c r="T39" s="18">
        <v>3.4885596077736114E-2</v>
      </c>
      <c r="U39" s="14" t="s">
        <v>4</v>
      </c>
      <c r="V39" s="13" t="s">
        <v>4</v>
      </c>
      <c r="W39" s="13" t="s">
        <v>4</v>
      </c>
      <c r="X39" s="13" t="s">
        <v>4</v>
      </c>
      <c r="Y39" s="19">
        <v>2.0052109374040013E-2</v>
      </c>
      <c r="Z39" s="13" t="s">
        <v>4</v>
      </c>
      <c r="AA39" s="13" t="s">
        <v>4</v>
      </c>
      <c r="AB39" s="13" t="s">
        <v>4</v>
      </c>
      <c r="AC39" s="13" t="s">
        <v>4</v>
      </c>
      <c r="AD39" s="13"/>
    </row>
    <row r="40" spans="1:30" x14ac:dyDescent="0.3">
      <c r="A40" s="5">
        <v>1909</v>
      </c>
      <c r="B40" s="29">
        <v>10.3</v>
      </c>
      <c r="C40" s="22">
        <v>0.44</v>
      </c>
      <c r="D40" s="22">
        <f t="shared" si="0"/>
        <v>3.0237453097816651</v>
      </c>
      <c r="E40" s="22"/>
      <c r="F40" s="22"/>
      <c r="G40" s="22"/>
      <c r="H40" s="22"/>
      <c r="I40" s="78">
        <f t="shared" si="1"/>
        <v>1.2700000000000014</v>
      </c>
      <c r="J40" s="22"/>
      <c r="K40" s="22"/>
      <c r="L40" s="22">
        <v>0.76</v>
      </c>
      <c r="M40" s="13" t="s">
        <v>4</v>
      </c>
      <c r="N40" s="2" t="s">
        <v>4</v>
      </c>
      <c r="O40" s="2" t="s">
        <v>4</v>
      </c>
      <c r="P40" s="2" t="s">
        <v>4</v>
      </c>
      <c r="Q40" s="2" t="s">
        <v>4</v>
      </c>
      <c r="R40" s="2" t="s">
        <v>4</v>
      </c>
      <c r="S40" s="14" t="s">
        <v>4</v>
      </c>
      <c r="T40" s="18">
        <v>3.1293577599990963E-2</v>
      </c>
      <c r="U40" s="14" t="s">
        <v>4</v>
      </c>
      <c r="V40" s="13" t="s">
        <v>4</v>
      </c>
      <c r="W40" s="13" t="s">
        <v>4</v>
      </c>
      <c r="X40" s="13" t="s">
        <v>4</v>
      </c>
      <c r="Y40" s="19">
        <v>1.003485566272001E-2</v>
      </c>
      <c r="Z40" s="13" t="s">
        <v>4</v>
      </c>
      <c r="AA40" s="13" t="s">
        <v>4</v>
      </c>
      <c r="AB40" s="13" t="s">
        <v>4</v>
      </c>
      <c r="AC40" s="13" t="s">
        <v>4</v>
      </c>
      <c r="AD40" s="13"/>
    </row>
    <row r="41" spans="1:30" x14ac:dyDescent="0.3">
      <c r="A41" s="5">
        <v>1910</v>
      </c>
      <c r="B41" s="29">
        <v>9.0500000000000007</v>
      </c>
      <c r="C41" s="22">
        <v>0.47</v>
      </c>
      <c r="D41" s="22">
        <f t="shared" si="0"/>
        <v>2.9643952955498998</v>
      </c>
      <c r="E41" s="22"/>
      <c r="F41" s="22"/>
      <c r="G41" s="22"/>
      <c r="H41" s="22"/>
      <c r="I41" s="78">
        <f t="shared" si="1"/>
        <v>-1.25</v>
      </c>
      <c r="J41" s="22"/>
      <c r="K41" s="22"/>
      <c r="L41" s="22">
        <v>0.73</v>
      </c>
      <c r="M41" s="13" t="s">
        <v>4</v>
      </c>
      <c r="N41" s="2" t="s">
        <v>4</v>
      </c>
      <c r="O41" s="2" t="s">
        <v>4</v>
      </c>
      <c r="P41" s="2" t="s">
        <v>4</v>
      </c>
      <c r="Q41" s="2" t="s">
        <v>4</v>
      </c>
      <c r="R41" s="2" t="s">
        <v>4</v>
      </c>
      <c r="S41" s="14" t="s">
        <v>4</v>
      </c>
      <c r="T41" s="18">
        <v>4.0750009020880107E-2</v>
      </c>
      <c r="U41" s="14" t="s">
        <v>4</v>
      </c>
      <c r="V41" s="13" t="s">
        <v>4</v>
      </c>
      <c r="W41" s="13" t="s">
        <v>4</v>
      </c>
      <c r="X41" s="13" t="s">
        <v>4</v>
      </c>
      <c r="Y41" s="19">
        <v>1.8907775050370008E-2</v>
      </c>
      <c r="Z41" s="13" t="s">
        <v>4</v>
      </c>
      <c r="AA41" s="13" t="s">
        <v>4</v>
      </c>
      <c r="AB41" s="13" t="s">
        <v>4</v>
      </c>
      <c r="AC41" s="13" t="s">
        <v>4</v>
      </c>
      <c r="AD41" s="13"/>
    </row>
    <row r="42" spans="1:30" x14ac:dyDescent="0.3">
      <c r="A42" s="5">
        <v>1911</v>
      </c>
      <c r="B42" s="29">
        <v>9.11</v>
      </c>
      <c r="C42" s="22">
        <v>0.47</v>
      </c>
      <c r="D42" s="22">
        <f t="shared" si="0"/>
        <v>2.9936023472961661</v>
      </c>
      <c r="E42" s="22"/>
      <c r="F42" s="22"/>
      <c r="G42" s="22"/>
      <c r="H42" s="22"/>
      <c r="I42" s="78">
        <f t="shared" si="1"/>
        <v>5.9999999999998721E-2</v>
      </c>
      <c r="J42" s="22"/>
      <c r="K42" s="22"/>
      <c r="L42" s="22">
        <v>0.59</v>
      </c>
      <c r="M42" s="13" t="s">
        <v>4</v>
      </c>
      <c r="N42" s="2" t="s">
        <v>4</v>
      </c>
      <c r="O42" s="2" t="s">
        <v>4</v>
      </c>
      <c r="P42" s="2" t="s">
        <v>4</v>
      </c>
      <c r="Q42" s="2" t="s">
        <v>4</v>
      </c>
      <c r="R42" s="2" t="s">
        <v>4</v>
      </c>
      <c r="S42" s="14" t="s">
        <v>4</v>
      </c>
      <c r="T42" s="18">
        <v>3.1742711787939859E-2</v>
      </c>
      <c r="U42" s="14" t="s">
        <v>4</v>
      </c>
      <c r="V42" s="13" t="s">
        <v>4</v>
      </c>
      <c r="W42" s="13" t="s">
        <v>4</v>
      </c>
      <c r="X42" s="13" t="s">
        <v>4</v>
      </c>
      <c r="Y42" s="19">
        <v>7.7835737672099998E-3</v>
      </c>
      <c r="Z42" s="13" t="s">
        <v>4</v>
      </c>
      <c r="AA42" s="13" t="s">
        <v>4</v>
      </c>
      <c r="AB42" s="13" t="s">
        <v>4</v>
      </c>
      <c r="AC42" s="13" t="s">
        <v>4</v>
      </c>
      <c r="AD42" s="13"/>
    </row>
    <row r="43" spans="1:30" x14ac:dyDescent="0.3">
      <c r="A43" s="5">
        <v>1912</v>
      </c>
      <c r="B43" s="29">
        <v>9.3800000000000008</v>
      </c>
      <c r="C43" s="22">
        <v>0.48</v>
      </c>
      <c r="D43" s="22">
        <f t="shared" si="0"/>
        <v>2.8183982582710754</v>
      </c>
      <c r="E43" s="22"/>
      <c r="F43" s="22"/>
      <c r="G43" s="22"/>
      <c r="H43" s="22"/>
      <c r="I43" s="78">
        <f t="shared" si="1"/>
        <v>0.27000000000000135</v>
      </c>
      <c r="J43" s="22"/>
      <c r="K43" s="22"/>
      <c r="L43" s="22">
        <v>0.7</v>
      </c>
      <c r="M43" s="13" t="s">
        <v>4</v>
      </c>
      <c r="N43" s="2" t="s">
        <v>4</v>
      </c>
      <c r="O43" s="2" t="s">
        <v>4</v>
      </c>
      <c r="P43" s="2" t="s">
        <v>4</v>
      </c>
      <c r="Q43" s="2" t="s">
        <v>4</v>
      </c>
      <c r="R43" s="2" t="s">
        <v>4</v>
      </c>
      <c r="S43" s="14" t="s">
        <v>4</v>
      </c>
      <c r="T43" s="18">
        <v>3.8254508982897617E-2</v>
      </c>
      <c r="U43" s="14" t="s">
        <v>4</v>
      </c>
      <c r="V43" s="13" t="s">
        <v>4</v>
      </c>
      <c r="W43" s="13" t="s">
        <v>4</v>
      </c>
      <c r="X43" s="13" t="s">
        <v>4</v>
      </c>
      <c r="Y43" s="19">
        <v>6.4542954959199957E-3</v>
      </c>
      <c r="Z43" s="13" t="s">
        <v>4</v>
      </c>
      <c r="AA43" s="13" t="s">
        <v>4</v>
      </c>
      <c r="AB43" s="13" t="s">
        <v>4</v>
      </c>
      <c r="AC43" s="13" t="s">
        <v>4</v>
      </c>
      <c r="AD43" s="13"/>
    </row>
    <row r="44" spans="1:30" x14ac:dyDescent="0.3">
      <c r="A44" s="5">
        <v>1913</v>
      </c>
      <c r="B44" s="29">
        <v>8.0399999999999991</v>
      </c>
      <c r="C44" s="22">
        <v>0.48</v>
      </c>
      <c r="D44" s="22">
        <f t="shared" si="0"/>
        <v>2.7286694883049458</v>
      </c>
      <c r="E44" s="22"/>
      <c r="F44" s="22"/>
      <c r="G44" s="22"/>
      <c r="H44" s="22"/>
      <c r="I44" s="78">
        <f t="shared" si="1"/>
        <v>-1.3400000000000016</v>
      </c>
      <c r="J44" s="22"/>
      <c r="K44" s="22"/>
      <c r="L44" s="22">
        <v>0.63</v>
      </c>
      <c r="M44" s="13" t="s">
        <v>4</v>
      </c>
      <c r="N44" s="2" t="s">
        <v>4</v>
      </c>
      <c r="O44" s="2" t="s">
        <v>4</v>
      </c>
      <c r="P44" s="2" t="s">
        <v>4</v>
      </c>
      <c r="Q44" s="2" t="s">
        <v>4</v>
      </c>
      <c r="R44" s="2" t="s">
        <v>4</v>
      </c>
      <c r="S44" s="14" t="s">
        <v>4</v>
      </c>
      <c r="T44" s="18">
        <v>4.5956379227480637E-2</v>
      </c>
      <c r="U44" s="14">
        <v>2.0408163265306145E-2</v>
      </c>
      <c r="V44" s="13" t="s">
        <v>4</v>
      </c>
      <c r="W44" s="13" t="s">
        <v>4</v>
      </c>
      <c r="X44" s="13" t="s">
        <v>4</v>
      </c>
      <c r="Y44" s="19">
        <v>1.0675343406089994E-2</v>
      </c>
      <c r="Z44" s="13" t="s">
        <v>4</v>
      </c>
      <c r="AA44" s="13" t="s">
        <v>4</v>
      </c>
      <c r="AB44" s="13" t="s">
        <v>4</v>
      </c>
      <c r="AC44" s="13" t="s">
        <v>4</v>
      </c>
      <c r="AD44" s="13"/>
    </row>
    <row r="45" spans="1:30" x14ac:dyDescent="0.3">
      <c r="A45" s="5">
        <v>1914</v>
      </c>
      <c r="B45" s="29">
        <v>7.35</v>
      </c>
      <c r="C45" s="22">
        <v>0.42</v>
      </c>
      <c r="D45" s="22">
        <f t="shared" si="0"/>
        <v>3.1166848839716534</v>
      </c>
      <c r="E45" s="22"/>
      <c r="F45" s="22"/>
      <c r="G45" s="22"/>
      <c r="H45" s="22"/>
      <c r="I45" s="78">
        <f t="shared" si="1"/>
        <v>-0.6899999999999995</v>
      </c>
      <c r="J45" s="22"/>
      <c r="K45" s="22"/>
      <c r="L45" s="22">
        <v>0.52</v>
      </c>
      <c r="M45" s="13" t="s">
        <v>4</v>
      </c>
      <c r="N45" s="2" t="s">
        <v>4</v>
      </c>
      <c r="O45" s="2" t="s">
        <v>4</v>
      </c>
      <c r="P45" s="2" t="s">
        <v>4</v>
      </c>
      <c r="Q45" s="2" t="s">
        <v>4</v>
      </c>
      <c r="R45" s="2" t="s">
        <v>4</v>
      </c>
      <c r="S45" s="14" t="s">
        <v>4</v>
      </c>
      <c r="T45" s="18">
        <v>3.8685054348286174E-2</v>
      </c>
      <c r="U45" s="18">
        <v>9.6360842037497285E-3</v>
      </c>
      <c r="V45" s="13" t="s">
        <v>4</v>
      </c>
      <c r="W45" s="13" t="s">
        <v>4</v>
      </c>
      <c r="X45" s="13" t="s">
        <v>4</v>
      </c>
      <c r="Y45" s="19">
        <v>1.1600558552790003E-2</v>
      </c>
      <c r="Z45" s="13" t="s">
        <v>4</v>
      </c>
      <c r="AA45" s="13" t="s">
        <v>4</v>
      </c>
      <c r="AB45" s="13" t="s">
        <v>4</v>
      </c>
      <c r="AC45" s="13" t="s">
        <v>4</v>
      </c>
      <c r="AD45" s="13"/>
    </row>
    <row r="46" spans="1:30" x14ac:dyDescent="0.3">
      <c r="A46" s="5">
        <v>1915</v>
      </c>
      <c r="B46" s="29">
        <v>9.48</v>
      </c>
      <c r="C46" s="22">
        <v>0.43</v>
      </c>
      <c r="D46" s="22">
        <f t="shared" si="0"/>
        <v>3.1263524559710554</v>
      </c>
      <c r="E46" s="22"/>
      <c r="F46" s="22"/>
      <c r="G46" s="22"/>
      <c r="H46" s="22"/>
      <c r="I46" s="78">
        <f t="shared" si="1"/>
        <v>2.1300000000000008</v>
      </c>
      <c r="J46" s="22"/>
      <c r="K46" s="22"/>
      <c r="L46" s="22">
        <v>0.88</v>
      </c>
      <c r="M46" s="13" t="s">
        <v>4</v>
      </c>
      <c r="N46" s="2" t="s">
        <v>4</v>
      </c>
      <c r="O46" s="2" t="s">
        <v>4</v>
      </c>
      <c r="P46" s="2" t="s">
        <v>4</v>
      </c>
      <c r="Q46" s="2" t="s">
        <v>4</v>
      </c>
      <c r="R46" s="2" t="s">
        <v>4</v>
      </c>
      <c r="S46" s="14" t="s">
        <v>4</v>
      </c>
      <c r="T46" s="18">
        <v>2.6490186618868483E-2</v>
      </c>
      <c r="U46" s="18">
        <v>1.9514294835864643E-2</v>
      </c>
      <c r="V46" s="13" t="s">
        <v>4</v>
      </c>
      <c r="W46" s="13" t="s">
        <v>4</v>
      </c>
      <c r="X46" s="13" t="s">
        <v>4</v>
      </c>
      <c r="Y46" s="19">
        <v>1.9104943106800002E-2</v>
      </c>
      <c r="Z46" s="13" t="s">
        <v>4</v>
      </c>
      <c r="AA46" s="13" t="s">
        <v>4</v>
      </c>
      <c r="AB46" s="13" t="s">
        <v>4</v>
      </c>
      <c r="AC46" s="13" t="s">
        <v>4</v>
      </c>
      <c r="AD46" s="13"/>
    </row>
    <row r="47" spans="1:30" x14ac:dyDescent="0.3">
      <c r="A47" s="5">
        <v>1916</v>
      </c>
      <c r="B47" s="29">
        <v>9.8000000000000007</v>
      </c>
      <c r="C47" s="22">
        <v>0.56000000000000005</v>
      </c>
      <c r="D47" s="22">
        <f t="shared" si="0"/>
        <v>2.4967411074350032</v>
      </c>
      <c r="E47" s="22"/>
      <c r="F47" s="22"/>
      <c r="G47" s="22"/>
      <c r="H47" s="22"/>
      <c r="I47" s="78">
        <f t="shared" si="1"/>
        <v>0.32000000000000028</v>
      </c>
      <c r="J47" s="22"/>
      <c r="K47" s="22"/>
      <c r="L47" s="22">
        <v>1.53</v>
      </c>
      <c r="M47" s="13" t="s">
        <v>4</v>
      </c>
      <c r="N47" s="2" t="s">
        <v>4</v>
      </c>
      <c r="O47" s="2" t="s">
        <v>4</v>
      </c>
      <c r="P47" s="2" t="s">
        <v>4</v>
      </c>
      <c r="Q47" s="2" t="s">
        <v>4</v>
      </c>
      <c r="R47" s="2" t="s">
        <v>4</v>
      </c>
      <c r="S47" s="14" t="s">
        <v>4</v>
      </c>
      <c r="T47" s="18">
        <v>2.626381424604296E-2</v>
      </c>
      <c r="U47" s="18">
        <v>0.11535458273699573</v>
      </c>
      <c r="V47" s="13" t="s">
        <v>4</v>
      </c>
      <c r="W47" s="13" t="s">
        <v>4</v>
      </c>
      <c r="X47" s="13" t="s">
        <v>4</v>
      </c>
      <c r="Y47" s="19">
        <v>1.7832474294260003E-2</v>
      </c>
      <c r="Z47" s="13" t="s">
        <v>4</v>
      </c>
      <c r="AA47" s="13" t="s">
        <v>4</v>
      </c>
      <c r="AB47" s="13" t="s">
        <v>4</v>
      </c>
      <c r="AC47" s="13" t="s">
        <v>4</v>
      </c>
      <c r="AD47" s="13"/>
    </row>
    <row r="48" spans="1:30" x14ac:dyDescent="0.3">
      <c r="A48" s="5">
        <v>1917</v>
      </c>
      <c r="B48" s="29">
        <v>6.8</v>
      </c>
      <c r="C48" s="22">
        <v>0.69</v>
      </c>
      <c r="D48" s="22">
        <f t="shared" si="0"/>
        <v>2.4379264408638077</v>
      </c>
      <c r="E48" s="22"/>
      <c r="F48" s="22"/>
      <c r="G48" s="22"/>
      <c r="H48" s="22"/>
      <c r="I48" s="78">
        <f t="shared" si="1"/>
        <v>-3.0000000000000009</v>
      </c>
      <c r="J48" s="22"/>
      <c r="K48" s="22"/>
      <c r="L48" s="22">
        <v>1.28</v>
      </c>
      <c r="M48" s="13" t="s">
        <v>4</v>
      </c>
      <c r="N48" s="2" t="s">
        <v>4</v>
      </c>
      <c r="O48" s="2" t="s">
        <v>4</v>
      </c>
      <c r="P48" s="2" t="s">
        <v>4</v>
      </c>
      <c r="Q48" s="2" t="s">
        <v>4</v>
      </c>
      <c r="R48" s="2" t="s">
        <v>4</v>
      </c>
      <c r="S48" s="14" t="s">
        <v>4</v>
      </c>
      <c r="T48" s="18">
        <v>3.821093001520981E-2</v>
      </c>
      <c r="U48" s="18">
        <v>0.1825069844336551</v>
      </c>
      <c r="V48" s="13" t="s">
        <v>4</v>
      </c>
      <c r="W48" s="13" t="s">
        <v>4</v>
      </c>
      <c r="X48" s="13" t="s">
        <v>4</v>
      </c>
      <c r="Y48" s="19">
        <v>3.5561567592030004E-2</v>
      </c>
      <c r="Z48" s="13" t="s">
        <v>4</v>
      </c>
      <c r="AA48" s="13" t="s">
        <v>4</v>
      </c>
      <c r="AB48" s="13" t="s">
        <v>4</v>
      </c>
      <c r="AC48" s="13" t="s">
        <v>4</v>
      </c>
      <c r="AD48" s="13"/>
    </row>
    <row r="49" spans="1:31" x14ac:dyDescent="0.3">
      <c r="A49" s="5">
        <v>1918</v>
      </c>
      <c r="B49" s="29">
        <v>7.9</v>
      </c>
      <c r="C49" s="22">
        <v>0.56999999999999995</v>
      </c>
      <c r="D49" s="22">
        <f t="shared" si="0"/>
        <v>2.7504148647454594</v>
      </c>
      <c r="E49" s="22"/>
      <c r="F49" s="22"/>
      <c r="G49" s="22"/>
      <c r="H49" s="22"/>
      <c r="I49" s="78">
        <f t="shared" si="1"/>
        <v>1.1000000000000005</v>
      </c>
      <c r="J49" s="22"/>
      <c r="K49" s="22"/>
      <c r="L49" s="22">
        <v>0.99</v>
      </c>
      <c r="M49" s="13" t="s">
        <v>4</v>
      </c>
      <c r="N49" s="2" t="s">
        <v>4</v>
      </c>
      <c r="O49" s="2" t="s">
        <v>4</v>
      </c>
      <c r="P49" s="2" t="s">
        <v>4</v>
      </c>
      <c r="Q49" s="2" t="s">
        <v>4</v>
      </c>
      <c r="R49" s="2" t="s">
        <v>4</v>
      </c>
      <c r="S49" s="14" t="s">
        <v>4</v>
      </c>
      <c r="T49" s="18">
        <v>4.857995829592654E-2</v>
      </c>
      <c r="U49" s="18">
        <v>0.20277144242755529</v>
      </c>
      <c r="V49" s="13" t="s">
        <v>4</v>
      </c>
      <c r="W49" s="13" t="s">
        <v>4</v>
      </c>
      <c r="X49" s="13" t="s">
        <v>4</v>
      </c>
      <c r="Y49" s="19">
        <v>1.5361257963460002E-2</v>
      </c>
      <c r="Z49" s="13" t="s">
        <v>4</v>
      </c>
      <c r="AA49" s="13" t="s">
        <v>4</v>
      </c>
      <c r="AB49" s="13" t="s">
        <v>4</v>
      </c>
      <c r="AC49" s="13" t="s">
        <v>4</v>
      </c>
      <c r="AD49" s="13"/>
    </row>
    <row r="50" spans="1:31" x14ac:dyDescent="0.3">
      <c r="A50" s="5">
        <v>1919</v>
      </c>
      <c r="B50" s="29">
        <v>8.92</v>
      </c>
      <c r="C50" s="22">
        <v>0.53</v>
      </c>
      <c r="D50" s="22">
        <f t="shared" si="0"/>
        <v>2.5532703925973905</v>
      </c>
      <c r="E50" s="22"/>
      <c r="F50" s="22"/>
      <c r="G50" s="22"/>
      <c r="H50" s="22"/>
      <c r="I50" s="78">
        <f t="shared" si="1"/>
        <v>1.0199999999999996</v>
      </c>
      <c r="J50" s="22"/>
      <c r="K50" s="22"/>
      <c r="L50" s="22">
        <v>0.93</v>
      </c>
      <c r="M50" s="13" t="s">
        <v>4</v>
      </c>
      <c r="N50" s="2" t="s">
        <v>4</v>
      </c>
      <c r="O50" s="2">
        <v>5.7300000000000004E-2</v>
      </c>
      <c r="P50" s="2">
        <v>7.7699999999999991E-2</v>
      </c>
      <c r="Q50" s="2">
        <v>4.9000000000000002E-2</v>
      </c>
      <c r="R50" s="2" t="s">
        <v>4</v>
      </c>
      <c r="S50" s="14" t="s">
        <v>4</v>
      </c>
      <c r="T50" s="18">
        <v>4.4479484674688097E-2</v>
      </c>
      <c r="U50" s="18">
        <v>0.14575322244287459</v>
      </c>
      <c r="V50" s="13" t="s">
        <v>4</v>
      </c>
      <c r="W50" s="13" t="s">
        <v>4</v>
      </c>
      <c r="X50" s="13" t="s">
        <v>4</v>
      </c>
      <c r="Y50" s="19">
        <v>2.4540792301519995E-2</v>
      </c>
      <c r="Z50" s="13" t="s">
        <v>4</v>
      </c>
      <c r="AA50" s="13" t="s">
        <v>4</v>
      </c>
      <c r="AB50" s="13" t="s">
        <v>4</v>
      </c>
      <c r="AC50" s="13" t="s">
        <v>4</v>
      </c>
      <c r="AD50" s="13"/>
    </row>
    <row r="51" spans="1:31" x14ac:dyDescent="0.3">
      <c r="A51" s="5">
        <v>1920</v>
      </c>
      <c r="B51" s="29">
        <v>6.81</v>
      </c>
      <c r="C51" s="22">
        <v>0.51</v>
      </c>
      <c r="D51" s="22">
        <f t="shared" si="0"/>
        <v>2.6625878270254528</v>
      </c>
      <c r="E51" s="22"/>
      <c r="F51" s="22"/>
      <c r="G51" s="22"/>
      <c r="H51" s="22"/>
      <c r="I51" s="78">
        <f t="shared" si="1"/>
        <v>-2.1100000000000003</v>
      </c>
      <c r="J51" s="22"/>
      <c r="K51" s="22"/>
      <c r="L51" s="22">
        <v>0.8</v>
      </c>
      <c r="M51" s="13" t="s">
        <v>4</v>
      </c>
      <c r="N51" s="2">
        <v>5.8799999999999998E-2</v>
      </c>
      <c r="O51" s="2">
        <v>6.2600000000000003E-2</v>
      </c>
      <c r="P51" s="2">
        <v>8.5600000000000009E-2</v>
      </c>
      <c r="Q51" s="2">
        <v>5.4000000000000006E-2</v>
      </c>
      <c r="R51" s="2" t="s">
        <v>4</v>
      </c>
      <c r="S51" s="14" t="s">
        <v>4</v>
      </c>
      <c r="T51" s="18">
        <f>N51</f>
        <v>5.8799999999999998E-2</v>
      </c>
      <c r="U51" s="18">
        <v>2.1238322388217101E-2</v>
      </c>
      <c r="V51" s="13" t="s">
        <v>4</v>
      </c>
      <c r="W51" s="13" t="s">
        <v>4</v>
      </c>
      <c r="X51" s="13" t="s">
        <v>4</v>
      </c>
      <c r="Y51" s="19">
        <v>3.3407799620379972E-2</v>
      </c>
      <c r="Z51" s="13" t="s">
        <v>4</v>
      </c>
      <c r="AA51" s="13" t="s">
        <v>4</v>
      </c>
      <c r="AB51" s="13" t="s">
        <v>4</v>
      </c>
      <c r="AC51" s="13" t="s">
        <v>4</v>
      </c>
      <c r="AD51" s="13"/>
    </row>
    <row r="52" spans="1:31" x14ac:dyDescent="0.3">
      <c r="A52" s="5">
        <v>1921</v>
      </c>
      <c r="B52" s="29">
        <v>7.31</v>
      </c>
      <c r="C52" s="22">
        <v>0.46</v>
      </c>
      <c r="D52" s="22">
        <f t="shared" si="0"/>
        <v>2.9490051971460214</v>
      </c>
      <c r="E52" s="22"/>
      <c r="F52" s="22"/>
      <c r="G52" s="22"/>
      <c r="H52" s="22"/>
      <c r="I52" s="78">
        <f t="shared" si="1"/>
        <v>0.5</v>
      </c>
      <c r="J52" s="22"/>
      <c r="K52" s="22"/>
      <c r="L52" s="22">
        <v>0.28999999999999998</v>
      </c>
      <c r="M52" s="13">
        <v>0.59653465346534662</v>
      </c>
      <c r="N52" s="2">
        <v>3.9E-2</v>
      </c>
      <c r="O52" s="2">
        <v>5.5E-2</v>
      </c>
      <c r="P52" s="2">
        <v>7.6100000000000001E-2</v>
      </c>
      <c r="Q52" s="2">
        <v>4.4699999999999997E-2</v>
      </c>
      <c r="R52" s="2" t="s">
        <v>4</v>
      </c>
      <c r="S52" s="14" t="s">
        <v>4</v>
      </c>
      <c r="T52" s="18">
        <f t="shared" ref="T52:T115" si="2">N52</f>
        <v>3.9E-2</v>
      </c>
      <c r="U52" s="18">
        <v>-0.10786995489929985</v>
      </c>
      <c r="V52" s="13" t="s">
        <v>4</v>
      </c>
      <c r="W52" s="13" t="s">
        <v>4</v>
      </c>
      <c r="X52" s="13" t="s">
        <v>4</v>
      </c>
      <c r="Y52" s="19">
        <v>1.9019120355379983E-2</v>
      </c>
      <c r="Z52" s="13" t="s">
        <v>4</v>
      </c>
      <c r="AA52" s="13" t="s">
        <v>4</v>
      </c>
      <c r="AB52" s="13" t="s">
        <v>4</v>
      </c>
      <c r="AC52" s="13" t="s">
        <v>4</v>
      </c>
      <c r="AD52" s="13"/>
    </row>
    <row r="53" spans="1:31" x14ac:dyDescent="0.3">
      <c r="A53" s="5">
        <v>1922</v>
      </c>
      <c r="B53" s="29">
        <v>8.7799999999999994</v>
      </c>
      <c r="C53" s="22">
        <v>0.51</v>
      </c>
      <c r="D53" s="22">
        <f t="shared" si="0"/>
        <v>2.8192758362124346</v>
      </c>
      <c r="E53" s="22"/>
      <c r="F53" s="22"/>
      <c r="G53" s="22"/>
      <c r="H53" s="22"/>
      <c r="I53" s="78">
        <f t="shared" si="1"/>
        <v>1.4699999999999998</v>
      </c>
      <c r="J53" s="22"/>
      <c r="K53" s="22"/>
      <c r="L53" s="22">
        <v>0.69</v>
      </c>
      <c r="M53" s="13">
        <v>0.47264948558622794</v>
      </c>
      <c r="N53" s="2">
        <v>3.6499999999999998E-2</v>
      </c>
      <c r="O53" s="2">
        <v>5.0799999999999998E-2</v>
      </c>
      <c r="P53" s="2">
        <v>7.0199999999999999E-2</v>
      </c>
      <c r="Q53" s="2">
        <v>4.3200000000000002E-2</v>
      </c>
      <c r="R53" s="2" t="s">
        <v>4</v>
      </c>
      <c r="S53" s="14" t="s">
        <v>4</v>
      </c>
      <c r="T53" s="18">
        <f t="shared" si="2"/>
        <v>3.6499999999999998E-2</v>
      </c>
      <c r="U53" s="18">
        <v>-2.5483902175321149E-2</v>
      </c>
      <c r="V53" s="13" t="s">
        <v>4</v>
      </c>
      <c r="W53" s="13" t="s">
        <v>4</v>
      </c>
      <c r="X53" s="13" t="s">
        <v>4</v>
      </c>
      <c r="Y53" s="19">
        <v>1.4713101189949999E-2</v>
      </c>
      <c r="Z53" s="13" t="s">
        <v>4</v>
      </c>
      <c r="AA53" s="13" t="s">
        <v>4</v>
      </c>
      <c r="AB53" s="13" t="s">
        <v>4</v>
      </c>
      <c r="AC53" s="13" t="s">
        <v>4</v>
      </c>
      <c r="AD53" s="13"/>
    </row>
    <row r="54" spans="1:31" x14ac:dyDescent="0.3">
      <c r="A54" s="5">
        <v>1923</v>
      </c>
      <c r="B54" s="29">
        <v>8.5500000000000007</v>
      </c>
      <c r="C54" s="22">
        <v>0.53</v>
      </c>
      <c r="D54" s="22">
        <f t="shared" si="0"/>
        <v>2.9533367145863054</v>
      </c>
      <c r="E54" s="22"/>
      <c r="F54" s="22"/>
      <c r="G54" s="22"/>
      <c r="H54" s="22"/>
      <c r="I54" s="78">
        <f t="shared" si="1"/>
        <v>-0.22999999999999865</v>
      </c>
      <c r="J54" s="22"/>
      <c r="K54" s="22"/>
      <c r="L54" s="22">
        <v>0.98</v>
      </c>
      <c r="M54" s="13">
        <v>0.54020100502512569</v>
      </c>
      <c r="N54" s="2">
        <v>3.8800000000000001E-2</v>
      </c>
      <c r="O54" s="2">
        <v>5.0900000000000001E-2</v>
      </c>
      <c r="P54" s="2">
        <v>7.3800000000000004E-2</v>
      </c>
      <c r="Q54" s="2">
        <v>4.3499999999999997E-2</v>
      </c>
      <c r="R54" s="2" t="s">
        <v>4</v>
      </c>
      <c r="S54" s="14" t="s">
        <v>4</v>
      </c>
      <c r="T54" s="18">
        <f t="shared" si="2"/>
        <v>3.8800000000000001E-2</v>
      </c>
      <c r="U54" s="18">
        <v>2.561885428580335E-2</v>
      </c>
      <c r="V54" s="13" t="s">
        <v>4</v>
      </c>
      <c r="W54" s="13" t="s">
        <v>4</v>
      </c>
      <c r="X54" s="13" t="s">
        <v>4</v>
      </c>
      <c r="Y54" s="19">
        <v>1.5696906512700004E-2</v>
      </c>
      <c r="Z54" s="13" t="s">
        <v>4</v>
      </c>
      <c r="AA54" s="13" t="s">
        <v>4</v>
      </c>
      <c r="AB54" s="13" t="s">
        <v>4</v>
      </c>
      <c r="AC54" s="13" t="s">
        <v>4</v>
      </c>
      <c r="AD54" s="13"/>
    </row>
    <row r="55" spans="1:31" x14ac:dyDescent="0.3">
      <c r="A55" s="5">
        <v>1924</v>
      </c>
      <c r="B55" s="29">
        <v>10.16</v>
      </c>
      <c r="C55" s="22">
        <v>0.55000000000000004</v>
      </c>
      <c r="D55" s="22">
        <f t="shared" si="0"/>
        <v>3.1203605141149278</v>
      </c>
      <c r="E55" s="22"/>
      <c r="F55" s="22"/>
      <c r="G55" s="22"/>
      <c r="H55" s="22"/>
      <c r="I55" s="78">
        <f t="shared" si="1"/>
        <v>1.6099999999999994</v>
      </c>
      <c r="J55" s="22"/>
      <c r="K55" s="22"/>
      <c r="L55" s="22">
        <v>0.93</v>
      </c>
      <c r="M55" s="13">
        <v>0.45888308024230351</v>
      </c>
      <c r="N55" s="2">
        <v>2.5699999999999997E-2</v>
      </c>
      <c r="O55" s="2">
        <v>4.9500000000000002E-2</v>
      </c>
      <c r="P55" s="2">
        <v>6.4600000000000005E-2</v>
      </c>
      <c r="Q55" s="2">
        <v>3.9599999999999996E-2</v>
      </c>
      <c r="R55" s="2" t="s">
        <v>4</v>
      </c>
      <c r="S55" s="14" t="s">
        <v>4</v>
      </c>
      <c r="T55" s="18">
        <f t="shared" si="2"/>
        <v>2.5699999999999997E-2</v>
      </c>
      <c r="U55" s="18">
        <v>-1.9931736520818477E-3</v>
      </c>
      <c r="V55" s="13" t="s">
        <v>4</v>
      </c>
      <c r="W55" s="13" t="s">
        <v>4</v>
      </c>
      <c r="X55" s="13" t="s">
        <v>4</v>
      </c>
      <c r="Y55" s="19">
        <v>1.0721561651260002E-2</v>
      </c>
      <c r="Z55" s="13" t="s">
        <v>4</v>
      </c>
      <c r="AA55" s="13" t="s">
        <v>4</v>
      </c>
      <c r="AB55" s="13" t="s">
        <v>4</v>
      </c>
      <c r="AC55" s="13" t="s">
        <v>4</v>
      </c>
      <c r="AD55" s="13"/>
      <c r="AE55" s="33">
        <v>1.8489747242220347</v>
      </c>
    </row>
    <row r="56" spans="1:31" x14ac:dyDescent="0.3">
      <c r="A56" s="5">
        <v>1925</v>
      </c>
      <c r="B56" s="29">
        <v>12.46</v>
      </c>
      <c r="C56" s="22">
        <v>0.6</v>
      </c>
      <c r="D56" s="22">
        <f t="shared" si="0"/>
        <v>3.1127742939856553</v>
      </c>
      <c r="E56" s="22"/>
      <c r="F56" s="22"/>
      <c r="G56" s="22"/>
      <c r="H56" s="22"/>
      <c r="I56" s="78">
        <f t="shared" si="1"/>
        <v>2.3000000000000007</v>
      </c>
      <c r="J56" s="22"/>
      <c r="K56" s="22"/>
      <c r="L56" s="22">
        <v>1.25</v>
      </c>
      <c r="M56" s="13">
        <v>0.38937827141580494</v>
      </c>
      <c r="N56" s="2">
        <v>3.5099999999999999E-2</v>
      </c>
      <c r="O56" s="2">
        <v>4.8499999999999995E-2</v>
      </c>
      <c r="P56" s="2">
        <v>6.1500000000000006E-2</v>
      </c>
      <c r="Q56" s="2">
        <v>3.7999999999999999E-2</v>
      </c>
      <c r="R56" s="2" t="s">
        <v>4</v>
      </c>
      <c r="S56" s="14" t="s">
        <v>4</v>
      </c>
      <c r="T56" s="18">
        <f t="shared" si="2"/>
        <v>3.5099999999999999E-2</v>
      </c>
      <c r="U56" s="18">
        <v>3.8328325736199487E-2</v>
      </c>
      <c r="V56" s="13" t="s">
        <v>4</v>
      </c>
      <c r="W56" s="13" t="s">
        <v>4</v>
      </c>
      <c r="X56" s="13" t="s">
        <v>4</v>
      </c>
      <c r="Y56" s="19">
        <v>1.3528505553159995E-2</v>
      </c>
      <c r="Z56" s="13" t="s">
        <v>4</v>
      </c>
      <c r="AA56" s="13" t="s">
        <v>4</v>
      </c>
      <c r="AB56" s="13" t="s">
        <v>4</v>
      </c>
      <c r="AC56" s="13" t="s">
        <v>4</v>
      </c>
      <c r="AD56" s="13">
        <f>AB57-T57</f>
        <v>9.1176349615000013E-2</v>
      </c>
      <c r="AE56" s="33">
        <v>0.47212031693794859</v>
      </c>
    </row>
    <row r="57" spans="1:31" x14ac:dyDescent="0.3">
      <c r="A57" s="38">
        <v>1926</v>
      </c>
      <c r="B57" s="29">
        <v>13.49</v>
      </c>
      <c r="C57" s="22">
        <v>0.69</v>
      </c>
      <c r="D57" s="22">
        <f t="shared" si="0"/>
        <v>3.2423658765666459</v>
      </c>
      <c r="E57" s="22">
        <f>SUM($D$2:D56)</f>
        <v>164.18917217831026</v>
      </c>
      <c r="F57" s="36">
        <f>COUNT($D$2:D56)</f>
        <v>55</v>
      </c>
      <c r="G57" s="22">
        <f>E57/F57</f>
        <v>2.9852576759692773</v>
      </c>
      <c r="H57" s="22">
        <f>1/(1+G57)</f>
        <v>0.25092480369083897</v>
      </c>
      <c r="I57" s="78">
        <f t="shared" si="1"/>
        <v>1.0299999999999994</v>
      </c>
      <c r="J57" s="36"/>
      <c r="K57" s="22"/>
      <c r="L57" s="22">
        <v>1.24</v>
      </c>
      <c r="M57" s="13">
        <v>0.44147582697201027</v>
      </c>
      <c r="N57" s="2">
        <v>3.0699999999999998E-2</v>
      </c>
      <c r="O57" s="2">
        <v>4.6799999999999994E-2</v>
      </c>
      <c r="P57" s="2">
        <v>5.6799999999999996E-2</v>
      </c>
      <c r="Q57" s="2">
        <v>3.5400000000000001E-2</v>
      </c>
      <c r="R57" s="2" t="s">
        <v>4</v>
      </c>
      <c r="S57" s="18">
        <v>7.2793946066065554E-2</v>
      </c>
      <c r="T57" s="18">
        <f t="shared" si="2"/>
        <v>3.0699999999999998E-2</v>
      </c>
      <c r="U57" s="18">
        <v>-1.5097383694568811E-2</v>
      </c>
      <c r="V57" s="13" t="s">
        <v>4</v>
      </c>
      <c r="W57" s="13">
        <v>7.7695239461601506E-2</v>
      </c>
      <c r="X57" s="13">
        <v>7.3744405149077874E-2</v>
      </c>
      <c r="Y57" s="19">
        <v>1.6541777836000013E-2</v>
      </c>
      <c r="Z57" s="13" t="s">
        <v>4</v>
      </c>
      <c r="AA57" s="13" t="s">
        <v>4</v>
      </c>
      <c r="AB57" s="13">
        <v>0.121876349615</v>
      </c>
      <c r="AC57" s="13">
        <v>6.5838369622000001E-2</v>
      </c>
      <c r="AD57" s="13">
        <f>AB58-T58</f>
        <v>0.32883954041199998</v>
      </c>
    </row>
    <row r="58" spans="1:31" x14ac:dyDescent="0.3">
      <c r="A58" s="5">
        <v>1927</v>
      </c>
      <c r="B58" s="29">
        <v>17.66</v>
      </c>
      <c r="C58" s="22">
        <v>0.77</v>
      </c>
      <c r="D58" s="22">
        <f t="shared" si="0"/>
        <v>3.4538966136630065</v>
      </c>
      <c r="E58" s="22">
        <f>SUM($D$2:D57)</f>
        <v>167.43153805487691</v>
      </c>
      <c r="F58" s="36">
        <f>COUNT($D$2:D57)</f>
        <v>56</v>
      </c>
      <c r="G58" s="22">
        <f t="shared" ref="G58:G121" si="3">E58/F58</f>
        <v>2.9898488938370877</v>
      </c>
      <c r="H58" s="22">
        <f t="shared" ref="H58:H121" si="4">1/(1+G58)</f>
        <v>0.25063605830903724</v>
      </c>
      <c r="I58" s="78">
        <f t="shared" si="1"/>
        <v>4.17</v>
      </c>
      <c r="J58" s="36"/>
      <c r="K58" s="22"/>
      <c r="L58" s="22">
        <v>1.1100000000000001</v>
      </c>
      <c r="M58" s="13">
        <v>0.37468858993522675</v>
      </c>
      <c r="N58" s="2">
        <v>3.1699999999999999E-2</v>
      </c>
      <c r="O58" s="2">
        <v>4.4600000000000001E-2</v>
      </c>
      <c r="P58" s="2">
        <v>5.3200000000000004E-2</v>
      </c>
      <c r="Q58" s="2">
        <v>3.1600000000000003E-2</v>
      </c>
      <c r="R58" s="2" t="s">
        <v>4</v>
      </c>
      <c r="S58" s="18">
        <v>6.8341970405123784E-2</v>
      </c>
      <c r="T58" s="18">
        <f t="shared" si="2"/>
        <v>3.1699999999999999E-2</v>
      </c>
      <c r="U58" s="18">
        <v>-2.1175602340270827E-2</v>
      </c>
      <c r="V58" s="13">
        <v>0.26551235442725979</v>
      </c>
      <c r="W58" s="13">
        <v>8.9448627622496835E-2</v>
      </c>
      <c r="X58" s="13">
        <v>7.4436369393399815E-2</v>
      </c>
      <c r="Y58" s="19">
        <v>9.4417124919999977E-3</v>
      </c>
      <c r="Z58" s="13" t="s">
        <v>4</v>
      </c>
      <c r="AA58" s="13" t="s">
        <v>4</v>
      </c>
      <c r="AB58" s="13">
        <v>0.36053954041199998</v>
      </c>
      <c r="AC58" s="13">
        <v>0.29624860265500003</v>
      </c>
      <c r="AD58" s="13">
        <f t="shared" ref="AD58:AD121" si="5">AB59-T59</f>
        <v>0.34707654112999997</v>
      </c>
    </row>
    <row r="59" spans="1:31" x14ac:dyDescent="0.3">
      <c r="A59" s="5">
        <v>1928</v>
      </c>
      <c r="B59" s="29">
        <v>24.35</v>
      </c>
      <c r="C59" s="22">
        <v>0.85</v>
      </c>
      <c r="D59" s="22">
        <f t="shared" si="0"/>
        <v>3.2282435748718008</v>
      </c>
      <c r="E59" s="22">
        <f>SUM($D$2:D58)</f>
        <v>170.88543466853992</v>
      </c>
      <c r="F59" s="36">
        <f>COUNT($D$2:D58)</f>
        <v>57</v>
      </c>
      <c r="G59" s="22">
        <f t="shared" si="3"/>
        <v>2.9979900819042089</v>
      </c>
      <c r="H59" s="22">
        <f t="shared" si="4"/>
        <v>0.25012568303413812</v>
      </c>
      <c r="I59" s="78">
        <f t="shared" si="1"/>
        <v>6.6900000000000013</v>
      </c>
      <c r="J59" s="36"/>
      <c r="K59" s="22"/>
      <c r="L59" s="22">
        <v>1.38</v>
      </c>
      <c r="M59" s="13">
        <v>0.25966666666666671</v>
      </c>
      <c r="N59" s="2">
        <v>4.2599999999999999E-2</v>
      </c>
      <c r="O59" s="2">
        <v>4.6100000000000002E-2</v>
      </c>
      <c r="P59" s="2">
        <v>5.5999999999999994E-2</v>
      </c>
      <c r="Q59" s="2">
        <v>3.4000000000000002E-2</v>
      </c>
      <c r="R59" s="2" t="s">
        <v>4</v>
      </c>
      <c r="S59" s="18">
        <v>3.5600628081513229E-2</v>
      </c>
      <c r="T59" s="18">
        <f t="shared" si="2"/>
        <v>4.2599999999999999E-2</v>
      </c>
      <c r="U59" s="18">
        <v>-9.7931642568132027E-3</v>
      </c>
      <c r="V59" s="13">
        <v>0.49742928708491413</v>
      </c>
      <c r="W59" s="13">
        <v>8.2724614243656625E-4</v>
      </c>
      <c r="X59" s="13">
        <v>2.8411562078681785E-2</v>
      </c>
      <c r="Y59" s="19">
        <v>1.9824978265000008E-2</v>
      </c>
      <c r="Z59" s="13" t="s">
        <v>4</v>
      </c>
      <c r="AA59" s="13" t="s">
        <v>4</v>
      </c>
      <c r="AB59" s="13">
        <v>0.38967654113</v>
      </c>
      <c r="AC59" s="13">
        <v>0.334304062874</v>
      </c>
      <c r="AD59" s="13">
        <f t="shared" si="5"/>
        <v>-0.11631822480399999</v>
      </c>
    </row>
    <row r="60" spans="1:31" x14ac:dyDescent="0.3">
      <c r="A60" s="5">
        <v>1929</v>
      </c>
      <c r="B60" s="29">
        <v>21.45</v>
      </c>
      <c r="C60" s="22">
        <v>0.97</v>
      </c>
      <c r="D60" s="22">
        <f t="shared" si="0"/>
        <v>2.7609230034238186</v>
      </c>
      <c r="E60" s="22">
        <f>SUM($D$2:D59)</f>
        <v>174.11367824341173</v>
      </c>
      <c r="F60" s="36">
        <f>COUNT($D$2:D59)</f>
        <v>58</v>
      </c>
      <c r="G60" s="22">
        <f t="shared" si="3"/>
        <v>3.0019599697139951</v>
      </c>
      <c r="H60" s="22">
        <f t="shared" si="4"/>
        <v>0.2498775618866238</v>
      </c>
      <c r="I60" s="78">
        <f t="shared" si="1"/>
        <v>-2.9000000000000021</v>
      </c>
      <c r="J60" s="36"/>
      <c r="K60" s="22"/>
      <c r="L60" s="22">
        <v>1.61</v>
      </c>
      <c r="M60" s="13">
        <v>0.3384578235672891</v>
      </c>
      <c r="N60" s="2">
        <v>3.0299999999999997E-2</v>
      </c>
      <c r="O60" s="2">
        <v>4.6699999999999998E-2</v>
      </c>
      <c r="P60" s="2">
        <v>5.9500000000000004E-2</v>
      </c>
      <c r="Q60" s="2">
        <v>3.4000000000000002E-2</v>
      </c>
      <c r="R60" s="2" t="s">
        <v>4</v>
      </c>
      <c r="S60" s="18">
        <v>0.16148136374644523</v>
      </c>
      <c r="T60" s="18">
        <f t="shared" si="2"/>
        <v>3.0299999999999997E-2</v>
      </c>
      <c r="U60" s="18">
        <v>1.8297138210261465E-3</v>
      </c>
      <c r="V60" s="13">
        <v>0.7205929401727631</v>
      </c>
      <c r="W60" s="13">
        <v>3.4099467389846927E-2</v>
      </c>
      <c r="X60" s="13">
        <v>3.2730040653101478E-2</v>
      </c>
      <c r="Y60" s="19">
        <v>0.12289647842800004</v>
      </c>
      <c r="Z60" s="13" t="s">
        <v>4</v>
      </c>
      <c r="AA60" s="13" t="s">
        <v>4</v>
      </c>
      <c r="AB60" s="13">
        <v>-8.6018224803999996E-2</v>
      </c>
      <c r="AC60" s="13">
        <v>-0.119365780352</v>
      </c>
      <c r="AD60" s="13">
        <f t="shared" si="5"/>
        <v>-0.27876668263499998</v>
      </c>
    </row>
    <row r="61" spans="1:31" x14ac:dyDescent="0.3">
      <c r="A61" s="5">
        <v>1930</v>
      </c>
      <c r="B61" s="29">
        <v>15.34</v>
      </c>
      <c r="C61" s="22">
        <v>0.98</v>
      </c>
      <c r="D61" s="22">
        <f t="shared" si="0"/>
        <v>2.1145328614911061</v>
      </c>
      <c r="E61" s="22">
        <f>SUM($D$2:D60)</f>
        <v>176.87460124683554</v>
      </c>
      <c r="F61" s="36">
        <f>COUNT($D$2:D60)</f>
        <v>59</v>
      </c>
      <c r="G61" s="22">
        <f t="shared" si="3"/>
        <v>2.997874597403992</v>
      </c>
      <c r="H61" s="22">
        <f t="shared" si="4"/>
        <v>0.25013290828315299</v>
      </c>
      <c r="I61" s="78">
        <f t="shared" si="1"/>
        <v>-6.1099999999999994</v>
      </c>
      <c r="J61" s="36"/>
      <c r="K61" s="22"/>
      <c r="L61" s="22">
        <v>0.97</v>
      </c>
      <c r="M61" s="13">
        <v>0.55474541256531773</v>
      </c>
      <c r="N61" s="2">
        <v>1.4800000000000001E-2</v>
      </c>
      <c r="O61" s="2">
        <v>4.5199999999999997E-2</v>
      </c>
      <c r="P61" s="2">
        <v>6.7099999999999993E-2</v>
      </c>
      <c r="Q61" s="2">
        <v>3.3000000000000002E-2</v>
      </c>
      <c r="R61" s="2" t="s">
        <v>4</v>
      </c>
      <c r="S61" s="18">
        <v>0.12844155018986092</v>
      </c>
      <c r="T61" s="18">
        <f t="shared" si="2"/>
        <v>1.4800000000000001E-2</v>
      </c>
      <c r="U61" s="18">
        <v>-6.0665090951681044E-2</v>
      </c>
      <c r="V61" s="13">
        <v>0.30784748840024206</v>
      </c>
      <c r="W61" s="13">
        <v>4.6429195106997057E-2</v>
      </c>
      <c r="X61" s="13">
        <v>7.9750524585995963E-2</v>
      </c>
      <c r="Y61" s="19">
        <v>6.5935686696999951E-2</v>
      </c>
      <c r="Z61" s="13" t="s">
        <v>4</v>
      </c>
      <c r="AA61" s="13" t="s">
        <v>4</v>
      </c>
      <c r="AB61" s="13">
        <v>-0.26396668263500001</v>
      </c>
      <c r="AC61" s="13">
        <v>-0.29689380062999998</v>
      </c>
      <c r="AD61" s="13">
        <f t="shared" si="5"/>
        <v>-0.48064204818700001</v>
      </c>
    </row>
    <row r="62" spans="1:31" x14ac:dyDescent="0.3">
      <c r="A62" s="5">
        <v>1931</v>
      </c>
      <c r="B62" s="29">
        <v>8.1199999999999992</v>
      </c>
      <c r="C62" s="22">
        <v>0.82</v>
      </c>
      <c r="D62" s="22">
        <f t="shared" si="0"/>
        <v>2.1285220237494054</v>
      </c>
      <c r="E62" s="22">
        <f>SUM($D$2:D61)</f>
        <v>178.98913410832665</v>
      </c>
      <c r="F62" s="36">
        <f>COUNT($D$2:D61)</f>
        <v>60</v>
      </c>
      <c r="G62" s="22">
        <f t="shared" si="3"/>
        <v>2.9831522351387774</v>
      </c>
      <c r="H62" s="22">
        <f t="shared" si="4"/>
        <v>0.25105743917547224</v>
      </c>
      <c r="I62" s="78">
        <f t="shared" si="1"/>
        <v>-7.2200000000000006</v>
      </c>
      <c r="J62" s="36"/>
      <c r="K62" s="22"/>
      <c r="L62" s="22">
        <v>0.61</v>
      </c>
      <c r="M62" s="13">
        <v>1.1707317073170731</v>
      </c>
      <c r="N62" s="2">
        <v>2.41E-2</v>
      </c>
      <c r="O62" s="2">
        <v>5.3200000000000004E-2</v>
      </c>
      <c r="P62" s="2">
        <v>0.1042</v>
      </c>
      <c r="Q62" s="2">
        <v>4.07E-2</v>
      </c>
      <c r="R62" s="2" t="s">
        <v>4</v>
      </c>
      <c r="S62" s="18">
        <v>-9.6423806271628658E-3</v>
      </c>
      <c r="T62" s="18">
        <f t="shared" si="2"/>
        <v>2.41E-2</v>
      </c>
      <c r="U62" s="18">
        <v>-9.571149408817059E-2</v>
      </c>
      <c r="V62" s="13">
        <v>0.14466469843947702</v>
      </c>
      <c r="W62" s="13">
        <v>-5.3157349256776287E-2</v>
      </c>
      <c r="X62" s="13">
        <v>-1.8509819851525666E-2</v>
      </c>
      <c r="Y62" s="19">
        <v>0.15983002205399988</v>
      </c>
      <c r="Z62" s="13" t="s">
        <v>4</v>
      </c>
      <c r="AA62" s="13" t="s">
        <v>4</v>
      </c>
      <c r="AB62" s="13">
        <v>-0.456542048187</v>
      </c>
      <c r="AC62" s="13">
        <v>-0.49054409021599998</v>
      </c>
      <c r="AD62" s="13">
        <f t="shared" si="5"/>
        <v>-9.1814179944999991E-2</v>
      </c>
    </row>
    <row r="63" spans="1:31" x14ac:dyDescent="0.3">
      <c r="A63" s="5">
        <v>1932</v>
      </c>
      <c r="B63" s="29">
        <v>6.89</v>
      </c>
      <c r="C63" s="22">
        <v>0.5</v>
      </c>
      <c r="D63" s="22">
        <f t="shared" si="0"/>
        <v>3.0056826044071592</v>
      </c>
      <c r="E63" s="22">
        <f>SUM($D$2:D62)</f>
        <v>181.11765613207606</v>
      </c>
      <c r="F63" s="36">
        <f>COUNT($D$2:D62)</f>
        <v>61</v>
      </c>
      <c r="G63" s="22">
        <f t="shared" si="3"/>
        <v>2.9691419038045255</v>
      </c>
      <c r="H63" s="22">
        <f t="shared" si="4"/>
        <v>0.25194362515521906</v>
      </c>
      <c r="I63" s="78">
        <f t="shared" si="1"/>
        <v>-1.2299999999999995</v>
      </c>
      <c r="J63" s="36"/>
      <c r="K63" s="22"/>
      <c r="L63" s="22">
        <v>0.41</v>
      </c>
      <c r="M63" s="13">
        <v>1.44208430136077</v>
      </c>
      <c r="N63" s="2">
        <v>4.0000000000000002E-4</v>
      </c>
      <c r="O63" s="2">
        <v>4.5899999999999996E-2</v>
      </c>
      <c r="P63" s="2">
        <v>8.4199999999999997E-2</v>
      </c>
      <c r="Q63" s="2">
        <v>3.15E-2</v>
      </c>
      <c r="R63" s="2" t="s">
        <v>4</v>
      </c>
      <c r="S63" s="18">
        <v>-3.7914295419165791E-3</v>
      </c>
      <c r="T63" s="18">
        <f t="shared" si="2"/>
        <v>4.0000000000000002E-4</v>
      </c>
      <c r="U63" s="18">
        <v>-0.10357770480583617</v>
      </c>
      <c r="V63" s="13">
        <v>3.7267080745341616E-2</v>
      </c>
      <c r="W63" s="13">
        <v>0.16845211306616048</v>
      </c>
      <c r="X63" s="13">
        <v>0.10820224078889851</v>
      </c>
      <c r="Y63" s="19">
        <v>0.309462700674</v>
      </c>
      <c r="Z63" s="13" t="s">
        <v>4</v>
      </c>
      <c r="AA63" s="13" t="s">
        <v>4</v>
      </c>
      <c r="AB63" s="13">
        <v>-9.1414179944999993E-2</v>
      </c>
      <c r="AC63" s="13">
        <v>-0.15037678897100001</v>
      </c>
      <c r="AD63" s="13">
        <f t="shared" si="5"/>
        <v>0.543766796848</v>
      </c>
    </row>
    <row r="64" spans="1:31" x14ac:dyDescent="0.3">
      <c r="A64" s="5">
        <v>1933</v>
      </c>
      <c r="B64" s="29">
        <v>10.1</v>
      </c>
      <c r="C64" s="22">
        <v>0.44</v>
      </c>
      <c r="D64" s="22">
        <f t="shared" si="0"/>
        <v>3.0722723506763252</v>
      </c>
      <c r="E64" s="22">
        <f>SUM($D$2:D63)</f>
        <v>184.12333873648322</v>
      </c>
      <c r="F64" s="36">
        <f>COUNT($D$2:D63)</f>
        <v>62</v>
      </c>
      <c r="G64" s="22">
        <f t="shared" si="3"/>
        <v>2.9697312699432779</v>
      </c>
      <c r="H64" s="22">
        <f t="shared" si="4"/>
        <v>0.25190622034581417</v>
      </c>
      <c r="I64" s="78">
        <f t="shared" si="1"/>
        <v>3.21</v>
      </c>
      <c r="J64" s="36"/>
      <c r="K64" s="22"/>
      <c r="L64" s="22">
        <v>0.44</v>
      </c>
      <c r="M64" s="13">
        <v>0.82902604641735067</v>
      </c>
      <c r="N64" s="2">
        <v>2.8999999999999998E-3</v>
      </c>
      <c r="O64" s="2">
        <v>4.4999999999999998E-2</v>
      </c>
      <c r="P64" s="2">
        <v>7.7499999999999999E-2</v>
      </c>
      <c r="Q64" s="2">
        <v>3.3599999999999998E-2</v>
      </c>
      <c r="R64" s="2" t="s">
        <v>4</v>
      </c>
      <c r="S64" s="18">
        <v>1.2752641286835757E-2</v>
      </c>
      <c r="T64" s="18">
        <f t="shared" si="2"/>
        <v>2.8999999999999998E-3</v>
      </c>
      <c r="U64" s="18">
        <v>4.2985847084402451E-3</v>
      </c>
      <c r="V64" s="13">
        <v>0.40105540897097625</v>
      </c>
      <c r="W64" s="13">
        <v>-6.9302646036362159E-4</v>
      </c>
      <c r="X64" s="13">
        <v>0.10376056266745182</v>
      </c>
      <c r="Y64" s="19">
        <v>0.22447903221200011</v>
      </c>
      <c r="Z64" s="13" t="s">
        <v>4</v>
      </c>
      <c r="AA64" s="13" t="s">
        <v>4</v>
      </c>
      <c r="AB64" s="13">
        <v>0.54666679684800001</v>
      </c>
      <c r="AC64" s="13">
        <v>0.48663454282599999</v>
      </c>
      <c r="AD64" s="13">
        <f t="shared" si="5"/>
        <v>-2.7226128977E-2</v>
      </c>
    </row>
    <row r="65" spans="1:30" x14ac:dyDescent="0.3">
      <c r="A65" s="5">
        <v>1934</v>
      </c>
      <c r="B65" s="29">
        <v>9.5</v>
      </c>
      <c r="C65" s="22">
        <v>0.45</v>
      </c>
      <c r="D65" s="22">
        <f t="shared" si="0"/>
        <v>3.3959987067529176</v>
      </c>
      <c r="E65" s="22">
        <f>SUM($D$2:D64)</f>
        <v>187.19561108715953</v>
      </c>
      <c r="F65" s="36">
        <f>COUNT($D$2:D64)</f>
        <v>63</v>
      </c>
      <c r="G65" s="22">
        <f t="shared" si="3"/>
        <v>2.9713589061453893</v>
      </c>
      <c r="H65" s="22">
        <f t="shared" si="4"/>
        <v>0.25180297818275066</v>
      </c>
      <c r="I65" s="78">
        <f t="shared" si="1"/>
        <v>-0.59999999999999964</v>
      </c>
      <c r="J65" s="36"/>
      <c r="K65" s="22"/>
      <c r="L65" s="22">
        <v>0.49</v>
      </c>
      <c r="M65" s="13">
        <v>0.77374086889657823</v>
      </c>
      <c r="N65" s="2">
        <v>2.3E-3</v>
      </c>
      <c r="O65" s="2">
        <v>3.8100000000000002E-2</v>
      </c>
      <c r="P65" s="2">
        <v>6.2300000000000001E-2</v>
      </c>
      <c r="Q65" s="2">
        <v>2.93E-2</v>
      </c>
      <c r="R65" s="2" t="s">
        <v>4</v>
      </c>
      <c r="S65" s="18">
        <v>2.0566571932154214E-2</v>
      </c>
      <c r="T65" s="18">
        <f t="shared" si="2"/>
        <v>2.3E-3</v>
      </c>
      <c r="U65" s="18">
        <v>2.0104090421429577E-2</v>
      </c>
      <c r="V65" s="13">
        <v>7.128309572301425E-2</v>
      </c>
      <c r="W65" s="13">
        <v>0.10014997865529929</v>
      </c>
      <c r="X65" s="13">
        <v>0.13843446067757115</v>
      </c>
      <c r="Y65" s="19">
        <v>6.6827635792000017E-2</v>
      </c>
      <c r="Z65" s="13" t="s">
        <v>4</v>
      </c>
      <c r="AA65" s="13" t="s">
        <v>4</v>
      </c>
      <c r="AB65" s="13">
        <v>-2.4926128977000001E-2</v>
      </c>
      <c r="AC65" s="13">
        <v>-6.1614693567000001E-2</v>
      </c>
      <c r="AD65" s="13">
        <f t="shared" si="5"/>
        <v>0.45527365998300001</v>
      </c>
    </row>
    <row r="66" spans="1:30" x14ac:dyDescent="0.3">
      <c r="A66" s="5">
        <v>1935</v>
      </c>
      <c r="B66" s="29">
        <v>13.43</v>
      </c>
      <c r="C66" s="22">
        <v>0.47</v>
      </c>
      <c r="D66" s="22">
        <f t="shared" si="0"/>
        <v>3.5987685008341423</v>
      </c>
      <c r="E66" s="22">
        <f>SUM($D$2:D65)</f>
        <v>190.59160979391245</v>
      </c>
      <c r="F66" s="36">
        <f>COUNT($D$2:D65)</f>
        <v>64</v>
      </c>
      <c r="G66" s="22">
        <f t="shared" si="3"/>
        <v>2.9779939030298821</v>
      </c>
      <c r="H66" s="22">
        <f t="shared" si="4"/>
        <v>0.25138298961150723</v>
      </c>
      <c r="I66" s="78">
        <f t="shared" si="1"/>
        <v>3.9299999999999997</v>
      </c>
      <c r="J66" s="36"/>
      <c r="K66" s="22"/>
      <c r="L66" s="22">
        <v>0.76</v>
      </c>
      <c r="M66" s="13">
        <v>0.55991119128564493</v>
      </c>
      <c r="N66" s="2">
        <v>1.5E-3</v>
      </c>
      <c r="O66" s="2">
        <v>3.44E-2</v>
      </c>
      <c r="P66" s="2">
        <v>5.2999999999999999E-2</v>
      </c>
      <c r="Q66" s="2">
        <v>2.76E-2</v>
      </c>
      <c r="R66" s="2" t="s">
        <v>4</v>
      </c>
      <c r="S66" s="18">
        <v>9.9297051968147195E-3</v>
      </c>
      <c r="T66" s="18">
        <f t="shared" si="2"/>
        <v>1.5E-3</v>
      </c>
      <c r="U66" s="18">
        <v>2.9605318324317231E-2</v>
      </c>
      <c r="V66" s="13">
        <v>6.6195939982347754E-2</v>
      </c>
      <c r="W66" s="13">
        <v>4.9960875644723179E-2</v>
      </c>
      <c r="X66" s="13">
        <v>9.6148560660369808E-2</v>
      </c>
      <c r="Y66" s="19">
        <v>3.5643989323000023E-2</v>
      </c>
      <c r="Z66" s="13" t="s">
        <v>4</v>
      </c>
      <c r="AA66" s="13" t="s">
        <v>4</v>
      </c>
      <c r="AB66" s="13">
        <v>0.45677365998300001</v>
      </c>
      <c r="AC66" s="13">
        <v>0.40048292659000001</v>
      </c>
      <c r="AD66" s="13">
        <f t="shared" si="5"/>
        <v>0.33496903088200003</v>
      </c>
    </row>
    <row r="67" spans="1:30" x14ac:dyDescent="0.3">
      <c r="A67" s="5">
        <v>1936</v>
      </c>
      <c r="B67" s="29">
        <v>17.18</v>
      </c>
      <c r="C67" s="22">
        <v>0.72</v>
      </c>
      <c r="D67" s="22">
        <f t="shared" ref="D67:D130" si="6">-LN(C67/B68)</f>
        <v>2.6846299268941114</v>
      </c>
      <c r="E67" s="22">
        <f>SUM($D$2:D66)</f>
        <v>194.19037829474661</v>
      </c>
      <c r="F67" s="36">
        <f>COUNT($D$2:D66)</f>
        <v>65</v>
      </c>
      <c r="G67" s="22">
        <f t="shared" si="3"/>
        <v>2.9875442814576401</v>
      </c>
      <c r="H67" s="22">
        <f t="shared" si="4"/>
        <v>0.25078091412052023</v>
      </c>
      <c r="I67" s="78">
        <f t="shared" si="1"/>
        <v>3.75</v>
      </c>
      <c r="J67" s="36"/>
      <c r="K67" s="22"/>
      <c r="L67" s="22">
        <v>1.02</v>
      </c>
      <c r="M67" s="13">
        <v>0.45858810450250137</v>
      </c>
      <c r="N67" s="2">
        <v>1.1999999999999999E-3</v>
      </c>
      <c r="O67" s="2">
        <v>3.1E-2</v>
      </c>
      <c r="P67" s="2">
        <v>4.53E-2</v>
      </c>
      <c r="Q67" s="2">
        <v>2.5499999999999998E-2</v>
      </c>
      <c r="R67" s="2" t="s">
        <v>4</v>
      </c>
      <c r="S67" s="18">
        <v>2.1104936468054402E-2</v>
      </c>
      <c r="T67" s="18">
        <f t="shared" si="2"/>
        <v>1.1999999999999999E-3</v>
      </c>
      <c r="U67" s="18">
        <v>1.1962564186733582E-2</v>
      </c>
      <c r="V67" s="13">
        <v>0.12057667103538663</v>
      </c>
      <c r="W67" s="13">
        <v>7.4958062518171609E-2</v>
      </c>
      <c r="X67" s="13">
        <v>6.7442836831908881E-2</v>
      </c>
      <c r="Y67" s="19">
        <v>3.1478702371000006E-2</v>
      </c>
      <c r="Z67" s="13" t="s">
        <v>4</v>
      </c>
      <c r="AA67" s="13" t="s">
        <v>4</v>
      </c>
      <c r="AB67" s="13">
        <v>0.33616903088200001</v>
      </c>
      <c r="AC67" s="13">
        <v>0.28140052215799999</v>
      </c>
      <c r="AD67" s="13">
        <f t="shared" si="5"/>
        <v>-0.36150088048599999</v>
      </c>
    </row>
    <row r="68" spans="1:30" x14ac:dyDescent="0.3">
      <c r="A68" s="63">
        <v>1937</v>
      </c>
      <c r="B68" s="64">
        <v>10.55</v>
      </c>
      <c r="C68" s="65">
        <v>0.8</v>
      </c>
      <c r="D68" s="22">
        <f t="shared" si="6"/>
        <v>2.8041176698484436</v>
      </c>
      <c r="E68" s="65">
        <f>SUM($D$2:D67)</f>
        <v>196.87500822164071</v>
      </c>
      <c r="F68" s="66">
        <f>COUNT($D$2:D67)</f>
        <v>66</v>
      </c>
      <c r="G68" s="65">
        <f t="shared" si="3"/>
        <v>2.9829546700248595</v>
      </c>
      <c r="H68" s="65">
        <f t="shared" si="4"/>
        <v>0.25106989229022747</v>
      </c>
      <c r="I68" s="78">
        <f t="shared" ref="I68:I131" si="7">B68-B67</f>
        <v>-6.629999999999999</v>
      </c>
      <c r="J68" s="66">
        <f>COUNT($I$2:I67)</f>
        <v>65</v>
      </c>
      <c r="K68" s="46">
        <f>SUM($I$3:I67)/J68</f>
        <v>0.19138461538461535</v>
      </c>
      <c r="L68" s="65">
        <v>1.1299999999999999</v>
      </c>
      <c r="M68" s="67">
        <v>0.70748862225899878</v>
      </c>
      <c r="N68" s="68">
        <v>1.1000000000000001E-3</v>
      </c>
      <c r="O68" s="68">
        <v>3.2099999999999997E-2</v>
      </c>
      <c r="P68" s="68">
        <v>5.7300000000000004E-2</v>
      </c>
      <c r="Q68" s="68">
        <v>2.7300000000000001E-2</v>
      </c>
      <c r="R68" s="68" t="s">
        <v>4</v>
      </c>
      <c r="S68" s="69">
        <v>2.4076205443520446E-2</v>
      </c>
      <c r="T68" s="69">
        <f t="shared" si="2"/>
        <v>1.1000000000000001E-3</v>
      </c>
      <c r="U68" s="69">
        <v>3.0851292294221011E-2</v>
      </c>
      <c r="V68" s="67">
        <v>0.31237155774763664</v>
      </c>
      <c r="W68" s="67">
        <v>2.3264738679771302E-3</v>
      </c>
      <c r="X68" s="67">
        <v>2.7467314775122986E-2</v>
      </c>
      <c r="Y68" s="70">
        <v>9.9846366545000037E-2</v>
      </c>
      <c r="Z68" s="13">
        <v>2.8331216999999999E-3</v>
      </c>
      <c r="AA68" s="13" t="s">
        <v>4</v>
      </c>
      <c r="AB68" s="13">
        <v>-0.360400880486</v>
      </c>
      <c r="AC68" s="13">
        <v>-0.39463118971700001</v>
      </c>
      <c r="AD68" s="13">
        <f t="shared" si="5"/>
        <v>0.29384811461599997</v>
      </c>
    </row>
    <row r="69" spans="1:30" x14ac:dyDescent="0.3">
      <c r="A69" s="5">
        <v>1938</v>
      </c>
      <c r="B69" s="29">
        <v>13.21</v>
      </c>
      <c r="C69" s="22">
        <v>0.51</v>
      </c>
      <c r="D69" s="22">
        <f t="shared" si="6"/>
        <v>3.1982728774012519</v>
      </c>
      <c r="E69" s="22">
        <f>SUM($D$2:D68)</f>
        <v>199.67912589148915</v>
      </c>
      <c r="F69" s="36">
        <f>COUNT($D$2:D68)</f>
        <v>67</v>
      </c>
      <c r="G69" s="22">
        <f t="shared" si="3"/>
        <v>2.9802854610670022</v>
      </c>
      <c r="H69" s="22">
        <f t="shared" si="4"/>
        <v>0.25123826162255414</v>
      </c>
      <c r="I69" s="78">
        <f t="shared" si="7"/>
        <v>2.66</v>
      </c>
      <c r="J69" s="36">
        <f>COUNT($I$2:I68)</f>
        <v>66</v>
      </c>
      <c r="K69" s="46">
        <f>SUM($I$3:I68)/J69</f>
        <v>8.8030303030303014E-2</v>
      </c>
      <c r="L69" s="22">
        <v>0.64</v>
      </c>
      <c r="M69" s="13">
        <v>0.5720393884426016</v>
      </c>
      <c r="N69" s="2">
        <v>2.9999999999999997E-4</v>
      </c>
      <c r="O69" s="2">
        <v>3.0800000000000001E-2</v>
      </c>
      <c r="P69" s="2">
        <v>5.2699999999999997E-2</v>
      </c>
      <c r="Q69" s="2">
        <v>2.52E-2</v>
      </c>
      <c r="R69" s="2" t="s">
        <v>4</v>
      </c>
      <c r="S69" s="18">
        <v>8.5184830656179194E-3</v>
      </c>
      <c r="T69" s="18">
        <f t="shared" si="2"/>
        <v>2.9999999999999997E-4</v>
      </c>
      <c r="U69" s="18">
        <v>-2.7960920884825935E-2</v>
      </c>
      <c r="V69" s="13">
        <v>4.4922788956481045E-2</v>
      </c>
      <c r="W69" s="13">
        <v>5.5118172878977356E-2</v>
      </c>
      <c r="X69" s="13">
        <v>6.1326553565565822E-2</v>
      </c>
      <c r="Y69" s="19">
        <v>0.11215672544199998</v>
      </c>
      <c r="Z69" s="13">
        <v>4.1669638000000004E-3</v>
      </c>
      <c r="AA69" s="13" t="s">
        <v>4</v>
      </c>
      <c r="AB69" s="13">
        <v>0.29414811461599999</v>
      </c>
      <c r="AC69" s="13">
        <v>0.24379072922799999</v>
      </c>
      <c r="AD69" s="13">
        <f t="shared" si="5"/>
        <v>-1.1415947484999999E-2</v>
      </c>
    </row>
    <row r="70" spans="1:30" x14ac:dyDescent="0.3">
      <c r="A70" s="5">
        <v>1939</v>
      </c>
      <c r="B70" s="29">
        <v>12.49</v>
      </c>
      <c r="C70" s="22">
        <v>0.62</v>
      </c>
      <c r="D70" s="22">
        <f t="shared" si="6"/>
        <v>2.8370012273731531</v>
      </c>
      <c r="E70" s="22">
        <f>SUM($D$2:D69)</f>
        <v>202.8773987688904</v>
      </c>
      <c r="F70" s="36">
        <f>COUNT($D$2:D69)</f>
        <v>68</v>
      </c>
      <c r="G70" s="22">
        <f t="shared" si="3"/>
        <v>2.9834911583660353</v>
      </c>
      <c r="H70" s="22">
        <f t="shared" si="4"/>
        <v>0.25103607871698758</v>
      </c>
      <c r="I70" s="78">
        <f t="shared" si="7"/>
        <v>-0.72000000000000064</v>
      </c>
      <c r="J70" s="36">
        <f>COUNT($I$2:I69)</f>
        <v>67</v>
      </c>
      <c r="K70" s="46">
        <f>SUM($I$3:I69)/J70</f>
        <v>0.12641791044776118</v>
      </c>
      <c r="L70" s="22">
        <v>0.9</v>
      </c>
      <c r="M70" s="13">
        <v>0.58070538035869046</v>
      </c>
      <c r="N70" s="2">
        <v>4.0000000000000002E-4</v>
      </c>
      <c r="O70" s="2">
        <v>2.9399999999999999E-2</v>
      </c>
      <c r="P70" s="2">
        <v>4.9200000000000001E-2</v>
      </c>
      <c r="Q70" s="2">
        <v>2.2599999999999999E-2</v>
      </c>
      <c r="R70" s="2" t="s">
        <v>4</v>
      </c>
      <c r="S70" s="18">
        <v>3.7092347499843386E-3</v>
      </c>
      <c r="T70" s="18">
        <f t="shared" si="2"/>
        <v>4.0000000000000002E-4</v>
      </c>
      <c r="U70" s="18">
        <v>-4.9931762205104313E-3</v>
      </c>
      <c r="V70" s="13">
        <v>8.5489833641404805E-2</v>
      </c>
      <c r="W70" s="13">
        <v>5.9497143408056674E-2</v>
      </c>
      <c r="X70" s="13">
        <v>3.9662760073132963E-2</v>
      </c>
      <c r="Y70" s="19">
        <v>6.6567438586000019E-2</v>
      </c>
      <c r="Z70" s="13">
        <v>6.0740339000000003E-3</v>
      </c>
      <c r="AA70" s="13" t="s">
        <v>4</v>
      </c>
      <c r="AB70" s="13">
        <v>-1.1015947485E-2</v>
      </c>
      <c r="AC70" s="13">
        <v>-5.6619062579999997E-2</v>
      </c>
      <c r="AD70" s="13">
        <f t="shared" si="5"/>
        <v>-9.7256678457000006E-2</v>
      </c>
    </row>
    <row r="71" spans="1:30" x14ac:dyDescent="0.3">
      <c r="A71" s="5">
        <v>1940</v>
      </c>
      <c r="B71" s="29">
        <v>10.58</v>
      </c>
      <c r="C71" s="22">
        <v>0.67</v>
      </c>
      <c r="D71" s="22">
        <f t="shared" si="6"/>
        <v>2.562650505874426</v>
      </c>
      <c r="E71" s="22">
        <f>SUM($D$2:D70)</f>
        <v>205.71439999626355</v>
      </c>
      <c r="F71" s="36">
        <f>COUNT($D$2:D70)</f>
        <v>69</v>
      </c>
      <c r="G71" s="22">
        <f t="shared" si="3"/>
        <v>2.9813681158878778</v>
      </c>
      <c r="H71" s="22">
        <f t="shared" si="4"/>
        <v>0.25116994231441264</v>
      </c>
      <c r="I71" s="78">
        <f t="shared" si="7"/>
        <v>-1.9100000000000001</v>
      </c>
      <c r="J71" s="36">
        <f>COUNT($I$2:I70)</f>
        <v>68</v>
      </c>
      <c r="K71" s="46">
        <f>SUM($I$3:I70)/J71</f>
        <v>0.11397058823529409</v>
      </c>
      <c r="L71" s="22">
        <v>1.05</v>
      </c>
      <c r="M71" s="13">
        <v>0.72904751010447644</v>
      </c>
      <c r="N71" s="2">
        <v>2.0000000000000001E-4</v>
      </c>
      <c r="O71" s="2">
        <v>2.7099999999999999E-2</v>
      </c>
      <c r="P71" s="2">
        <v>4.4500000000000005E-2</v>
      </c>
      <c r="Q71" s="2">
        <v>1.9400000000000001E-2</v>
      </c>
      <c r="R71" s="2" t="s">
        <v>4</v>
      </c>
      <c r="S71" s="18">
        <v>1.0569367131458805E-2</v>
      </c>
      <c r="T71" s="18">
        <f t="shared" si="2"/>
        <v>2.0000000000000001E-4</v>
      </c>
      <c r="U71" s="18">
        <v>9.5121420204375973E-3</v>
      </c>
      <c r="V71" s="13">
        <v>0.11871154542164314</v>
      </c>
      <c r="W71" s="13">
        <v>6.0922431084990958E-2</v>
      </c>
      <c r="X71" s="13">
        <v>3.3940851560315899E-2</v>
      </c>
      <c r="Y71" s="19">
        <v>4.8062340819000016E-2</v>
      </c>
      <c r="Z71" s="13">
        <v>4.2619728000000004E-3</v>
      </c>
      <c r="AA71" s="13" t="s">
        <v>4</v>
      </c>
      <c r="AB71" s="13">
        <v>-9.7056678457000001E-2</v>
      </c>
      <c r="AC71" s="13">
        <v>-0.150983812897</v>
      </c>
      <c r="AD71" s="13">
        <f t="shared" si="5"/>
        <v>-0.11514934771099999</v>
      </c>
    </row>
    <row r="72" spans="1:30" x14ac:dyDescent="0.3">
      <c r="A72" s="5">
        <v>1941</v>
      </c>
      <c r="B72" s="29">
        <v>8.69</v>
      </c>
      <c r="C72" s="22">
        <v>0.71</v>
      </c>
      <c r="D72" s="22">
        <f t="shared" si="6"/>
        <v>2.6218067750014673</v>
      </c>
      <c r="E72" s="22">
        <f>SUM($D$2:D71)</f>
        <v>208.27705050213797</v>
      </c>
      <c r="F72" s="36">
        <f>COUNT($D$2:D71)</f>
        <v>70</v>
      </c>
      <c r="G72" s="22">
        <f t="shared" si="3"/>
        <v>2.9753864357448281</v>
      </c>
      <c r="H72" s="22">
        <f t="shared" si="4"/>
        <v>0.25154787243032894</v>
      </c>
      <c r="I72" s="78">
        <f t="shared" si="7"/>
        <v>-1.8900000000000006</v>
      </c>
      <c r="J72" s="36">
        <f>COUNT($I$2:I71)</f>
        <v>69</v>
      </c>
      <c r="K72" s="46">
        <f>SUM($I$3:I71)/J72</f>
        <v>8.4637681159420261E-2</v>
      </c>
      <c r="L72" s="22">
        <v>1.1599999999999999</v>
      </c>
      <c r="M72" s="13">
        <v>0.88950973323720273</v>
      </c>
      <c r="N72" s="2">
        <v>3.3E-3</v>
      </c>
      <c r="O72" s="2">
        <v>2.7999999999999997E-2</v>
      </c>
      <c r="P72" s="2">
        <v>4.3799999999999999E-2</v>
      </c>
      <c r="Q72" s="2">
        <v>2.0400000000000001E-2</v>
      </c>
      <c r="R72" s="2" t="s">
        <v>4</v>
      </c>
      <c r="S72" s="18">
        <v>1.2622717571306822E-2</v>
      </c>
      <c r="T72" s="18">
        <f t="shared" si="2"/>
        <v>3.3E-3</v>
      </c>
      <c r="U72" s="18">
        <v>9.6548983184048032E-2</v>
      </c>
      <c r="V72" s="13">
        <v>0.11420932009167303</v>
      </c>
      <c r="W72" s="13">
        <v>9.3182080488334318E-3</v>
      </c>
      <c r="X72" s="13">
        <v>2.7314183733037067E-2</v>
      </c>
      <c r="Y72" s="19">
        <v>2.2420505556999992E-2</v>
      </c>
      <c r="Z72" s="13">
        <v>3.4469828000000002E-3</v>
      </c>
      <c r="AA72" s="13" t="s">
        <v>4</v>
      </c>
      <c r="AB72" s="13">
        <v>-0.111849347711</v>
      </c>
      <c r="AC72" s="13">
        <v>-0.174723176708</v>
      </c>
      <c r="AD72" s="13">
        <f t="shared" si="5"/>
        <v>0.20432437738500001</v>
      </c>
    </row>
    <row r="73" spans="1:30" x14ac:dyDescent="0.3">
      <c r="A73" s="5">
        <v>1942</v>
      </c>
      <c r="B73" s="29">
        <v>9.77</v>
      </c>
      <c r="C73" s="22">
        <v>0.59</v>
      </c>
      <c r="D73" s="22">
        <f t="shared" si="6"/>
        <v>2.9846541883808366</v>
      </c>
      <c r="E73" s="22">
        <f>SUM($D$2:D72)</f>
        <v>210.89885727713943</v>
      </c>
      <c r="F73" s="36">
        <f>COUNT($D$2:D72)</f>
        <v>71</v>
      </c>
      <c r="G73" s="22">
        <f t="shared" si="3"/>
        <v>2.9704064405230906</v>
      </c>
      <c r="H73" s="22">
        <f t="shared" si="4"/>
        <v>0.25186338350495235</v>
      </c>
      <c r="I73" s="78">
        <f t="shared" si="7"/>
        <v>1.08</v>
      </c>
      <c r="J73" s="36">
        <f>COUNT($I$2:I72)</f>
        <v>70</v>
      </c>
      <c r="K73" s="46">
        <f>SUM($I$3:I72)/J73</f>
        <v>5.642857142857139E-2</v>
      </c>
      <c r="L73" s="22">
        <v>1.03</v>
      </c>
      <c r="M73" s="13">
        <v>0.86264656616415403</v>
      </c>
      <c r="N73" s="2">
        <v>3.8E-3</v>
      </c>
      <c r="O73" s="2">
        <v>2.81E-2</v>
      </c>
      <c r="P73" s="2">
        <v>4.2800000000000005E-2</v>
      </c>
      <c r="Q73" s="2">
        <v>2.46E-2</v>
      </c>
      <c r="R73" s="2" t="s">
        <v>4</v>
      </c>
      <c r="S73" s="18">
        <v>1.7915884303474989E-3</v>
      </c>
      <c r="T73" s="18">
        <f t="shared" si="2"/>
        <v>3.8E-3</v>
      </c>
      <c r="U73" s="18">
        <v>9.2435639635743527E-2</v>
      </c>
      <c r="V73" s="13">
        <v>0.1238003838771593</v>
      </c>
      <c r="W73" s="13">
        <v>3.2178428966698425E-2</v>
      </c>
      <c r="X73" s="13">
        <v>2.5981137890551231E-2</v>
      </c>
      <c r="Y73" s="19">
        <v>1.7994104217000002E-2</v>
      </c>
      <c r="Z73" s="13">
        <v>5.1009425000000004E-3</v>
      </c>
      <c r="AA73" s="13" t="s">
        <v>4</v>
      </c>
      <c r="AB73" s="13">
        <v>0.208124377385</v>
      </c>
      <c r="AC73" s="13">
        <v>0.12868097076900001</v>
      </c>
      <c r="AD73" s="13">
        <f t="shared" si="5"/>
        <v>0.26267265834499998</v>
      </c>
    </row>
    <row r="74" spans="1:30" x14ac:dyDescent="0.3">
      <c r="A74" s="5">
        <v>1943</v>
      </c>
      <c r="B74" s="29">
        <v>11.67</v>
      </c>
      <c r="C74" s="22">
        <v>0.61</v>
      </c>
      <c r="D74" s="22">
        <f t="shared" si="6"/>
        <v>3.0805554658630681</v>
      </c>
      <c r="E74" s="22">
        <f>SUM($D$2:D73)</f>
        <v>213.88351146552026</v>
      </c>
      <c r="F74" s="36">
        <f>COUNT($D$2:D73)</f>
        <v>72</v>
      </c>
      <c r="G74" s="22">
        <f t="shared" si="3"/>
        <v>2.9706043259100037</v>
      </c>
      <c r="H74" s="22">
        <f t="shared" si="4"/>
        <v>0.25185083123859608</v>
      </c>
      <c r="I74" s="78">
        <f t="shared" si="7"/>
        <v>1.9000000000000004</v>
      </c>
      <c r="J74" s="36">
        <f>COUNT($I$2:I73)</f>
        <v>71</v>
      </c>
      <c r="K74" s="46">
        <f>SUM($I$3:I73)/J74</f>
        <v>7.0845070422535183E-2</v>
      </c>
      <c r="L74" s="22">
        <v>0.94</v>
      </c>
      <c r="M74" s="13">
        <v>0.78740157480314965</v>
      </c>
      <c r="N74" s="2">
        <v>3.8E-3</v>
      </c>
      <c r="O74" s="2">
        <v>2.7400000000000001E-2</v>
      </c>
      <c r="P74" s="2">
        <v>3.8199999999999998E-2</v>
      </c>
      <c r="Q74" s="2">
        <v>2.4799999999999999E-2</v>
      </c>
      <c r="R74" s="2" t="s">
        <v>4</v>
      </c>
      <c r="S74" s="18">
        <v>1.5002260908223519E-2</v>
      </c>
      <c r="T74" s="18">
        <f t="shared" si="2"/>
        <v>3.8E-3</v>
      </c>
      <c r="U74" s="18">
        <v>3.1335626817442064E-2</v>
      </c>
      <c r="V74" s="13">
        <v>0.1643059490084986</v>
      </c>
      <c r="W74" s="13">
        <v>2.0878899899651193E-2</v>
      </c>
      <c r="X74" s="13">
        <v>2.8325934531739705E-2</v>
      </c>
      <c r="Y74" s="19">
        <v>1.5918076440000001E-2</v>
      </c>
      <c r="Z74" s="13">
        <v>1.9623979000000001E-3</v>
      </c>
      <c r="AA74" s="13" t="s">
        <v>4</v>
      </c>
      <c r="AB74" s="13">
        <v>0.266472658345</v>
      </c>
      <c r="AC74" s="13">
        <v>0.20320311070200001</v>
      </c>
      <c r="AD74" s="13">
        <f t="shared" si="5"/>
        <v>0.206554675326</v>
      </c>
    </row>
    <row r="75" spans="1:30" x14ac:dyDescent="0.3">
      <c r="A75" s="5">
        <v>1944</v>
      </c>
      <c r="B75" s="29">
        <v>13.28</v>
      </c>
      <c r="C75" s="22">
        <v>0.64</v>
      </c>
      <c r="D75" s="22">
        <f t="shared" si="6"/>
        <v>3.3004558118606235</v>
      </c>
      <c r="E75" s="22">
        <f>SUM($D$2:D74)</f>
        <v>216.96406693138331</v>
      </c>
      <c r="F75" s="36">
        <f>COUNT($D$2:D74)</f>
        <v>73</v>
      </c>
      <c r="G75" s="22">
        <f t="shared" si="3"/>
        <v>2.9721105059093604</v>
      </c>
      <c r="H75" s="22">
        <f t="shared" si="4"/>
        <v>0.25175533221250695</v>
      </c>
      <c r="I75" s="78">
        <f t="shared" si="7"/>
        <v>1.6099999999999994</v>
      </c>
      <c r="J75" s="36">
        <f>COUNT($I$2:I74)</f>
        <v>72</v>
      </c>
      <c r="K75" s="46">
        <f>SUM($I$3:I74)/J75</f>
        <v>9.6249999999999974E-2</v>
      </c>
      <c r="L75" s="22">
        <v>0.93</v>
      </c>
      <c r="M75" s="13">
        <v>0.74376357533074444</v>
      </c>
      <c r="N75" s="2">
        <v>3.8E-3</v>
      </c>
      <c r="O75" s="2">
        <v>2.7000000000000003E-2</v>
      </c>
      <c r="P75" s="2">
        <v>3.49E-2</v>
      </c>
      <c r="Q75" s="2">
        <v>2.46E-2</v>
      </c>
      <c r="R75" s="2" t="s">
        <v>4</v>
      </c>
      <c r="S75" s="18">
        <v>1.0095303558828022E-2</v>
      </c>
      <c r="T75" s="18">
        <f t="shared" si="2"/>
        <v>3.8E-3</v>
      </c>
      <c r="U75" s="18">
        <v>2.1012203647098993E-2</v>
      </c>
      <c r="V75" s="13">
        <v>0.16452442159383032</v>
      </c>
      <c r="W75" s="13">
        <v>2.8150891658187849E-2</v>
      </c>
      <c r="X75" s="13">
        <v>4.7321891254169302E-2</v>
      </c>
      <c r="Y75" s="19">
        <v>8.3633862219999987E-3</v>
      </c>
      <c r="Z75" s="13">
        <v>3.5223172000000001E-3</v>
      </c>
      <c r="AA75" s="13" t="s">
        <v>4</v>
      </c>
      <c r="AB75" s="13">
        <v>0.210354675326</v>
      </c>
      <c r="AC75" s="13">
        <v>0.15009581241100001</v>
      </c>
      <c r="AD75" s="13">
        <f t="shared" si="5"/>
        <v>0.35848758915599999</v>
      </c>
    </row>
    <row r="76" spans="1:30" x14ac:dyDescent="0.3">
      <c r="A76" s="5">
        <v>1945</v>
      </c>
      <c r="B76" s="29">
        <v>17.36</v>
      </c>
      <c r="C76" s="22">
        <v>0.66</v>
      </c>
      <c r="D76" s="22">
        <f t="shared" si="6"/>
        <v>3.1433682723600556</v>
      </c>
      <c r="E76" s="22">
        <f>SUM($D$2:D75)</f>
        <v>220.26452274324393</v>
      </c>
      <c r="F76" s="36">
        <f>COUNT($D$2:D75)</f>
        <v>74</v>
      </c>
      <c r="G76" s="22">
        <f t="shared" si="3"/>
        <v>2.9765476046384314</v>
      </c>
      <c r="H76" s="22">
        <f t="shared" si="4"/>
        <v>0.25147441937663545</v>
      </c>
      <c r="I76" s="78">
        <f t="shared" si="7"/>
        <v>4.08</v>
      </c>
      <c r="J76" s="36">
        <f>COUNT($I$2:I75)</f>
        <v>73</v>
      </c>
      <c r="K76" s="46">
        <f>SUM($I$3:I75)/J76</f>
        <v>0.11698630136986297</v>
      </c>
      <c r="L76" s="22">
        <v>0.96</v>
      </c>
      <c r="M76" s="13">
        <v>0.61323933440464462</v>
      </c>
      <c r="N76" s="2">
        <v>3.8E-3</v>
      </c>
      <c r="O76" s="2">
        <v>2.6099999999999998E-2</v>
      </c>
      <c r="P76" s="2">
        <v>3.1E-2</v>
      </c>
      <c r="Q76" s="2">
        <v>1.9900000000000001E-2</v>
      </c>
      <c r="R76" s="13">
        <v>-4.5232675200000003E-2</v>
      </c>
      <c r="S76" s="18">
        <v>2.0968306126698071E-2</v>
      </c>
      <c r="T76" s="18">
        <f t="shared" si="2"/>
        <v>3.8E-3</v>
      </c>
      <c r="U76" s="18">
        <v>2.2415866348412639E-2</v>
      </c>
      <c r="V76" s="13">
        <v>0.21174004192872117</v>
      </c>
      <c r="W76" s="13">
        <v>0.10730903891586752</v>
      </c>
      <c r="X76" s="13">
        <v>4.0756742844816785E-2</v>
      </c>
      <c r="Y76" s="19">
        <v>1.594003889900001E-2</v>
      </c>
      <c r="Z76" s="13">
        <v>4.3280057E-3</v>
      </c>
      <c r="AA76" s="13" t="s">
        <v>4</v>
      </c>
      <c r="AB76" s="13">
        <v>0.36228758915600001</v>
      </c>
      <c r="AC76" s="13">
        <v>0.30547172680000001</v>
      </c>
      <c r="AD76" s="13">
        <f t="shared" si="5"/>
        <v>-9.1707214006999993E-2</v>
      </c>
    </row>
    <row r="77" spans="1:30" x14ac:dyDescent="0.3">
      <c r="A77" s="5">
        <v>1946</v>
      </c>
      <c r="B77" s="29">
        <v>15.3</v>
      </c>
      <c r="C77" s="22">
        <v>0.71</v>
      </c>
      <c r="D77" s="22">
        <f t="shared" si="6"/>
        <v>3.0703431373451657</v>
      </c>
      <c r="E77" s="22">
        <f>SUM($D$2:D76)</f>
        <v>223.40789101560398</v>
      </c>
      <c r="F77" s="36">
        <f>COUNT($D$2:D76)</f>
        <v>75</v>
      </c>
      <c r="G77" s="22">
        <f t="shared" si="3"/>
        <v>2.9787718802080532</v>
      </c>
      <c r="H77" s="22">
        <f t="shared" si="4"/>
        <v>0.2513338361956326</v>
      </c>
      <c r="I77" s="78">
        <f t="shared" si="7"/>
        <v>-2.0599999999999987</v>
      </c>
      <c r="J77" s="36">
        <f>COUNT($I$2:I76)</f>
        <v>74</v>
      </c>
      <c r="K77" s="46">
        <f>SUM($I$3:I76)/J77</f>
        <v>0.17054054054054052</v>
      </c>
      <c r="L77" s="22">
        <v>1.06</v>
      </c>
      <c r="M77" s="13">
        <v>0.69243792325056441</v>
      </c>
      <c r="N77" s="2">
        <v>3.8E-3</v>
      </c>
      <c r="O77" s="2">
        <v>2.6099999999999998E-2</v>
      </c>
      <c r="P77" s="2">
        <v>3.1699999999999999E-2</v>
      </c>
      <c r="Q77" s="2">
        <v>2.12E-2</v>
      </c>
      <c r="R77" s="13">
        <v>4.6160246699999997E-2</v>
      </c>
      <c r="S77" s="18">
        <v>5.3483803728234594E-2</v>
      </c>
      <c r="T77" s="18">
        <f t="shared" si="2"/>
        <v>3.8E-3</v>
      </c>
      <c r="U77" s="18">
        <v>0.1787034298108432</v>
      </c>
      <c r="V77" s="13">
        <v>0.31848210170533109</v>
      </c>
      <c r="W77" s="13">
        <v>-8.4192374976466144E-4</v>
      </c>
      <c r="X77" s="13">
        <v>1.722955640900059E-2</v>
      </c>
      <c r="Y77" s="19">
        <v>4.5787452089000001E-2</v>
      </c>
      <c r="Z77" s="13">
        <v>1.7810408000000001E-3</v>
      </c>
      <c r="AA77" s="13" t="s">
        <v>4</v>
      </c>
      <c r="AB77" s="13">
        <v>-8.7907214006999995E-2</v>
      </c>
      <c r="AC77" s="13">
        <v>-0.12401033855</v>
      </c>
      <c r="AD77" s="13">
        <f t="shared" si="5"/>
        <v>3.9584101784999999E-2</v>
      </c>
    </row>
    <row r="78" spans="1:30" x14ac:dyDescent="0.3">
      <c r="A78" s="5">
        <v>1947</v>
      </c>
      <c r="B78" s="29">
        <v>15.3</v>
      </c>
      <c r="C78" s="22">
        <v>0.84</v>
      </c>
      <c r="D78" s="22">
        <f t="shared" si="6"/>
        <v>2.8956488149970085</v>
      </c>
      <c r="E78" s="22">
        <f>SUM($D$2:D77)</f>
        <v>226.47823415294914</v>
      </c>
      <c r="F78" s="36">
        <f>COUNT($D$2:D77)</f>
        <v>76</v>
      </c>
      <c r="G78" s="22">
        <f t="shared" si="3"/>
        <v>2.9799767651703832</v>
      </c>
      <c r="H78" s="22">
        <f t="shared" si="4"/>
        <v>0.25125774822386177</v>
      </c>
      <c r="I78" s="78">
        <f t="shared" si="7"/>
        <v>0</v>
      </c>
      <c r="J78" s="36">
        <f>COUNT($I$2:I77)</f>
        <v>75</v>
      </c>
      <c r="K78" s="46">
        <f>SUM($I$3:I77)/J78</f>
        <v>0.14079999999999998</v>
      </c>
      <c r="L78" s="22">
        <v>1.61</v>
      </c>
      <c r="M78" s="13">
        <v>0.7253256789578274</v>
      </c>
      <c r="N78" s="2">
        <v>9.4999999999999998E-3</v>
      </c>
      <c r="O78" s="2">
        <v>2.86E-2</v>
      </c>
      <c r="P78" s="2">
        <v>3.5200000000000002E-2</v>
      </c>
      <c r="Q78" s="2">
        <v>2.4299999999999999E-2</v>
      </c>
      <c r="R78" s="13">
        <v>5.5189983999999997E-2</v>
      </c>
      <c r="S78" s="18">
        <v>2.934707852693438E-2</v>
      </c>
      <c r="T78" s="18">
        <f t="shared" si="2"/>
        <v>9.4999999999999998E-3</v>
      </c>
      <c r="U78" s="18">
        <v>8.9267308374838761E-2</v>
      </c>
      <c r="V78" s="13">
        <v>0.23962986598596042</v>
      </c>
      <c r="W78" s="13">
        <v>-2.6274661475888639E-2</v>
      </c>
      <c r="X78" s="13">
        <v>-2.3363834714234089E-2</v>
      </c>
      <c r="Y78" s="19">
        <v>1.9338343835999996E-2</v>
      </c>
      <c r="Z78" s="13">
        <v>4.7609245000000003E-3</v>
      </c>
      <c r="AA78" s="18">
        <v>3.42583183E-2</v>
      </c>
      <c r="AB78" s="13">
        <v>4.9084101785000001E-2</v>
      </c>
      <c r="AC78" s="13">
        <v>-6.5041693939999999E-3</v>
      </c>
      <c r="AD78" s="13">
        <f t="shared" si="5"/>
        <v>4.0957664344999999E-2</v>
      </c>
    </row>
    <row r="79" spans="1:30" x14ac:dyDescent="0.3">
      <c r="A79" s="5">
        <v>1948</v>
      </c>
      <c r="B79" s="29">
        <v>15.2</v>
      </c>
      <c r="C79" s="22">
        <v>0.93</v>
      </c>
      <c r="D79" s="22">
        <f t="shared" si="6"/>
        <v>2.8915657878887724</v>
      </c>
      <c r="E79" s="22">
        <f>SUM($D$2:D78)</f>
        <v>229.37388296794614</v>
      </c>
      <c r="F79" s="36">
        <f>COUNT($D$2:D78)</f>
        <v>77</v>
      </c>
      <c r="G79" s="22">
        <f t="shared" si="3"/>
        <v>2.9788815969863136</v>
      </c>
      <c r="H79" s="22">
        <f t="shared" si="4"/>
        <v>0.25132690572079863</v>
      </c>
      <c r="I79" s="78">
        <f t="shared" si="7"/>
        <v>-0.10000000000000142</v>
      </c>
      <c r="J79" s="36">
        <f>COUNT($I$2:I78)</f>
        <v>76</v>
      </c>
      <c r="K79" s="46">
        <f>SUM($I$3:I78)/J79</f>
        <v>0.13894736842105262</v>
      </c>
      <c r="L79" s="22">
        <v>2.29</v>
      </c>
      <c r="M79" s="13">
        <v>0.84094754653130277</v>
      </c>
      <c r="N79" s="2">
        <v>1.1599999999999999E-2</v>
      </c>
      <c r="O79" s="2">
        <v>2.7900000000000001E-2</v>
      </c>
      <c r="P79" s="2">
        <v>3.5299999999999998E-2</v>
      </c>
      <c r="Q79" s="2">
        <v>2.3699999999999999E-2</v>
      </c>
      <c r="R79" s="13">
        <v>3.8460659699999997E-2</v>
      </c>
      <c r="S79" s="18">
        <v>1.4937542965293774E-2</v>
      </c>
      <c r="T79" s="18">
        <f t="shared" si="2"/>
        <v>1.1599999999999999E-2</v>
      </c>
      <c r="U79" s="18">
        <v>2.666292836624895E-2</v>
      </c>
      <c r="V79" s="13">
        <v>0.15714044849097961</v>
      </c>
      <c r="W79" s="13">
        <v>3.3850147855117863E-2</v>
      </c>
      <c r="X79" s="13">
        <v>4.1358787077284687E-2</v>
      </c>
      <c r="Y79" s="19">
        <v>2.2080064794999993E-2</v>
      </c>
      <c r="Z79" s="13">
        <v>1.6330102999999999E-3</v>
      </c>
      <c r="AA79" s="18">
        <v>3.4739881299999997E-2</v>
      </c>
      <c r="AB79" s="13">
        <v>5.2557664344999998E-2</v>
      </c>
      <c r="AC79" s="13">
        <v>-8.4259345729999994E-3</v>
      </c>
      <c r="AD79" s="13">
        <f t="shared" si="5"/>
        <v>0.169573149925</v>
      </c>
    </row>
    <row r="80" spans="1:30" x14ac:dyDescent="0.3">
      <c r="A80" s="5">
        <v>1949</v>
      </c>
      <c r="B80" s="29">
        <v>16.760000000000002</v>
      </c>
      <c r="C80" s="22">
        <v>1.1399999999999999</v>
      </c>
      <c r="D80" s="22">
        <f t="shared" si="6"/>
        <v>2.8849967144153497</v>
      </c>
      <c r="E80" s="22">
        <f>SUM($D$2:D79)</f>
        <v>232.26544875583491</v>
      </c>
      <c r="F80" s="36">
        <f>COUNT($D$2:D79)</f>
        <v>78</v>
      </c>
      <c r="G80" s="22">
        <f t="shared" si="3"/>
        <v>2.9777621635363452</v>
      </c>
      <c r="H80" s="22">
        <f t="shared" si="4"/>
        <v>0.25139763487291339</v>
      </c>
      <c r="I80" s="78">
        <f t="shared" si="7"/>
        <v>1.5600000000000023</v>
      </c>
      <c r="J80" s="36">
        <f>COUNT($I$2:I79)</f>
        <v>77</v>
      </c>
      <c r="K80" s="46">
        <f>SUM($I$3:I79)/J80</f>
        <v>0.13584415584415582</v>
      </c>
      <c r="L80" s="22">
        <v>2.3199999999999998</v>
      </c>
      <c r="M80" s="13">
        <v>0.79642928386195877</v>
      </c>
      <c r="N80" s="2">
        <v>1.1000000000000001E-2</v>
      </c>
      <c r="O80" s="2">
        <v>2.58E-2</v>
      </c>
      <c r="P80" s="2">
        <v>3.3099999999999997E-2</v>
      </c>
      <c r="Q80" s="2">
        <v>2.0899999999999998E-2</v>
      </c>
      <c r="R80" s="13">
        <v>3.0247842800000001E-2</v>
      </c>
      <c r="S80" s="18">
        <v>2.6820494057490988E-2</v>
      </c>
      <c r="T80" s="18">
        <f t="shared" si="2"/>
        <v>1.1000000000000001E-2</v>
      </c>
      <c r="U80" s="18">
        <v>-1.8168852934497548E-2</v>
      </c>
      <c r="V80" s="13">
        <v>0.19186911254338126</v>
      </c>
      <c r="W80" s="13">
        <v>6.4390529698197474E-2</v>
      </c>
      <c r="X80" s="13">
        <v>3.3087624314642072E-2</v>
      </c>
      <c r="Y80" s="19">
        <v>1.2305701832000002E-2</v>
      </c>
      <c r="Z80" s="13">
        <v>4.2520179999999998E-3</v>
      </c>
      <c r="AA80" s="18">
        <v>2.8869391899999999E-2</v>
      </c>
      <c r="AB80" s="13">
        <v>0.18057314992500001</v>
      </c>
      <c r="AC80" s="13">
        <v>9.7705339848999997E-2</v>
      </c>
      <c r="AD80" s="13">
        <f t="shared" si="5"/>
        <v>0.31605824287199996</v>
      </c>
    </row>
    <row r="81" spans="1:30" x14ac:dyDescent="0.3">
      <c r="A81" s="5">
        <v>1950</v>
      </c>
      <c r="B81" s="29">
        <v>20.41</v>
      </c>
      <c r="C81" s="22">
        <v>1.47</v>
      </c>
      <c r="D81" s="22">
        <f t="shared" si="6"/>
        <v>2.7831618805814577</v>
      </c>
      <c r="E81" s="22">
        <f>SUM($D$2:D80)</f>
        <v>235.15044547025025</v>
      </c>
      <c r="F81" s="36">
        <f>COUNT($D$2:D80)</f>
        <v>79</v>
      </c>
      <c r="G81" s="22">
        <f t="shared" si="3"/>
        <v>2.9765879173449399</v>
      </c>
      <c r="H81" s="22">
        <f t="shared" si="4"/>
        <v>0.25147187005176863</v>
      </c>
      <c r="I81" s="78">
        <f t="shared" si="7"/>
        <v>3.6499999999999986</v>
      </c>
      <c r="J81" s="36">
        <f>COUNT($I$2:I80)</f>
        <v>78</v>
      </c>
      <c r="K81" s="46">
        <f>SUM($I$3:I80)/J81</f>
        <v>0.15410256410256409</v>
      </c>
      <c r="L81" s="22">
        <v>2.84</v>
      </c>
      <c r="M81" s="13">
        <v>0.72253844193356553</v>
      </c>
      <c r="N81" s="2">
        <v>1.34E-2</v>
      </c>
      <c r="O81" s="2">
        <v>2.6699999999999998E-2</v>
      </c>
      <c r="P81" s="2">
        <v>3.2000000000000001E-2</v>
      </c>
      <c r="Q81" s="2">
        <v>2.24E-2</v>
      </c>
      <c r="R81" s="13">
        <v>-9.3486507000000007E-3</v>
      </c>
      <c r="S81" s="18">
        <v>3.1082833376219397E-2</v>
      </c>
      <c r="T81" s="18">
        <f t="shared" si="2"/>
        <v>1.34E-2</v>
      </c>
      <c r="U81" s="18">
        <v>5.7629008731292508E-2</v>
      </c>
      <c r="V81" s="13">
        <v>0.22702278083267871</v>
      </c>
      <c r="W81" s="13">
        <v>5.0483001271306449E-4</v>
      </c>
      <c r="X81" s="13">
        <v>2.1151812055623109E-2</v>
      </c>
      <c r="Y81" s="19">
        <v>2.1461309362000004E-2</v>
      </c>
      <c r="Z81" s="13">
        <v>5.6625152999999996E-3</v>
      </c>
      <c r="AA81" s="18">
        <v>3.4321849500000001E-2</v>
      </c>
      <c r="AB81" s="13">
        <v>0.32945824287199998</v>
      </c>
      <c r="AC81" s="13">
        <v>0.23029994932200001</v>
      </c>
      <c r="AD81" s="13">
        <f t="shared" si="5"/>
        <v>0.216949364437</v>
      </c>
    </row>
    <row r="82" spans="1:30" x14ac:dyDescent="0.3">
      <c r="A82" s="5">
        <v>1951</v>
      </c>
      <c r="B82" s="29">
        <v>23.77</v>
      </c>
      <c r="C82" s="22">
        <v>1.41</v>
      </c>
      <c r="D82" s="22">
        <f t="shared" si="6"/>
        <v>2.9361930553816453</v>
      </c>
      <c r="E82" s="22">
        <f>SUM($D$2:D81)</f>
        <v>237.93360735083169</v>
      </c>
      <c r="F82" s="36">
        <f>COUNT($D$2:D81)</f>
        <v>80</v>
      </c>
      <c r="G82" s="22">
        <f t="shared" si="3"/>
        <v>2.9741700918853962</v>
      </c>
      <c r="H82" s="22">
        <f t="shared" si="4"/>
        <v>0.25162486176468291</v>
      </c>
      <c r="I82" s="78">
        <f t="shared" si="7"/>
        <v>3.3599999999999994</v>
      </c>
      <c r="J82" s="36">
        <f>COUNT($I$2:I81)</f>
        <v>79</v>
      </c>
      <c r="K82" s="46">
        <f>SUM($I$3:I81)/J82</f>
        <v>0.19835443037974682</v>
      </c>
      <c r="L82" s="22">
        <v>2.44</v>
      </c>
      <c r="M82" s="13">
        <v>0.72131634661813315</v>
      </c>
      <c r="N82" s="2">
        <v>1.7299999999999999E-2</v>
      </c>
      <c r="O82" s="2">
        <v>3.0099999999999998E-2</v>
      </c>
      <c r="P82" s="2">
        <v>3.61E-2</v>
      </c>
      <c r="Q82" s="2">
        <v>2.69E-2</v>
      </c>
      <c r="R82" s="13">
        <v>-1.8985780000000001E-4</v>
      </c>
      <c r="S82" s="18">
        <v>3.5920954714562928E-2</v>
      </c>
      <c r="T82" s="18">
        <f t="shared" si="2"/>
        <v>1.7299999999999999E-2</v>
      </c>
      <c r="U82" s="18">
        <v>5.846513035886125E-2</v>
      </c>
      <c r="V82" s="13">
        <v>0.2648236661929983</v>
      </c>
      <c r="W82" s="13">
        <v>-3.9421605282187966E-2</v>
      </c>
      <c r="X82" s="13">
        <v>-2.6903090444829525E-2</v>
      </c>
      <c r="Y82" s="19">
        <v>1.2182230697000007E-2</v>
      </c>
      <c r="Z82" s="13">
        <v>4.1468933000000001E-3</v>
      </c>
      <c r="AA82" s="18">
        <v>3.2446374399999998E-2</v>
      </c>
      <c r="AB82" s="13">
        <v>0.23424936443700001</v>
      </c>
      <c r="AC82" s="13">
        <v>0.160198729624</v>
      </c>
      <c r="AD82" s="13">
        <f t="shared" si="5"/>
        <v>0.16852247797600001</v>
      </c>
    </row>
    <row r="83" spans="1:30" x14ac:dyDescent="0.3">
      <c r="A83" s="5">
        <v>1952</v>
      </c>
      <c r="B83" s="29">
        <v>26.57</v>
      </c>
      <c r="C83" s="22">
        <v>1.41</v>
      </c>
      <c r="D83" s="22">
        <f t="shared" si="6"/>
        <v>2.8676570933136327</v>
      </c>
      <c r="E83" s="22">
        <f>SUM($D$2:D82)</f>
        <v>240.86980040621333</v>
      </c>
      <c r="F83" s="36">
        <f>COUNT($D$2:D82)</f>
        <v>81</v>
      </c>
      <c r="G83" s="22">
        <f t="shared" si="3"/>
        <v>2.9737012395828808</v>
      </c>
      <c r="H83" s="22">
        <f t="shared" si="4"/>
        <v>0.2516545506840796</v>
      </c>
      <c r="I83" s="78">
        <f t="shared" si="7"/>
        <v>2.8000000000000007</v>
      </c>
      <c r="J83" s="36">
        <f>COUNT($I$2:I82)</f>
        <v>80</v>
      </c>
      <c r="K83" s="46">
        <f>SUM($I$3:I82)/J83</f>
        <v>0.23787499999999998</v>
      </c>
      <c r="L83" s="22">
        <v>2.4</v>
      </c>
      <c r="M83" s="13">
        <v>0.69407331277834883</v>
      </c>
      <c r="N83" s="2">
        <v>2.0899999999999998E-2</v>
      </c>
      <c r="O83" s="2">
        <v>2.9700000000000001E-2</v>
      </c>
      <c r="P83" s="2">
        <v>3.5099999999999999E-2</v>
      </c>
      <c r="Q83" s="2">
        <v>2.7900000000000001E-2</v>
      </c>
      <c r="R83" s="13">
        <v>1.9843325999999999E-3</v>
      </c>
      <c r="S83" s="18">
        <v>2.6328328416462134E-2</v>
      </c>
      <c r="T83" s="18">
        <f t="shared" si="2"/>
        <v>2.0899999999999998E-2</v>
      </c>
      <c r="U83" s="18">
        <v>8.764203314661545E-3</v>
      </c>
      <c r="V83" s="13">
        <v>0.2024971146784178</v>
      </c>
      <c r="W83" s="13">
        <v>1.1693102066427041E-2</v>
      </c>
      <c r="X83" s="13">
        <v>3.5209223608607898E-2</v>
      </c>
      <c r="Y83" s="19">
        <v>6.5900040260000042E-3</v>
      </c>
      <c r="Z83" s="13">
        <v>3.4459186999999999E-3</v>
      </c>
      <c r="AA83" s="18">
        <v>3.1801947699999999E-2</v>
      </c>
      <c r="AB83" s="13">
        <v>0.18942247797600001</v>
      </c>
      <c r="AC83" s="13">
        <v>0.122797059832</v>
      </c>
      <c r="AD83" s="13">
        <f t="shared" si="5"/>
        <v>-3.3074181714999998E-2</v>
      </c>
    </row>
    <row r="84" spans="1:30" x14ac:dyDescent="0.3">
      <c r="A84" s="5">
        <v>1953</v>
      </c>
      <c r="B84" s="29">
        <v>24.81</v>
      </c>
      <c r="C84" s="22">
        <v>1.45</v>
      </c>
      <c r="D84" s="22">
        <f t="shared" si="6"/>
        <v>3.2113996720899038</v>
      </c>
      <c r="E84" s="22">
        <f>SUM($D$2:D83)</f>
        <v>243.73745749952695</v>
      </c>
      <c r="F84" s="36">
        <f>COUNT($D$2:D83)</f>
        <v>82</v>
      </c>
      <c r="G84" s="22">
        <f t="shared" si="3"/>
        <v>2.9724080182869139</v>
      </c>
      <c r="H84" s="22">
        <f t="shared" si="4"/>
        <v>0.25173647706794383</v>
      </c>
      <c r="I84" s="78">
        <f t="shared" si="7"/>
        <v>-1.7600000000000016</v>
      </c>
      <c r="J84" s="36">
        <f>COUNT($I$2:I83)</f>
        <v>81</v>
      </c>
      <c r="K84" s="46">
        <f>SUM($I$3:I83)/J84</f>
        <v>0.26950617283950618</v>
      </c>
      <c r="L84" s="22">
        <v>2.5099999999999998</v>
      </c>
      <c r="M84" s="13">
        <v>0.75970096119615527</v>
      </c>
      <c r="N84" s="2">
        <v>1.6E-2</v>
      </c>
      <c r="O84" s="2">
        <v>3.1300000000000001E-2</v>
      </c>
      <c r="P84" s="2">
        <v>3.7400000000000003E-2</v>
      </c>
      <c r="Q84" s="2">
        <v>2.7400000000000001E-2</v>
      </c>
      <c r="R84" s="13">
        <v>-6.1805647000000002E-3</v>
      </c>
      <c r="S84" s="18">
        <v>2.4696608968002947E-2</v>
      </c>
      <c r="T84" s="18">
        <f t="shared" si="2"/>
        <v>1.6E-2</v>
      </c>
      <c r="U84" s="18">
        <v>6.2021667742147013E-3</v>
      </c>
      <c r="V84" s="13">
        <v>0.20397842211732975</v>
      </c>
      <c r="W84" s="13">
        <v>3.6258193571512942E-2</v>
      </c>
      <c r="X84" s="13">
        <v>3.4114424685752986E-2</v>
      </c>
      <c r="Y84" s="19">
        <v>8.2794795819999926E-3</v>
      </c>
      <c r="Z84" s="13">
        <v>2.7933096000000001E-3</v>
      </c>
      <c r="AA84" s="18">
        <v>3.3050861399999999E-2</v>
      </c>
      <c r="AB84" s="13">
        <v>-1.7074181715000001E-2</v>
      </c>
      <c r="AC84" s="13">
        <v>-7.3016076755000006E-2</v>
      </c>
      <c r="AD84" s="13">
        <f t="shared" si="5"/>
        <v>0.514983051109</v>
      </c>
    </row>
    <row r="85" spans="1:30" x14ac:dyDescent="0.3">
      <c r="A85" s="5">
        <v>1954</v>
      </c>
      <c r="B85" s="29">
        <v>35.979999999999997</v>
      </c>
      <c r="C85" s="22">
        <v>1.54</v>
      </c>
      <c r="D85" s="22">
        <f t="shared" si="6"/>
        <v>3.3854902524567971</v>
      </c>
      <c r="E85" s="22">
        <f>SUM($D$2:D84)</f>
        <v>246.94885717161685</v>
      </c>
      <c r="F85" s="36">
        <f>COUNT($D$2:D84)</f>
        <v>83</v>
      </c>
      <c r="G85" s="22">
        <f t="shared" si="3"/>
        <v>2.9752874358026125</v>
      </c>
      <c r="H85" s="22">
        <f t="shared" si="4"/>
        <v>0.2515541369395593</v>
      </c>
      <c r="I85" s="78">
        <f t="shared" si="7"/>
        <v>11.169999999999998</v>
      </c>
      <c r="J85" s="36">
        <f>COUNT($I$2:I84)</f>
        <v>82</v>
      </c>
      <c r="K85" s="46">
        <f>SUM($I$3:I84)/J85</f>
        <v>0.24475609756097558</v>
      </c>
      <c r="L85" s="22">
        <v>2.77</v>
      </c>
      <c r="M85" s="13">
        <v>0.60411978535572097</v>
      </c>
      <c r="N85" s="2">
        <v>1.15E-2</v>
      </c>
      <c r="O85" s="2">
        <v>2.8999999999999998E-2</v>
      </c>
      <c r="P85" s="2">
        <v>3.4500000000000003E-2</v>
      </c>
      <c r="Q85" s="2">
        <v>2.7199999999999998E-2</v>
      </c>
      <c r="R85" s="13">
        <v>5.9437882999999999E-3</v>
      </c>
      <c r="S85" s="18">
        <v>2.6586408986284563E-2</v>
      </c>
      <c r="T85" s="18">
        <f t="shared" si="2"/>
        <v>1.15E-2</v>
      </c>
      <c r="U85" s="18">
        <v>-4.9952571366064236E-3</v>
      </c>
      <c r="V85" s="13">
        <v>0.21319743616685929</v>
      </c>
      <c r="W85" s="13">
        <v>7.1776467762806329E-2</v>
      </c>
      <c r="X85" s="13">
        <v>5.3858485291435887E-2</v>
      </c>
      <c r="Y85" s="19">
        <v>8.3897904359999959E-3</v>
      </c>
      <c r="Z85" s="13">
        <v>2.8454744999999999E-3</v>
      </c>
      <c r="AA85" s="18">
        <v>3.1602995500000002E-2</v>
      </c>
      <c r="AB85" s="13">
        <v>0.52648305110899996</v>
      </c>
      <c r="AC85" s="13">
        <v>0.44993678058499997</v>
      </c>
      <c r="AD85" s="13">
        <f t="shared" si="5"/>
        <v>0.28758248901900002</v>
      </c>
    </row>
    <row r="86" spans="1:30" x14ac:dyDescent="0.3">
      <c r="A86" s="5">
        <v>1955</v>
      </c>
      <c r="B86" s="29">
        <v>45.48</v>
      </c>
      <c r="C86" s="22">
        <v>1.64</v>
      </c>
      <c r="D86" s="22">
        <f t="shared" si="6"/>
        <v>3.3484053181256175</v>
      </c>
      <c r="E86" s="22">
        <f>SUM($D$2:D85)</f>
        <v>250.33434742407366</v>
      </c>
      <c r="F86" s="36">
        <f>COUNT($D$2:D85)</f>
        <v>84</v>
      </c>
      <c r="G86" s="22">
        <f t="shared" si="3"/>
        <v>2.9801708026675433</v>
      </c>
      <c r="H86" s="22">
        <f t="shared" si="4"/>
        <v>0.25124549914536126</v>
      </c>
      <c r="I86" s="78">
        <f t="shared" si="7"/>
        <v>9.5</v>
      </c>
      <c r="J86" s="36">
        <f>COUNT($I$2:I85)</f>
        <v>83</v>
      </c>
      <c r="K86" s="46">
        <f>SUM($I$3:I85)/J86</f>
        <v>0.37638554216867465</v>
      </c>
      <c r="L86" s="22">
        <v>3.62</v>
      </c>
      <c r="M86" s="13">
        <v>0.5098280098280098</v>
      </c>
      <c r="N86" s="2">
        <v>2.5399999999999999E-2</v>
      </c>
      <c r="O86" s="2">
        <v>3.15E-2</v>
      </c>
      <c r="P86" s="2">
        <v>3.6200000000000003E-2</v>
      </c>
      <c r="Q86" s="2">
        <v>2.9499999999999998E-2</v>
      </c>
      <c r="R86" s="13">
        <v>-1.2140750800000001E-2</v>
      </c>
      <c r="S86" s="18">
        <v>2.5153232306808122E-2</v>
      </c>
      <c r="T86" s="18">
        <f t="shared" si="2"/>
        <v>2.5399999999999999E-2</v>
      </c>
      <c r="U86" s="18">
        <v>3.7243266295121646E-3</v>
      </c>
      <c r="V86" s="13">
        <v>0.275390625</v>
      </c>
      <c r="W86" s="13">
        <v>-1.283448886223737E-2</v>
      </c>
      <c r="X86" s="13">
        <v>4.7973697669851934E-3</v>
      </c>
      <c r="Y86" s="19">
        <v>2.1620191061999992E-2</v>
      </c>
      <c r="Z86" s="13">
        <v>2.4379917999999999E-4</v>
      </c>
      <c r="AA86" s="18">
        <v>3.5751681899999999E-2</v>
      </c>
      <c r="AB86" s="13">
        <v>0.312982489019</v>
      </c>
      <c r="AC86" s="13">
        <v>0.25790783780299997</v>
      </c>
      <c r="AD86" s="13">
        <f t="shared" si="5"/>
        <v>3.2174331692000006E-2</v>
      </c>
    </row>
    <row r="87" spans="1:30" x14ac:dyDescent="0.3">
      <c r="A87" s="5">
        <v>1956</v>
      </c>
      <c r="B87" s="29">
        <v>46.67</v>
      </c>
      <c r="C87" s="22">
        <v>1.74</v>
      </c>
      <c r="D87" s="22">
        <f t="shared" si="6"/>
        <v>3.1347443096322896</v>
      </c>
      <c r="E87" s="22">
        <f>SUM($D$2:D86)</f>
        <v>253.68275274219928</v>
      </c>
      <c r="F87" s="36">
        <f>COUNT($D$2:D86)</f>
        <v>85</v>
      </c>
      <c r="G87" s="22">
        <f t="shared" si="3"/>
        <v>2.9845029734376385</v>
      </c>
      <c r="H87" s="22">
        <f t="shared" si="4"/>
        <v>0.25097233122083679</v>
      </c>
      <c r="I87" s="78">
        <f t="shared" si="7"/>
        <v>1.1900000000000048</v>
      </c>
      <c r="J87" s="36">
        <f>COUNT($I$2:I86)</f>
        <v>84</v>
      </c>
      <c r="K87" s="46">
        <f>SUM($I$3:I86)/J87</f>
        <v>0.48499999999999993</v>
      </c>
      <c r="L87" s="22">
        <v>3.41</v>
      </c>
      <c r="M87" s="13">
        <v>0.54417682743708329</v>
      </c>
      <c r="N87" s="2">
        <v>3.2099999999999997E-2</v>
      </c>
      <c r="O87" s="2">
        <v>3.7499999999999999E-2</v>
      </c>
      <c r="P87" s="2">
        <v>4.3700000000000003E-2</v>
      </c>
      <c r="Q87" s="2">
        <v>3.4500000000000003E-2</v>
      </c>
      <c r="R87" s="13">
        <v>-1.9067255299999999E-2</v>
      </c>
      <c r="S87" s="18">
        <v>2.6133955324437054E-2</v>
      </c>
      <c r="T87" s="18">
        <f t="shared" si="2"/>
        <v>3.2099999999999997E-2</v>
      </c>
      <c r="U87" s="18">
        <v>2.8521338986234213E-2</v>
      </c>
      <c r="V87" s="13">
        <v>0.26848889295182377</v>
      </c>
      <c r="W87" s="13">
        <v>-5.5942164882861301E-2</v>
      </c>
      <c r="X87" s="13">
        <v>-6.8146267767345892E-2</v>
      </c>
      <c r="Y87" s="19">
        <v>1.3889928883000006E-2</v>
      </c>
      <c r="Z87" s="13">
        <v>9.6984128999999997E-4</v>
      </c>
      <c r="AA87" s="18">
        <v>3.44355062E-2</v>
      </c>
      <c r="AB87" s="13">
        <v>6.4274331692000003E-2</v>
      </c>
      <c r="AC87" s="13">
        <v>2.180898043E-2</v>
      </c>
      <c r="AD87" s="13">
        <f t="shared" si="5"/>
        <v>-0.13891438907100001</v>
      </c>
    </row>
    <row r="88" spans="1:30" x14ac:dyDescent="0.3">
      <c r="A88" s="5">
        <v>1957</v>
      </c>
      <c r="B88" s="29">
        <v>39.99</v>
      </c>
      <c r="C88" s="22">
        <v>1.79</v>
      </c>
      <c r="D88" s="22">
        <f t="shared" si="6"/>
        <v>3.4289284764432897</v>
      </c>
      <c r="E88" s="22">
        <f>SUM($D$2:D87)</f>
        <v>256.81749705183159</v>
      </c>
      <c r="F88" s="36">
        <f>COUNT($D$2:D87)</f>
        <v>86</v>
      </c>
      <c r="G88" s="22">
        <f t="shared" si="3"/>
        <v>2.9862499657189718</v>
      </c>
      <c r="H88" s="22">
        <f t="shared" si="4"/>
        <v>0.25086234144868458</v>
      </c>
      <c r="I88" s="78">
        <f t="shared" si="7"/>
        <v>-6.68</v>
      </c>
      <c r="J88" s="36">
        <f>COUNT($I$2:I87)</f>
        <v>85</v>
      </c>
      <c r="K88" s="46">
        <f>SUM($I$3:I87)/J88</f>
        <v>0.49329411764705883</v>
      </c>
      <c r="L88" s="22">
        <v>3.37</v>
      </c>
      <c r="M88" s="13">
        <v>0.65367577864995752</v>
      </c>
      <c r="N88" s="2">
        <v>3.04E-2</v>
      </c>
      <c r="O88" s="2">
        <v>3.8100000000000002E-2</v>
      </c>
      <c r="P88" s="2">
        <v>5.0300000000000004E-2</v>
      </c>
      <c r="Q88" s="2">
        <v>3.2300000000000002E-2</v>
      </c>
      <c r="R88" s="13">
        <v>-6.7767684999999996E-3</v>
      </c>
      <c r="S88" s="18">
        <v>3.4661177263048355E-2</v>
      </c>
      <c r="T88" s="18">
        <f t="shared" si="2"/>
        <v>3.04E-2</v>
      </c>
      <c r="U88" s="18">
        <v>3.0172202698801387E-2</v>
      </c>
      <c r="V88" s="13">
        <v>0.22700100923841315</v>
      </c>
      <c r="W88" s="13">
        <v>7.4664669096617731E-2</v>
      </c>
      <c r="X88" s="13">
        <v>8.7135457559052609E-2</v>
      </c>
      <c r="Y88" s="19">
        <v>1.7507408976999997E-2</v>
      </c>
      <c r="Z88" s="13">
        <v>6.6792710000000005E-4</v>
      </c>
      <c r="AA88" s="18">
        <v>3.31511985E-2</v>
      </c>
      <c r="AB88" s="13">
        <v>-0.108514389071</v>
      </c>
      <c r="AC88" s="13">
        <v>-0.147397193353</v>
      </c>
      <c r="AD88" s="13">
        <f t="shared" si="5"/>
        <v>0.41035816726699997</v>
      </c>
    </row>
    <row r="89" spans="1:30" x14ac:dyDescent="0.3">
      <c r="A89" s="5">
        <v>1958</v>
      </c>
      <c r="B89" s="29">
        <v>55.21</v>
      </c>
      <c r="C89" s="22">
        <v>1.75</v>
      </c>
      <c r="D89" s="22">
        <f t="shared" si="6"/>
        <v>3.5328937583409483</v>
      </c>
      <c r="E89" s="22">
        <f>SUM($D$2:D88)</f>
        <v>260.24642552827487</v>
      </c>
      <c r="F89" s="36">
        <f>COUNT($D$2:D88)</f>
        <v>87</v>
      </c>
      <c r="G89" s="22">
        <f t="shared" si="3"/>
        <v>2.9913382244629294</v>
      </c>
      <c r="H89" s="22">
        <f t="shared" si="4"/>
        <v>0.25054253580190111</v>
      </c>
      <c r="I89" s="78">
        <f t="shared" si="7"/>
        <v>15.219999999999999</v>
      </c>
      <c r="J89" s="36">
        <f>COUNT($I$2:I88)</f>
        <v>86</v>
      </c>
      <c r="K89" s="46">
        <f>SUM($I$3:I88)/J89</f>
        <v>0.40988372093023256</v>
      </c>
      <c r="L89" s="22">
        <v>2.89</v>
      </c>
      <c r="M89" s="13">
        <v>0.51177931979782398</v>
      </c>
      <c r="N89" s="2">
        <v>2.7699999999999999E-2</v>
      </c>
      <c r="O89" s="2">
        <v>4.0800000000000003E-2</v>
      </c>
      <c r="P89" s="2">
        <v>4.8499999999999995E-2</v>
      </c>
      <c r="Q89" s="2">
        <v>3.8199999999999998E-2</v>
      </c>
      <c r="R89" s="13">
        <v>1.2079814E-3</v>
      </c>
      <c r="S89" s="18">
        <v>2.3636453554784928E-2</v>
      </c>
      <c r="T89" s="18">
        <f t="shared" si="2"/>
        <v>2.7699999999999999E-2</v>
      </c>
      <c r="U89" s="18">
        <v>1.7556949413907619E-2</v>
      </c>
      <c r="V89" s="13">
        <v>0.16483516483516483</v>
      </c>
      <c r="W89" s="13">
        <v>-6.1062035391004299E-2</v>
      </c>
      <c r="X89" s="13">
        <v>-2.2169911615970816E-2</v>
      </c>
      <c r="Y89" s="19">
        <v>8.4773121670000014E-3</v>
      </c>
      <c r="Z89" s="13">
        <v>1.5858123999999999E-3</v>
      </c>
      <c r="AA89" s="18">
        <v>2.9438694899999999E-2</v>
      </c>
      <c r="AB89" s="13">
        <v>0.43805816726699998</v>
      </c>
      <c r="AC89" s="13">
        <v>0.38330648779199999</v>
      </c>
      <c r="AD89" s="13">
        <f t="shared" si="5"/>
        <v>7.8592545594000002E-2</v>
      </c>
    </row>
    <row r="90" spans="1:30" x14ac:dyDescent="0.3">
      <c r="A90" s="5">
        <v>1959</v>
      </c>
      <c r="B90" s="29">
        <v>59.89</v>
      </c>
      <c r="C90" s="22">
        <v>1.83</v>
      </c>
      <c r="D90" s="22">
        <f t="shared" si="6"/>
        <v>3.4580217992336846</v>
      </c>
      <c r="E90" s="22">
        <f>SUM($D$2:D89)</f>
        <v>263.77931928661582</v>
      </c>
      <c r="F90" s="36">
        <f>COUNT($D$2:D89)</f>
        <v>88</v>
      </c>
      <c r="G90" s="22">
        <f t="shared" si="3"/>
        <v>2.9974922646206341</v>
      </c>
      <c r="H90" s="22">
        <f t="shared" si="4"/>
        <v>0.25015683178436393</v>
      </c>
      <c r="I90" s="78">
        <f t="shared" si="7"/>
        <v>4.68</v>
      </c>
      <c r="J90" s="36">
        <f>COUNT($I$2:I89)</f>
        <v>87</v>
      </c>
      <c r="K90" s="46">
        <f>SUM($I$3:I89)/J90</f>
        <v>0.58011494252873563</v>
      </c>
      <c r="L90" s="22">
        <v>3.39</v>
      </c>
      <c r="M90" s="13">
        <v>0.45778379651436646</v>
      </c>
      <c r="N90" s="2">
        <v>4.4900000000000002E-2</v>
      </c>
      <c r="O90" s="2">
        <v>4.58E-2</v>
      </c>
      <c r="P90" s="2">
        <v>5.28E-2</v>
      </c>
      <c r="Q90" s="2">
        <v>4.4699999999999997E-2</v>
      </c>
      <c r="R90" s="13">
        <v>1.6994352999999999E-3</v>
      </c>
      <c r="S90" s="18">
        <v>2.2820225460730623E-2</v>
      </c>
      <c r="T90" s="18">
        <f t="shared" si="2"/>
        <v>4.4900000000000002E-2</v>
      </c>
      <c r="U90" s="18">
        <v>1.4965568006592322E-2</v>
      </c>
      <c r="V90" s="13">
        <v>0.26243972504360313</v>
      </c>
      <c r="W90" s="13">
        <v>-2.2663557006600943E-2</v>
      </c>
      <c r="X90" s="13">
        <v>-9.6678958313278773E-3</v>
      </c>
      <c r="Y90" s="19">
        <v>8.4298533789999887E-3</v>
      </c>
      <c r="Z90" s="13">
        <v>9.753718E-4</v>
      </c>
      <c r="AA90" s="18">
        <v>3.1439882799999999E-2</v>
      </c>
      <c r="AB90" s="13">
        <v>0.123492545594</v>
      </c>
      <c r="AC90" s="13">
        <v>8.7509647267000001E-2</v>
      </c>
      <c r="AD90" s="13">
        <f t="shared" si="5"/>
        <v>-1.7157229668999997E-2</v>
      </c>
    </row>
    <row r="91" spans="1:30" x14ac:dyDescent="0.3">
      <c r="A91" s="5">
        <v>1960</v>
      </c>
      <c r="B91" s="29">
        <v>58.11</v>
      </c>
      <c r="C91" s="22">
        <v>1.95</v>
      </c>
      <c r="D91" s="22">
        <f t="shared" si="6"/>
        <v>3.6025671334268043</v>
      </c>
      <c r="E91" s="22">
        <f>SUM($D$2:D90)</f>
        <v>267.23734108584949</v>
      </c>
      <c r="F91" s="36">
        <f>COUNT($D$2:D90)</f>
        <v>89</v>
      </c>
      <c r="G91" s="22">
        <f t="shared" si="3"/>
        <v>3.0026667537735898</v>
      </c>
      <c r="H91" s="22">
        <f t="shared" si="4"/>
        <v>0.24983343893348881</v>
      </c>
      <c r="I91" s="78">
        <f t="shared" si="7"/>
        <v>-1.7800000000000011</v>
      </c>
      <c r="J91" s="36">
        <f>COUNT($I$2:I90)</f>
        <v>88</v>
      </c>
      <c r="K91" s="46">
        <f>SUM($I$3:I90)/J91</f>
        <v>0.62670454545454546</v>
      </c>
      <c r="L91" s="22">
        <v>3.27</v>
      </c>
      <c r="M91" s="13">
        <v>0.55042296513987887</v>
      </c>
      <c r="N91" s="2">
        <v>2.2499999999999999E-2</v>
      </c>
      <c r="O91" s="2">
        <v>4.3499999999999997E-2</v>
      </c>
      <c r="P91" s="2">
        <v>5.0999999999999997E-2</v>
      </c>
      <c r="Q91" s="2">
        <v>3.7999999999999999E-2</v>
      </c>
      <c r="R91" s="13">
        <v>8.5121616000000001E-3</v>
      </c>
      <c r="S91" s="18">
        <v>2.2678544799835647E-2</v>
      </c>
      <c r="T91" s="18">
        <f t="shared" si="2"/>
        <v>2.2499999999999999E-2</v>
      </c>
      <c r="U91" s="18">
        <v>1.4741035443663675E-2</v>
      </c>
      <c r="V91" s="13">
        <v>0.20415599763639944</v>
      </c>
      <c r="W91" s="13">
        <v>0.1379339434304887</v>
      </c>
      <c r="X91" s="13">
        <v>9.0664915470744623E-2</v>
      </c>
      <c r="Y91" s="19">
        <v>1.0149017013E-2</v>
      </c>
      <c r="Z91" s="13">
        <v>-1.3625136000000001E-3</v>
      </c>
      <c r="AA91" s="18">
        <v>3.1264605399999999E-2</v>
      </c>
      <c r="AB91" s="13">
        <v>5.3427703310000001E-3</v>
      </c>
      <c r="AC91" s="13">
        <v>-2.8982685742000001E-2</v>
      </c>
      <c r="AD91" s="13">
        <f t="shared" si="5"/>
        <v>0.24489385006900002</v>
      </c>
    </row>
    <row r="92" spans="1:30" x14ac:dyDescent="0.3">
      <c r="A92" s="5">
        <v>1961</v>
      </c>
      <c r="B92" s="29">
        <v>71.55</v>
      </c>
      <c r="C92" s="22">
        <v>2.02</v>
      </c>
      <c r="D92" s="22">
        <f t="shared" si="6"/>
        <v>3.441623258134054</v>
      </c>
      <c r="E92" s="22">
        <f>SUM($D$2:D91)</f>
        <v>270.83990821927631</v>
      </c>
      <c r="F92" s="36">
        <f>COUNT($D$2:D91)</f>
        <v>90</v>
      </c>
      <c r="G92" s="22">
        <f t="shared" si="3"/>
        <v>3.0093323135475147</v>
      </c>
      <c r="H92" s="22">
        <f t="shared" si="4"/>
        <v>0.24941808804947516</v>
      </c>
      <c r="I92" s="78">
        <f t="shared" si="7"/>
        <v>13.439999999999998</v>
      </c>
      <c r="J92" s="36">
        <f>COUNT($I$2:I91)</f>
        <v>89</v>
      </c>
      <c r="K92" s="46">
        <f>SUM($I$3:I91)/J92</f>
        <v>0.59966292134831456</v>
      </c>
      <c r="L92" s="22">
        <v>3.19</v>
      </c>
      <c r="M92" s="13">
        <v>0.5059222583910058</v>
      </c>
      <c r="N92" s="2">
        <v>2.6000000000000002E-2</v>
      </c>
      <c r="O92" s="2">
        <v>4.4199999999999996E-2</v>
      </c>
      <c r="P92" s="2">
        <v>5.0999999999999997E-2</v>
      </c>
      <c r="Q92" s="2">
        <v>4.1500000000000002E-2</v>
      </c>
      <c r="R92" s="13">
        <v>2.1139983999999999E-3</v>
      </c>
      <c r="S92" s="18">
        <v>2.2303220479095179E-2</v>
      </c>
      <c r="T92" s="18">
        <f t="shared" si="2"/>
        <v>2.6000000000000002E-2</v>
      </c>
      <c r="U92" s="18">
        <v>6.7052210267506407E-3</v>
      </c>
      <c r="V92" s="13">
        <v>0.28441203281677302</v>
      </c>
      <c r="W92" s="13">
        <v>9.6784267251073253E-3</v>
      </c>
      <c r="X92" s="13">
        <v>4.8183188801069088E-2</v>
      </c>
      <c r="Y92" s="19">
        <v>6.4788946610000011E-3</v>
      </c>
      <c r="Z92" s="13">
        <v>-2.2107435E-3</v>
      </c>
      <c r="AA92" s="18">
        <v>3.1792050000000002E-2</v>
      </c>
      <c r="AB92" s="13">
        <v>0.27089385006900002</v>
      </c>
      <c r="AC92" s="13">
        <v>0.23340369471799999</v>
      </c>
      <c r="AD92" s="13">
        <f t="shared" si="5"/>
        <v>-0.116271046569</v>
      </c>
    </row>
    <row r="93" spans="1:30" x14ac:dyDescent="0.3">
      <c r="A93" s="5">
        <v>1962</v>
      </c>
      <c r="B93" s="29">
        <v>63.1</v>
      </c>
      <c r="C93" s="22">
        <v>2.13</v>
      </c>
      <c r="D93" s="22">
        <f t="shared" si="6"/>
        <v>3.5616327649324075</v>
      </c>
      <c r="E93" s="22">
        <f>SUM($D$2:D92)</f>
        <v>274.28153147741034</v>
      </c>
      <c r="F93" s="36">
        <f>COUNT($D$2:D92)</f>
        <v>91</v>
      </c>
      <c r="G93" s="22">
        <f t="shared" si="3"/>
        <v>3.0140827634880258</v>
      </c>
      <c r="H93" s="22">
        <f t="shared" si="4"/>
        <v>0.24912291522635494</v>
      </c>
      <c r="I93" s="78">
        <f t="shared" si="7"/>
        <v>-8.4499999999999957</v>
      </c>
      <c r="J93" s="36">
        <f>COUNT($I$2:I92)</f>
        <v>90</v>
      </c>
      <c r="K93" s="46">
        <f>SUM($I$3:I92)/J93</f>
        <v>0.7423333333333334</v>
      </c>
      <c r="L93" s="22">
        <v>3.67</v>
      </c>
      <c r="M93" s="13">
        <v>0.5916270510657875</v>
      </c>
      <c r="N93" s="2">
        <v>2.87E-2</v>
      </c>
      <c r="O93" s="2">
        <v>4.24E-2</v>
      </c>
      <c r="P93" s="2">
        <v>4.9200000000000001E-2</v>
      </c>
      <c r="Q93" s="2">
        <v>3.95E-2</v>
      </c>
      <c r="R93" s="13">
        <v>3.9732413999999999E-3</v>
      </c>
      <c r="S93" s="18">
        <v>1.9237911829733167E-2</v>
      </c>
      <c r="T93" s="18">
        <f t="shared" si="2"/>
        <v>2.87E-2</v>
      </c>
      <c r="U93" s="18">
        <v>1.220937459263971E-2</v>
      </c>
      <c r="V93" s="13">
        <v>0.16216721158337224</v>
      </c>
      <c r="W93" s="13">
        <v>6.8829489268665611E-2</v>
      </c>
      <c r="X93" s="13">
        <v>7.9450363344648833E-2</v>
      </c>
      <c r="Y93" s="19">
        <v>2.8530843361000018E-2</v>
      </c>
      <c r="Z93" s="13">
        <v>-2.7965747999999999E-3</v>
      </c>
      <c r="AA93" s="18">
        <v>3.2701266899999998E-2</v>
      </c>
      <c r="AB93" s="13">
        <v>-8.7571046569E-2</v>
      </c>
      <c r="AC93" s="13">
        <v>-0.11846910763100001</v>
      </c>
      <c r="AD93" s="13">
        <f t="shared" si="5"/>
        <v>0.19166325591299999</v>
      </c>
    </row>
    <row r="94" spans="1:30" x14ac:dyDescent="0.3">
      <c r="A94" s="5">
        <v>1963</v>
      </c>
      <c r="B94" s="29">
        <v>75.02</v>
      </c>
      <c r="C94" s="22">
        <v>2.2799999999999998</v>
      </c>
      <c r="D94" s="22">
        <f t="shared" si="6"/>
        <v>3.6155303032942103</v>
      </c>
      <c r="E94" s="22">
        <f>SUM($D$2:D93)</f>
        <v>277.84316424234277</v>
      </c>
      <c r="F94" s="36">
        <f>COUNT($D$2:D93)</f>
        <v>92</v>
      </c>
      <c r="G94" s="22">
        <f t="shared" si="3"/>
        <v>3.0200343939385084</v>
      </c>
      <c r="H94" s="22">
        <f t="shared" si="4"/>
        <v>0.24875409063858281</v>
      </c>
      <c r="I94" s="78">
        <f t="shared" si="7"/>
        <v>11.919999999999995</v>
      </c>
      <c r="J94" s="36">
        <f>COUNT($I$2:I93)</f>
        <v>91</v>
      </c>
      <c r="K94" s="46">
        <f>SUM($I$3:I93)/J94</f>
        <v>0.64131868131868142</v>
      </c>
      <c r="L94" s="22">
        <v>4.0199999999999996</v>
      </c>
      <c r="M94" s="13">
        <v>0.52559145422373676</v>
      </c>
      <c r="N94" s="2">
        <v>3.5200000000000002E-2</v>
      </c>
      <c r="O94" s="2">
        <v>4.3499999999999997E-2</v>
      </c>
      <c r="P94" s="2">
        <v>4.8499999999999995E-2</v>
      </c>
      <c r="Q94" s="2">
        <v>4.1700000000000001E-2</v>
      </c>
      <c r="R94" s="13">
        <v>3.6826494000000002E-3</v>
      </c>
      <c r="S94" s="18">
        <v>8.954678058576894E-3</v>
      </c>
      <c r="T94" s="18">
        <f t="shared" si="2"/>
        <v>3.5200000000000002E-2</v>
      </c>
      <c r="U94" s="18">
        <v>1.6458887751250373E-2</v>
      </c>
      <c r="V94" s="13">
        <v>0.11147433801896045</v>
      </c>
      <c r="W94" s="13">
        <v>1.2143644790879149E-2</v>
      </c>
      <c r="X94" s="13">
        <v>2.1948747566138849E-2</v>
      </c>
      <c r="Y94" s="19">
        <v>7.4126080690000012E-3</v>
      </c>
      <c r="Z94" s="13">
        <v>-1.4968685999999999E-3</v>
      </c>
      <c r="AA94" s="18">
        <v>3.4716043799999999E-2</v>
      </c>
      <c r="AB94" s="13">
        <v>0.22686325591299999</v>
      </c>
      <c r="AC94" s="13">
        <v>0.187766723651</v>
      </c>
      <c r="AD94" s="13">
        <f t="shared" si="5"/>
        <v>0.12839276902500002</v>
      </c>
    </row>
    <row r="95" spans="1:30" x14ac:dyDescent="0.3">
      <c r="A95" s="5">
        <v>1964</v>
      </c>
      <c r="B95" s="29">
        <v>84.75</v>
      </c>
      <c r="C95" s="22">
        <v>2.5</v>
      </c>
      <c r="D95" s="22">
        <f t="shared" si="6"/>
        <v>3.6101608694025313</v>
      </c>
      <c r="E95" s="22">
        <f>SUM($D$2:D94)</f>
        <v>281.458694545637</v>
      </c>
      <c r="F95" s="36">
        <f>COUNT($D$2:D94)</f>
        <v>93</v>
      </c>
      <c r="G95" s="22">
        <f t="shared" si="3"/>
        <v>3.0264375757595379</v>
      </c>
      <c r="H95" s="22">
        <f t="shared" si="4"/>
        <v>0.24835850082969743</v>
      </c>
      <c r="I95" s="78">
        <f t="shared" si="7"/>
        <v>9.730000000000004</v>
      </c>
      <c r="J95" s="36">
        <f>COUNT($I$2:I94)</f>
        <v>92</v>
      </c>
      <c r="K95" s="46">
        <f>SUM($I$3:I94)/J95</f>
        <v>0.76391304347826083</v>
      </c>
      <c r="L95" s="22">
        <v>4.55</v>
      </c>
      <c r="M95" s="13">
        <v>0.48722730028714262</v>
      </c>
      <c r="N95" s="2">
        <v>3.8399999999999997E-2</v>
      </c>
      <c r="O95" s="2">
        <v>4.4400000000000002E-2</v>
      </c>
      <c r="P95" s="2">
        <v>4.8099999999999997E-2</v>
      </c>
      <c r="Q95" s="2">
        <v>4.2299999999999997E-2</v>
      </c>
      <c r="R95" s="13">
        <v>-6.6371091E-3</v>
      </c>
      <c r="S95" s="18">
        <v>2.3094425635208374E-2</v>
      </c>
      <c r="T95" s="18">
        <f t="shared" si="2"/>
        <v>3.8399999999999997E-2</v>
      </c>
      <c r="U95" s="18">
        <v>1.1878315735204259E-2</v>
      </c>
      <c r="V95" s="13">
        <v>0.22146593107401305</v>
      </c>
      <c r="W95" s="13">
        <v>3.5117028967450281E-2</v>
      </c>
      <c r="X95" s="13">
        <v>4.7723131794259688E-2</v>
      </c>
      <c r="Y95" s="19">
        <v>2.7946095890000011E-3</v>
      </c>
      <c r="Z95" s="13">
        <v>-2.3805734000000001E-3</v>
      </c>
      <c r="AA95" s="18">
        <v>3.6924827899999998E-2</v>
      </c>
      <c r="AB95" s="13">
        <v>0.16679276902500001</v>
      </c>
      <c r="AC95" s="13">
        <v>0.13185166833799999</v>
      </c>
      <c r="AD95" s="13">
        <f t="shared" si="5"/>
        <v>8.2304466629999989E-2</v>
      </c>
    </row>
    <row r="96" spans="1:30" x14ac:dyDescent="0.3">
      <c r="A96" s="5">
        <v>1965</v>
      </c>
      <c r="B96" s="29">
        <v>92.43</v>
      </c>
      <c r="C96" s="22">
        <v>2.72</v>
      </c>
      <c r="D96" s="22">
        <f t="shared" si="6"/>
        <v>3.3855112698778149</v>
      </c>
      <c r="E96" s="22">
        <f>SUM($D$2:D95)</f>
        <v>285.06885541503954</v>
      </c>
      <c r="F96" s="36">
        <f>COUNT($D$2:D95)</f>
        <v>94</v>
      </c>
      <c r="G96" s="22">
        <f t="shared" si="3"/>
        <v>3.0326473980323354</v>
      </c>
      <c r="H96" s="22">
        <f t="shared" si="4"/>
        <v>0.24797605674325354</v>
      </c>
      <c r="I96" s="78">
        <f t="shared" si="7"/>
        <v>7.6800000000000068</v>
      </c>
      <c r="J96" s="36">
        <f>COUNT($I$2:I95)</f>
        <v>93</v>
      </c>
      <c r="K96" s="46">
        <f>SUM($I$3:I95)/J96</f>
        <v>0.86032258064516132</v>
      </c>
      <c r="L96" s="22">
        <v>5.19</v>
      </c>
      <c r="M96" s="13">
        <v>0.43063780616140146</v>
      </c>
      <c r="N96" s="2">
        <v>4.3799999999999999E-2</v>
      </c>
      <c r="O96" s="2">
        <v>4.6799999999999994E-2</v>
      </c>
      <c r="P96" s="2">
        <v>5.0199999999999995E-2</v>
      </c>
      <c r="Q96" s="2">
        <v>4.4999999999999998E-2</v>
      </c>
      <c r="R96" s="13">
        <v>-1.0877356600000001E-2</v>
      </c>
      <c r="S96" s="18">
        <v>2.0836265815872435E-2</v>
      </c>
      <c r="T96" s="18">
        <f t="shared" si="2"/>
        <v>4.3799999999999999E-2</v>
      </c>
      <c r="U96" s="18">
        <v>1.9195488154371221E-2</v>
      </c>
      <c r="V96" s="13">
        <v>0.14207103551775888</v>
      </c>
      <c r="W96" s="13">
        <v>7.0193697860152504E-3</v>
      </c>
      <c r="X96" s="13">
        <v>-4.5679389674813109E-3</v>
      </c>
      <c r="Y96" s="19">
        <v>4.5891904159999991E-3</v>
      </c>
      <c r="Z96" s="13">
        <v>-8.1288746999999995E-4</v>
      </c>
      <c r="AA96" s="18">
        <v>4.1821439600000003E-2</v>
      </c>
      <c r="AB96" s="13">
        <v>0.12610446663</v>
      </c>
      <c r="AC96" s="13">
        <v>9.2224791481999996E-2</v>
      </c>
      <c r="AD96" s="13">
        <f t="shared" si="5"/>
        <v>-0.151555820457</v>
      </c>
    </row>
    <row r="97" spans="1:30" x14ac:dyDescent="0.3">
      <c r="A97" s="5">
        <v>1966</v>
      </c>
      <c r="B97" s="29">
        <v>80.33</v>
      </c>
      <c r="C97" s="22">
        <v>2.87</v>
      </c>
      <c r="D97" s="22">
        <f t="shared" si="6"/>
        <v>3.5149200494109323</v>
      </c>
      <c r="E97" s="22">
        <f>SUM($D$2:D96)</f>
        <v>288.45436668491737</v>
      </c>
      <c r="F97" s="36">
        <f>COUNT($D$2:D96)</f>
        <v>95</v>
      </c>
      <c r="G97" s="22">
        <f t="shared" si="3"/>
        <v>3.0363617545780777</v>
      </c>
      <c r="H97" s="22">
        <f t="shared" si="4"/>
        <v>0.24774786324981676</v>
      </c>
      <c r="I97" s="78">
        <f t="shared" si="7"/>
        <v>-12.100000000000009</v>
      </c>
      <c r="J97" s="36">
        <f>COUNT($I$2:I96)</f>
        <v>94</v>
      </c>
      <c r="K97" s="46">
        <f>SUM($I$3:I96)/J97</f>
        <v>0.93287234042553202</v>
      </c>
      <c r="L97" s="22">
        <v>5.55</v>
      </c>
      <c r="M97" s="13">
        <v>0.57694510557599055</v>
      </c>
      <c r="N97" s="2">
        <v>4.9599999999999998E-2</v>
      </c>
      <c r="O97" s="2">
        <v>5.3899999999999997E-2</v>
      </c>
      <c r="P97" s="2">
        <v>6.1799999999999994E-2</v>
      </c>
      <c r="Q97" s="2">
        <v>4.5499999999999999E-2</v>
      </c>
      <c r="R97" s="13">
        <v>-3.5119223999999999E-3</v>
      </c>
      <c r="S97" s="18">
        <v>1.7207925931503255E-2</v>
      </c>
      <c r="T97" s="18">
        <f t="shared" si="2"/>
        <v>4.9599999999999998E-2</v>
      </c>
      <c r="U97" s="18">
        <v>3.3473675181063811E-2</v>
      </c>
      <c r="V97" s="13">
        <v>0.13904719747689925</v>
      </c>
      <c r="W97" s="13">
        <v>3.6450082832643949E-2</v>
      </c>
      <c r="X97" s="13">
        <v>1.9529199367378514E-3</v>
      </c>
      <c r="Y97" s="19">
        <v>1.3935368831999997E-2</v>
      </c>
      <c r="Z97" s="13">
        <v>-4.9878854999999998E-5</v>
      </c>
      <c r="AA97" s="18">
        <v>4.1743755299999998E-2</v>
      </c>
      <c r="AB97" s="13">
        <v>-0.101955820457</v>
      </c>
      <c r="AC97" s="13">
        <v>-0.132075552879</v>
      </c>
      <c r="AD97" s="13">
        <f t="shared" si="5"/>
        <v>0.189915226455</v>
      </c>
    </row>
    <row r="98" spans="1:30" x14ac:dyDescent="0.3">
      <c r="A98" s="5">
        <v>1967</v>
      </c>
      <c r="B98" s="29">
        <v>96.47</v>
      </c>
      <c r="C98" s="22">
        <v>2.92</v>
      </c>
      <c r="D98" s="22">
        <f t="shared" si="6"/>
        <v>3.5714602221359826</v>
      </c>
      <c r="E98" s="22">
        <f>SUM($D$2:D97)</f>
        <v>291.96928673432831</v>
      </c>
      <c r="F98" s="36">
        <f>COUNT($D$2:D97)</f>
        <v>96</v>
      </c>
      <c r="G98" s="22">
        <f t="shared" si="3"/>
        <v>3.0413467368159197</v>
      </c>
      <c r="H98" s="22">
        <f t="shared" si="4"/>
        <v>0.24744226742293243</v>
      </c>
      <c r="I98" s="78">
        <f t="shared" si="7"/>
        <v>16.14</v>
      </c>
      <c r="J98" s="36">
        <f>COUNT($I$2:I97)</f>
        <v>95</v>
      </c>
      <c r="K98" s="46">
        <f>SUM($I$3:I97)/J98</f>
        <v>0.79568421052631577</v>
      </c>
      <c r="L98" s="22">
        <v>5.33</v>
      </c>
      <c r="M98" s="13">
        <v>0.52579244511716805</v>
      </c>
      <c r="N98" s="2">
        <v>4.9699999999999994E-2</v>
      </c>
      <c r="O98" s="2">
        <v>6.1900000000000004E-2</v>
      </c>
      <c r="P98" s="2">
        <v>6.93E-2</v>
      </c>
      <c r="Q98" s="2">
        <v>5.5599999999999997E-2</v>
      </c>
      <c r="R98" s="13">
        <v>-2.31305789E-2</v>
      </c>
      <c r="S98" s="18">
        <v>1.4361072905423647E-2</v>
      </c>
      <c r="T98" s="18">
        <f t="shared" si="2"/>
        <v>4.9699999999999994E-2</v>
      </c>
      <c r="U98" s="18">
        <v>3.0378837949048831E-2</v>
      </c>
      <c r="V98" s="13">
        <v>0.11468666827969998</v>
      </c>
      <c r="W98" s="13">
        <v>-9.1765265164979404E-2</v>
      </c>
      <c r="X98" s="13">
        <v>-4.9505868178804424E-2</v>
      </c>
      <c r="Y98" s="19">
        <v>6.9893924580000013E-3</v>
      </c>
      <c r="Z98" s="13">
        <v>2.9522247000000001E-3</v>
      </c>
      <c r="AA98" s="18">
        <v>3.8947356900000001E-2</v>
      </c>
      <c r="AB98" s="13">
        <v>0.239615226455</v>
      </c>
      <c r="AC98" s="13">
        <v>0.201047817199</v>
      </c>
      <c r="AD98" s="13">
        <f t="shared" si="5"/>
        <v>4.8666274445000005E-2</v>
      </c>
    </row>
    <row r="99" spans="1:30" x14ac:dyDescent="0.3">
      <c r="A99" s="5">
        <v>1968</v>
      </c>
      <c r="B99" s="29">
        <v>103.86</v>
      </c>
      <c r="C99" s="22">
        <v>3.07</v>
      </c>
      <c r="D99" s="22">
        <f t="shared" si="6"/>
        <v>3.4007629767899896</v>
      </c>
      <c r="E99" s="22">
        <f>SUM($D$2:D98)</f>
        <v>295.54074695646432</v>
      </c>
      <c r="F99" s="36">
        <f>COUNT($D$2:D98)</f>
        <v>97</v>
      </c>
      <c r="G99" s="22">
        <f t="shared" si="3"/>
        <v>3.0468118242934468</v>
      </c>
      <c r="H99" s="22">
        <f t="shared" si="4"/>
        <v>0.24710810470526265</v>
      </c>
      <c r="I99" s="78">
        <f t="shared" si="7"/>
        <v>7.3900000000000006</v>
      </c>
      <c r="J99" s="36">
        <f>COUNT($I$2:I98)</f>
        <v>96</v>
      </c>
      <c r="K99" s="46">
        <f>SUM($I$3:I98)/J99</f>
        <v>0.95552083333333337</v>
      </c>
      <c r="L99" s="22">
        <v>5.76</v>
      </c>
      <c r="M99" s="13">
        <v>0.50490066225165564</v>
      </c>
      <c r="N99" s="2">
        <v>5.96E-2</v>
      </c>
      <c r="O99" s="2">
        <v>6.4500000000000002E-2</v>
      </c>
      <c r="P99" s="2">
        <v>7.2300000000000003E-2</v>
      </c>
      <c r="Q99" s="2">
        <v>5.9799999999999999E-2</v>
      </c>
      <c r="R99" s="13">
        <v>-3.1527624900000002E-2</v>
      </c>
      <c r="S99" s="18">
        <v>3.1961490748371915E-2</v>
      </c>
      <c r="T99" s="18">
        <f t="shared" si="2"/>
        <v>5.96E-2</v>
      </c>
      <c r="U99" s="18">
        <v>4.7143775590918757E-2</v>
      </c>
      <c r="V99" s="13">
        <v>0.20864062642265319</v>
      </c>
      <c r="W99" s="13">
        <v>-2.5737774759011511E-3</v>
      </c>
      <c r="X99" s="13">
        <v>2.5739132146892496E-2</v>
      </c>
      <c r="Y99" s="19">
        <v>7.3994493050000033E-3</v>
      </c>
      <c r="Z99" s="13">
        <v>2.3475611000000002E-3</v>
      </c>
      <c r="AA99" s="18">
        <v>3.8979578000000001E-2</v>
      </c>
      <c r="AB99" s="13">
        <v>0.108266274445</v>
      </c>
      <c r="AC99" s="13">
        <v>7.4331613051000001E-2</v>
      </c>
      <c r="AD99" s="13">
        <f t="shared" si="5"/>
        <v>-0.16138674183200002</v>
      </c>
    </row>
    <row r="100" spans="1:30" x14ac:dyDescent="0.3">
      <c r="A100" s="5">
        <v>1969</v>
      </c>
      <c r="B100" s="29">
        <v>92.06</v>
      </c>
      <c r="C100" s="22">
        <v>3.16</v>
      </c>
      <c r="D100" s="22">
        <f t="shared" si="6"/>
        <v>3.3728456565170117</v>
      </c>
      <c r="E100" s="22">
        <f>SUM($D$2:D99)</f>
        <v>298.94150993325428</v>
      </c>
      <c r="F100" s="36">
        <f>COUNT($D$2:D99)</f>
        <v>98</v>
      </c>
      <c r="G100" s="22">
        <f t="shared" si="3"/>
        <v>3.0504235707474927</v>
      </c>
      <c r="H100" s="22">
        <f t="shared" si="4"/>
        <v>0.24688775939930976</v>
      </c>
      <c r="I100" s="78">
        <f t="shared" si="7"/>
        <v>-11.799999999999997</v>
      </c>
      <c r="J100" s="36">
        <f>COUNT($I$2:I99)</f>
        <v>97</v>
      </c>
      <c r="K100" s="46">
        <f>SUM($I$3:I99)/J100</f>
        <v>1.0218556701030928</v>
      </c>
      <c r="L100" s="22">
        <v>5.78</v>
      </c>
      <c r="M100" s="13">
        <v>0.65108201309410763</v>
      </c>
      <c r="N100" s="2">
        <v>7.8200000000000006E-2</v>
      </c>
      <c r="O100" s="2">
        <v>7.7199999999999991E-2</v>
      </c>
      <c r="P100" s="2">
        <v>8.6500000000000007E-2</v>
      </c>
      <c r="Q100" s="2">
        <v>6.8699999999999997E-2</v>
      </c>
      <c r="R100" s="13">
        <v>-1.27716476E-2</v>
      </c>
      <c r="S100" s="18">
        <v>3.4273783303565106E-2</v>
      </c>
      <c r="T100" s="18">
        <f t="shared" si="2"/>
        <v>7.8200000000000006E-2</v>
      </c>
      <c r="U100" s="18">
        <v>6.0918882624684922E-2</v>
      </c>
      <c r="V100" s="13">
        <v>0.31395131436263696</v>
      </c>
      <c r="W100" s="13">
        <v>-5.0736014875378932E-2</v>
      </c>
      <c r="X100" s="13">
        <v>-8.0904313896131619E-2</v>
      </c>
      <c r="Y100" s="19">
        <v>1.0015449010000002E-2</v>
      </c>
      <c r="Z100" s="13">
        <v>8.2225183000000002E-4</v>
      </c>
      <c r="AA100" s="18">
        <v>3.9119392000000003E-2</v>
      </c>
      <c r="AB100" s="13">
        <v>-8.3186741832000005E-2</v>
      </c>
      <c r="AC100" s="13">
        <v>-0.113055243687</v>
      </c>
      <c r="AD100" s="13">
        <f t="shared" si="5"/>
        <v>-8.8292738019999997E-3</v>
      </c>
    </row>
    <row r="101" spans="1:30" x14ac:dyDescent="0.3">
      <c r="A101" s="5">
        <v>1970</v>
      </c>
      <c r="B101" s="29">
        <v>92.15</v>
      </c>
      <c r="C101" s="22">
        <v>3.14</v>
      </c>
      <c r="D101" s="22">
        <f t="shared" si="6"/>
        <v>3.4816319772607622</v>
      </c>
      <c r="E101" s="22">
        <f>SUM($D$2:D100)</f>
        <v>302.31435558977131</v>
      </c>
      <c r="F101" s="36">
        <f>COUNT($D$2:D100)</f>
        <v>99</v>
      </c>
      <c r="G101" s="22">
        <f t="shared" si="3"/>
        <v>3.0536803594926396</v>
      </c>
      <c r="H101" s="22">
        <f t="shared" si="4"/>
        <v>0.24668940600071396</v>
      </c>
      <c r="I101" s="78">
        <f t="shared" si="7"/>
        <v>9.0000000000003411E-2</v>
      </c>
      <c r="J101" s="36">
        <f>COUNT($I$2:I100)</f>
        <v>98</v>
      </c>
      <c r="K101" s="46">
        <f>SUM($I$3:I100)/J101</f>
        <v>0.89102040816326533</v>
      </c>
      <c r="L101" s="22">
        <v>5.13</v>
      </c>
      <c r="M101" s="13">
        <v>0.64642635769799262</v>
      </c>
      <c r="N101" s="2">
        <v>4.87E-2</v>
      </c>
      <c r="O101" s="2">
        <v>7.6399999999999996E-2</v>
      </c>
      <c r="P101" s="2">
        <v>9.1199999999999989E-2</v>
      </c>
      <c r="Q101" s="2">
        <v>6.4799999999999996E-2</v>
      </c>
      <c r="R101" s="13">
        <v>-1.35477267E-2</v>
      </c>
      <c r="S101" s="18">
        <v>3.1468173716457569E-2</v>
      </c>
      <c r="T101" s="18">
        <f t="shared" si="2"/>
        <v>4.87E-2</v>
      </c>
      <c r="U101" s="18">
        <v>5.4782072133426007E-2</v>
      </c>
      <c r="V101" s="13">
        <v>0.22288414133114215</v>
      </c>
      <c r="W101" s="13">
        <v>0.12102180697093168</v>
      </c>
      <c r="X101" s="13">
        <v>0.18371379022741885</v>
      </c>
      <c r="Y101" s="19">
        <v>2.3043477428000007E-2</v>
      </c>
      <c r="Z101" s="13">
        <v>1.5125011999999999E-3</v>
      </c>
      <c r="AA101" s="18">
        <v>3.5512991000000001E-2</v>
      </c>
      <c r="AB101" s="13">
        <v>3.9870726198000001E-2</v>
      </c>
      <c r="AC101" s="13">
        <v>1.636889023E-3</v>
      </c>
      <c r="AD101" s="13">
        <f t="shared" si="5"/>
        <v>0.10440965598400001</v>
      </c>
    </row>
    <row r="102" spans="1:30" x14ac:dyDescent="0.3">
      <c r="A102" s="5">
        <v>1971</v>
      </c>
      <c r="B102" s="29">
        <v>102.09</v>
      </c>
      <c r="C102" s="22">
        <v>3.07</v>
      </c>
      <c r="D102" s="22">
        <f t="shared" si="6"/>
        <v>3.6494307019324159</v>
      </c>
      <c r="E102" s="22">
        <f>SUM($D$2:D101)</f>
        <v>305.79598756703206</v>
      </c>
      <c r="F102" s="36">
        <f>COUNT($D$2:D101)</f>
        <v>100</v>
      </c>
      <c r="G102" s="22">
        <f t="shared" si="3"/>
        <v>3.0579598756703206</v>
      </c>
      <c r="H102" s="22">
        <f t="shared" si="4"/>
        <v>0.24642924785815271</v>
      </c>
      <c r="I102" s="78">
        <f t="shared" si="7"/>
        <v>9.9399999999999977</v>
      </c>
      <c r="J102" s="36">
        <f>COUNT($I$2:I101)</f>
        <v>99</v>
      </c>
      <c r="K102" s="46">
        <f>SUM($I$3:I101)/J102</f>
        <v>0.88292929292929301</v>
      </c>
      <c r="L102" s="22">
        <v>5.7</v>
      </c>
      <c r="M102" s="13">
        <v>0.64390024713547522</v>
      </c>
      <c r="N102" s="2">
        <v>4.0099999999999997E-2</v>
      </c>
      <c r="O102" s="2">
        <v>7.2499999999999995E-2</v>
      </c>
      <c r="P102" s="2">
        <v>8.3800000000000013E-2</v>
      </c>
      <c r="Q102" s="2">
        <v>5.9700000000000003E-2</v>
      </c>
      <c r="R102" s="13">
        <v>-2.9870603999999999E-2</v>
      </c>
      <c r="S102" s="18">
        <v>3.4023358653099176E-2</v>
      </c>
      <c r="T102" s="18">
        <f t="shared" si="2"/>
        <v>4.0099999999999997E-2</v>
      </c>
      <c r="U102" s="18">
        <v>3.3524099079587533E-2</v>
      </c>
      <c r="V102" s="13">
        <v>0.28744732756708807</v>
      </c>
      <c r="W102" s="13">
        <v>0.13236721626818526</v>
      </c>
      <c r="X102" s="13">
        <v>0.11012585989684776</v>
      </c>
      <c r="Y102" s="19">
        <v>1.0461721705000001E-2</v>
      </c>
      <c r="Z102" s="13">
        <v>2.2538795E-3</v>
      </c>
      <c r="AA102" s="18">
        <v>3.5784850899999998E-2</v>
      </c>
      <c r="AB102" s="13">
        <v>0.14450965598400001</v>
      </c>
      <c r="AC102" s="13">
        <v>0.10911948103000001</v>
      </c>
      <c r="AD102" s="13">
        <f t="shared" si="5"/>
        <v>0.140470994726</v>
      </c>
    </row>
    <row r="103" spans="1:30" x14ac:dyDescent="0.3">
      <c r="A103" s="5">
        <v>1972</v>
      </c>
      <c r="B103" s="29">
        <v>118.05</v>
      </c>
      <c r="C103" s="22">
        <v>3.15</v>
      </c>
      <c r="D103" s="22">
        <f t="shared" si="6"/>
        <v>3.4329626142315783</v>
      </c>
      <c r="E103" s="22">
        <f>SUM($D$2:D102)</f>
        <v>309.44541826896449</v>
      </c>
      <c r="F103" s="36">
        <f>COUNT($D$2:D102)</f>
        <v>101</v>
      </c>
      <c r="G103" s="22">
        <f t="shared" si="3"/>
        <v>3.0638160224649948</v>
      </c>
      <c r="H103" s="22">
        <f t="shared" si="4"/>
        <v>0.24607413191737668</v>
      </c>
      <c r="I103" s="78">
        <f t="shared" si="7"/>
        <v>15.959999999999994</v>
      </c>
      <c r="J103" s="36">
        <f>COUNT($I$2:I102)</f>
        <v>100</v>
      </c>
      <c r="K103" s="46">
        <f>SUM($I$3:I102)/J103</f>
        <v>0.97350000000000003</v>
      </c>
      <c r="L103" s="22">
        <v>6.42</v>
      </c>
      <c r="M103" s="13">
        <v>0.59567459461579186</v>
      </c>
      <c r="N103" s="2">
        <v>5.0700000000000002E-2</v>
      </c>
      <c r="O103" s="2">
        <v>7.0800000000000002E-2</v>
      </c>
      <c r="P103" s="2">
        <v>7.9299999999999995E-2</v>
      </c>
      <c r="Q103" s="2">
        <v>5.9900000000000002E-2</v>
      </c>
      <c r="R103" s="13">
        <v>-3.5011633399999999E-2</v>
      </c>
      <c r="S103" s="18">
        <v>3.4203483729238232E-2</v>
      </c>
      <c r="T103" s="18">
        <f t="shared" si="2"/>
        <v>5.0700000000000002E-2</v>
      </c>
      <c r="U103" s="18">
        <v>3.4062635958633569E-2</v>
      </c>
      <c r="V103" s="13">
        <v>0.31129489715661274</v>
      </c>
      <c r="W103" s="13">
        <v>5.6824421190151631E-2</v>
      </c>
      <c r="X103" s="13">
        <v>7.2597517483734775E-2</v>
      </c>
      <c r="Y103" s="19">
        <v>6.3615733940000033E-3</v>
      </c>
      <c r="Z103" s="13">
        <v>3.1144651999999998E-4</v>
      </c>
      <c r="AA103" s="18">
        <v>3.83621429E-2</v>
      </c>
      <c r="AB103" s="13">
        <v>0.19117099472599999</v>
      </c>
      <c r="AC103" s="13">
        <v>0.15762857469</v>
      </c>
      <c r="AD103" s="13">
        <f t="shared" si="5"/>
        <v>-0.22246598497300002</v>
      </c>
    </row>
    <row r="104" spans="1:30" x14ac:dyDescent="0.3">
      <c r="A104" s="5">
        <v>1973</v>
      </c>
      <c r="B104" s="29">
        <v>97.55</v>
      </c>
      <c r="C104" s="22">
        <v>3.38</v>
      </c>
      <c r="D104" s="22">
        <f t="shared" si="6"/>
        <v>3.0098335647945968</v>
      </c>
      <c r="E104" s="22">
        <f>SUM($D$2:D103)</f>
        <v>312.87838088319609</v>
      </c>
      <c r="F104" s="36">
        <f>COUNT($D$2:D103)</f>
        <v>102</v>
      </c>
      <c r="G104" s="22">
        <f t="shared" si="3"/>
        <v>3.0674351066980008</v>
      </c>
      <c r="H104" s="22">
        <f t="shared" si="4"/>
        <v>0.24585518238588777</v>
      </c>
      <c r="I104" s="78">
        <f t="shared" si="7"/>
        <v>-20.5</v>
      </c>
      <c r="J104" s="36">
        <f>COUNT($I$2:I103)</f>
        <v>101</v>
      </c>
      <c r="K104" s="46">
        <f>SUM($I$3:I103)/J104</f>
        <v>1.121881188118812</v>
      </c>
      <c r="L104" s="22">
        <v>8.16</v>
      </c>
      <c r="M104" s="13">
        <v>0.75558846343699315</v>
      </c>
      <c r="N104" s="2">
        <v>7.4499999999999997E-2</v>
      </c>
      <c r="O104" s="2">
        <v>7.6799999999999993E-2</v>
      </c>
      <c r="P104" s="2">
        <v>8.48E-2</v>
      </c>
      <c r="Q104" s="2">
        <v>7.2599999999999998E-2</v>
      </c>
      <c r="R104" s="13">
        <v>-3.4840333199999997E-2</v>
      </c>
      <c r="S104" s="18">
        <v>1.3007395124224599E-2</v>
      </c>
      <c r="T104" s="18">
        <f t="shared" si="2"/>
        <v>7.4499999999999997E-2</v>
      </c>
      <c r="U104" s="18">
        <v>8.7563859508655417E-2</v>
      </c>
      <c r="V104" s="13">
        <v>0.33308376508640053</v>
      </c>
      <c r="W104" s="13">
        <v>-1.1103879216425305E-2</v>
      </c>
      <c r="X104" s="13">
        <v>1.1394964719774858E-2</v>
      </c>
      <c r="Y104" s="19">
        <v>2.5068590781999994E-2</v>
      </c>
      <c r="Z104" s="13">
        <v>-6.4019939999999996E-4</v>
      </c>
      <c r="AA104" s="18">
        <v>4.0386815399999998E-2</v>
      </c>
      <c r="AB104" s="13">
        <v>-0.14796598497300001</v>
      </c>
      <c r="AC104" s="13">
        <v>-0.17487895603299999</v>
      </c>
      <c r="AD104" s="13">
        <f t="shared" si="5"/>
        <v>-0.335761677185</v>
      </c>
    </row>
    <row r="105" spans="1:30" x14ac:dyDescent="0.3">
      <c r="A105" s="5">
        <v>1974</v>
      </c>
      <c r="B105" s="29">
        <v>68.56</v>
      </c>
      <c r="C105" s="22">
        <v>3.6</v>
      </c>
      <c r="D105" s="22">
        <f t="shared" si="6"/>
        <v>3.2209847107155523</v>
      </c>
      <c r="E105" s="22">
        <f>SUM($D$2:D104)</f>
        <v>315.88821444799066</v>
      </c>
      <c r="F105" s="36">
        <f>COUNT($D$2:D104)</f>
        <v>103</v>
      </c>
      <c r="G105" s="22">
        <f t="shared" si="3"/>
        <v>3.0668758684270938</v>
      </c>
      <c r="H105" s="22">
        <f t="shared" si="4"/>
        <v>0.24588899006321538</v>
      </c>
      <c r="I105" s="78">
        <f t="shared" si="7"/>
        <v>-28.989999999999995</v>
      </c>
      <c r="J105" s="36">
        <f>COUNT($I$2:I104)</f>
        <v>102</v>
      </c>
      <c r="K105" s="46">
        <f>SUM($I$3:I104)/J105</f>
        <v>0.90990196078431373</v>
      </c>
      <c r="L105" s="22">
        <v>8.89</v>
      </c>
      <c r="M105" s="13">
        <v>1.1200181747371154</v>
      </c>
      <c r="N105" s="2">
        <v>7.1500000000000008E-2</v>
      </c>
      <c r="O105" s="2">
        <v>8.8900000000000007E-2</v>
      </c>
      <c r="P105" s="2">
        <v>0.10630000000000001</v>
      </c>
      <c r="Q105" s="2">
        <v>7.5999999999999998E-2</v>
      </c>
      <c r="R105" s="13">
        <v>-9.3934234999999994E-3</v>
      </c>
      <c r="S105" s="18">
        <v>8.8459547130717367E-3</v>
      </c>
      <c r="T105" s="18">
        <f t="shared" si="2"/>
        <v>7.1500000000000008E-2</v>
      </c>
      <c r="U105" s="18">
        <v>0.12137254656754859</v>
      </c>
      <c r="V105" s="13">
        <v>0.16306447402766902</v>
      </c>
      <c r="W105" s="13">
        <v>4.3426493019093071E-2</v>
      </c>
      <c r="X105" s="13">
        <v>-3.0617512511581957E-2</v>
      </c>
      <c r="Y105" s="19">
        <v>4.8042912741000018E-2</v>
      </c>
      <c r="Z105" s="13">
        <v>-8.3048791000000003E-4</v>
      </c>
      <c r="AA105" s="18">
        <v>3.6546005700000002E-2</v>
      </c>
      <c r="AB105" s="13">
        <v>-0.26426167718499999</v>
      </c>
      <c r="AC105" s="13">
        <v>-0.29661922756499998</v>
      </c>
      <c r="AD105" s="13">
        <f t="shared" si="5"/>
        <v>0.31522480573799999</v>
      </c>
    </row>
    <row r="106" spans="1:30" x14ac:dyDescent="0.3">
      <c r="A106" s="5">
        <v>1975</v>
      </c>
      <c r="B106" s="29">
        <v>90.19</v>
      </c>
      <c r="C106" s="22">
        <v>3.68</v>
      </c>
      <c r="D106" s="22">
        <f t="shared" si="6"/>
        <v>3.374205933119836</v>
      </c>
      <c r="E106" s="22">
        <f>SUM($D$2:D105)</f>
        <v>319.10919915870619</v>
      </c>
      <c r="F106" s="36">
        <f>COUNT($D$2:D105)</f>
        <v>104</v>
      </c>
      <c r="G106" s="22">
        <f t="shared" si="3"/>
        <v>3.0683576842183289</v>
      </c>
      <c r="H106" s="22">
        <f t="shared" si="4"/>
        <v>0.24579943004498492</v>
      </c>
      <c r="I106" s="78">
        <f t="shared" si="7"/>
        <v>21.629999999999995</v>
      </c>
      <c r="J106" s="36">
        <f>COUNT($I$2:I105)</f>
        <v>103</v>
      </c>
      <c r="K106" s="46">
        <f>SUM($I$3:I105)/J106</f>
        <v>0.61961165048543698</v>
      </c>
      <c r="L106" s="22">
        <v>7.96</v>
      </c>
      <c r="M106" s="13">
        <v>0.87633885102239539</v>
      </c>
      <c r="N106" s="2">
        <v>5.4400000000000004E-2</v>
      </c>
      <c r="O106" s="2">
        <v>8.7899999999999992E-2</v>
      </c>
      <c r="P106" s="2">
        <v>0.1056</v>
      </c>
      <c r="Q106" s="2">
        <v>8.0500000000000002E-2</v>
      </c>
      <c r="R106" s="13">
        <v>-1.09329479E-2</v>
      </c>
      <c r="S106" s="18">
        <v>2.3709428509700505E-2</v>
      </c>
      <c r="T106" s="18">
        <f t="shared" si="2"/>
        <v>5.4400000000000004E-2</v>
      </c>
      <c r="U106" s="18">
        <v>6.9912219754315386E-2</v>
      </c>
      <c r="V106" s="13">
        <v>0.20259987317691819</v>
      </c>
      <c r="W106" s="13">
        <v>9.1868877172598618E-2</v>
      </c>
      <c r="X106" s="13">
        <v>0.14644256327733984</v>
      </c>
      <c r="Y106" s="19">
        <v>2.4263498756999975E-2</v>
      </c>
      <c r="Z106" s="13">
        <v>-4.6511563000000003E-4</v>
      </c>
      <c r="AA106" s="18">
        <v>3.2830273200000003E-2</v>
      </c>
      <c r="AB106" s="13">
        <v>0.369624805738</v>
      </c>
      <c r="AC106" s="13">
        <v>0.31365939973700002</v>
      </c>
      <c r="AD106" s="13">
        <f t="shared" si="5"/>
        <v>0.19565983667999998</v>
      </c>
    </row>
    <row r="107" spans="1:30" x14ac:dyDescent="0.3">
      <c r="A107" s="5">
        <v>1976</v>
      </c>
      <c r="B107" s="29">
        <v>107.46</v>
      </c>
      <c r="C107" s="22">
        <v>4.05</v>
      </c>
      <c r="D107" s="22">
        <f t="shared" si="6"/>
        <v>3.156212088432897</v>
      </c>
      <c r="E107" s="22">
        <f>SUM($D$2:D106)</f>
        <v>322.483405091826</v>
      </c>
      <c r="F107" s="36">
        <f>COUNT($D$2:D106)</f>
        <v>105</v>
      </c>
      <c r="G107" s="22">
        <f t="shared" si="3"/>
        <v>3.0712705246840573</v>
      </c>
      <c r="H107" s="22">
        <f t="shared" si="4"/>
        <v>0.24562356982593364</v>
      </c>
      <c r="I107" s="78">
        <f t="shared" si="7"/>
        <v>17.269999999999996</v>
      </c>
      <c r="J107" s="36">
        <f>COUNT($I$2:I106)</f>
        <v>104</v>
      </c>
      <c r="K107" s="46">
        <f>SUM($I$3:I106)/J107</f>
        <v>0.82163461538461546</v>
      </c>
      <c r="L107" s="22">
        <v>9.91</v>
      </c>
      <c r="M107" s="13">
        <v>0.7799731249688947</v>
      </c>
      <c r="N107" s="2">
        <v>4.3499999999999997E-2</v>
      </c>
      <c r="O107" s="2">
        <v>7.980000000000001E-2</v>
      </c>
      <c r="P107" s="2">
        <v>9.1199999999999989E-2</v>
      </c>
      <c r="Q107" s="2">
        <v>7.2099999999999997E-2</v>
      </c>
      <c r="R107" s="13">
        <v>-1.27243184E-2</v>
      </c>
      <c r="S107" s="18">
        <v>2.8565706005229948E-2</v>
      </c>
      <c r="T107" s="18">
        <f t="shared" si="2"/>
        <v>4.3499999999999997E-2</v>
      </c>
      <c r="U107" s="18">
        <v>4.7999470196867344E-2</v>
      </c>
      <c r="V107" s="13">
        <v>0.20792802923812201</v>
      </c>
      <c r="W107" s="13">
        <v>0.1676451102143508</v>
      </c>
      <c r="X107" s="13">
        <v>0.18646869379351605</v>
      </c>
      <c r="Y107" s="19">
        <v>1.2467234139000008E-2</v>
      </c>
      <c r="Z107" s="13">
        <v>-1.1227041E-3</v>
      </c>
      <c r="AA107" s="18">
        <v>3.4112588100000001E-2</v>
      </c>
      <c r="AB107" s="13">
        <v>0.23915983667999999</v>
      </c>
      <c r="AC107" s="13">
        <v>0.191175250528</v>
      </c>
      <c r="AD107" s="13">
        <f t="shared" si="5"/>
        <v>-0.13496605510699999</v>
      </c>
    </row>
    <row r="108" spans="1:30" x14ac:dyDescent="0.3">
      <c r="A108" s="5">
        <v>1977</v>
      </c>
      <c r="B108" s="29">
        <v>95.1</v>
      </c>
      <c r="C108" s="22">
        <v>4.67</v>
      </c>
      <c r="D108" s="22">
        <f t="shared" si="6"/>
        <v>3.024334297154387</v>
      </c>
      <c r="E108" s="22">
        <f>SUM($D$2:D107)</f>
        <v>325.63961718025888</v>
      </c>
      <c r="F108" s="36">
        <f>COUNT($D$2:D107)</f>
        <v>106</v>
      </c>
      <c r="G108" s="22">
        <f t="shared" si="3"/>
        <v>3.0720718601911217</v>
      </c>
      <c r="H108" s="22">
        <f t="shared" si="4"/>
        <v>0.24557523401688333</v>
      </c>
      <c r="I108" s="78">
        <f t="shared" si="7"/>
        <v>-12.36</v>
      </c>
      <c r="J108" s="36">
        <f>COUNT($I$2:I107)</f>
        <v>105</v>
      </c>
      <c r="K108" s="46">
        <f>SUM($I$3:I107)/J108</f>
        <v>0.97828571428571431</v>
      </c>
      <c r="L108" s="22">
        <v>10.89</v>
      </c>
      <c r="M108" s="13">
        <v>0.96033302453168434</v>
      </c>
      <c r="N108" s="2">
        <v>6.0700000000000004E-2</v>
      </c>
      <c r="O108" s="2">
        <v>8.1900000000000001E-2</v>
      </c>
      <c r="P108" s="2">
        <v>8.9900000000000008E-2</v>
      </c>
      <c r="Q108" s="2">
        <v>8.0299999999999996E-2</v>
      </c>
      <c r="R108" s="13">
        <v>-7.6389908999999999E-3</v>
      </c>
      <c r="S108" s="18">
        <v>3.0475541122897399E-2</v>
      </c>
      <c r="T108" s="18">
        <f t="shared" si="2"/>
        <v>6.0700000000000004E-2</v>
      </c>
      <c r="U108" s="18">
        <v>6.7484138648748138E-2</v>
      </c>
      <c r="V108" s="13">
        <v>0.21893590124925638</v>
      </c>
      <c r="W108" s="13">
        <v>-6.9885475034626721E-3</v>
      </c>
      <c r="X108" s="13">
        <v>1.7097783189292892E-2</v>
      </c>
      <c r="Y108" s="19">
        <v>8.2597212450000075E-3</v>
      </c>
      <c r="Z108" s="13">
        <v>-1.8338899000000001E-3</v>
      </c>
      <c r="AA108" s="18">
        <v>3.6955031499999999E-2</v>
      </c>
      <c r="AB108" s="13">
        <v>-7.4266055107000004E-2</v>
      </c>
      <c r="AC108" s="13">
        <v>-0.11692512840700001</v>
      </c>
      <c r="AD108" s="13">
        <f t="shared" si="5"/>
        <v>-2.6685118075E-2</v>
      </c>
    </row>
    <row r="109" spans="1:30" x14ac:dyDescent="0.3">
      <c r="A109" s="5">
        <v>1978</v>
      </c>
      <c r="B109" s="29">
        <v>96.11</v>
      </c>
      <c r="C109" s="22">
        <v>5.07</v>
      </c>
      <c r="D109" s="22">
        <f t="shared" si="6"/>
        <v>3.058234699587405</v>
      </c>
      <c r="E109" s="22">
        <f>SUM($D$2:D108)</f>
        <v>328.66395147741326</v>
      </c>
      <c r="F109" s="36">
        <f>COUNT($D$2:D108)</f>
        <v>107</v>
      </c>
      <c r="G109" s="22">
        <f t="shared" si="3"/>
        <v>3.0716257147421802</v>
      </c>
      <c r="H109" s="22">
        <f t="shared" si="4"/>
        <v>0.24560214274590342</v>
      </c>
      <c r="I109" s="78">
        <f t="shared" si="7"/>
        <v>1.0100000000000051</v>
      </c>
      <c r="J109" s="36">
        <f>COUNT($I$2:I108)</f>
        <v>106</v>
      </c>
      <c r="K109" s="46">
        <f>SUM($I$3:I108)/J109</f>
        <v>0.85245283018867923</v>
      </c>
      <c r="L109" s="22">
        <v>12.33</v>
      </c>
      <c r="M109" s="13">
        <v>1.0457012956360789</v>
      </c>
      <c r="N109" s="2">
        <v>9.0800000000000006E-2</v>
      </c>
      <c r="O109" s="2">
        <v>9.1600000000000001E-2</v>
      </c>
      <c r="P109" s="2">
        <v>9.9399999999999988E-2</v>
      </c>
      <c r="Q109" s="2">
        <v>8.9800000000000005E-2</v>
      </c>
      <c r="R109" s="13">
        <v>-8.4735691999999994E-3</v>
      </c>
      <c r="S109" s="18">
        <v>1.4874872997995867E-2</v>
      </c>
      <c r="T109" s="18">
        <f t="shared" si="2"/>
        <v>9.0800000000000006E-2</v>
      </c>
      <c r="U109" s="18">
        <v>8.9918246807863644E-2</v>
      </c>
      <c r="V109" s="13">
        <v>0.21944915254237288</v>
      </c>
      <c r="W109" s="13">
        <v>-1.1658690259455429E-2</v>
      </c>
      <c r="X109" s="13">
        <v>-7.0356310452435178E-4</v>
      </c>
      <c r="Y109" s="19">
        <v>1.5801216736999999E-2</v>
      </c>
      <c r="Z109" s="13">
        <v>-1.5481538999999999E-3</v>
      </c>
      <c r="AA109" s="18">
        <v>4.1013024600000003E-2</v>
      </c>
      <c r="AB109" s="13">
        <v>6.4114881925000006E-2</v>
      </c>
      <c r="AC109" s="13">
        <v>9.4480289850000006E-3</v>
      </c>
      <c r="AD109" s="13">
        <f t="shared" si="5"/>
        <v>6.547755027600001E-2</v>
      </c>
    </row>
    <row r="110" spans="1:30" x14ac:dyDescent="0.3">
      <c r="A110" s="5">
        <v>1979</v>
      </c>
      <c r="B110" s="29">
        <v>107.94</v>
      </c>
      <c r="C110" s="22">
        <v>5.65</v>
      </c>
      <c r="D110" s="22">
        <f t="shared" si="6"/>
        <v>3.179233075767621</v>
      </c>
      <c r="E110" s="22">
        <f>SUM($D$2:D109)</f>
        <v>331.72218617700065</v>
      </c>
      <c r="F110" s="36">
        <f>COUNT($D$2:D109)</f>
        <v>108</v>
      </c>
      <c r="G110" s="22">
        <f t="shared" si="3"/>
        <v>3.0715017238611173</v>
      </c>
      <c r="H110" s="22">
        <f t="shared" si="4"/>
        <v>0.24560962215476417</v>
      </c>
      <c r="I110" s="78">
        <f t="shared" si="7"/>
        <v>11.829999999999998</v>
      </c>
      <c r="J110" s="36">
        <f>COUNT($I$2:I109)</f>
        <v>107</v>
      </c>
      <c r="K110" s="46">
        <f>SUM($I$3:I109)/J110</f>
        <v>0.85392523364485984</v>
      </c>
      <c r="L110" s="22">
        <v>14.86</v>
      </c>
      <c r="M110" s="13">
        <v>1.0619500679590814</v>
      </c>
      <c r="N110" s="2">
        <v>0.12039999999999999</v>
      </c>
      <c r="O110" s="2">
        <v>0.1074</v>
      </c>
      <c r="P110" s="2">
        <v>0.1206</v>
      </c>
      <c r="Q110" s="2">
        <v>0.1012</v>
      </c>
      <c r="R110" s="13">
        <v>-8.4956015999999995E-3</v>
      </c>
      <c r="S110" s="18">
        <v>1.0549299297790264E-2</v>
      </c>
      <c r="T110" s="18">
        <f t="shared" si="2"/>
        <v>0.12039999999999999</v>
      </c>
      <c r="U110" s="18">
        <v>0.13233099470119147</v>
      </c>
      <c r="V110" s="13">
        <v>0.22005673869112388</v>
      </c>
      <c r="W110" s="13">
        <v>-1.2503115943428234E-2</v>
      </c>
      <c r="X110" s="13">
        <v>-4.2004105484702237E-2</v>
      </c>
      <c r="Y110" s="19">
        <v>1.1823069950999987E-2</v>
      </c>
      <c r="Z110" s="13">
        <v>-3.7113092999999998E-4</v>
      </c>
      <c r="AA110" s="18">
        <v>4.0552788700000002E-2</v>
      </c>
      <c r="AB110" s="13">
        <v>0.185877550276</v>
      </c>
      <c r="AC110" s="13">
        <v>0.122834994148</v>
      </c>
      <c r="AD110" s="13">
        <f t="shared" si="5"/>
        <v>0.17100183907899999</v>
      </c>
    </row>
    <row r="111" spans="1:30" x14ac:dyDescent="0.3">
      <c r="A111" s="5">
        <v>1980</v>
      </c>
      <c r="B111" s="29">
        <v>135.76</v>
      </c>
      <c r="C111" s="22">
        <v>6.16</v>
      </c>
      <c r="D111" s="22">
        <f t="shared" si="6"/>
        <v>2.9904423324286933</v>
      </c>
      <c r="E111" s="22">
        <f>SUM($D$2:D110)</f>
        <v>334.90141925276828</v>
      </c>
      <c r="F111" s="36">
        <f>COUNT($D$2:D110)</f>
        <v>109</v>
      </c>
      <c r="G111" s="22">
        <f t="shared" si="3"/>
        <v>3.0724900848877823</v>
      </c>
      <c r="H111" s="22">
        <f t="shared" si="4"/>
        <v>0.24555001464848381</v>
      </c>
      <c r="I111" s="78">
        <f t="shared" si="7"/>
        <v>27.819999999999993</v>
      </c>
      <c r="J111" s="36">
        <f>COUNT($I$2:I110)</f>
        <v>108</v>
      </c>
      <c r="K111" s="46">
        <f>SUM($I$3:I110)/J111</f>
        <v>0.9555555555555556</v>
      </c>
      <c r="L111" s="22">
        <v>14.82</v>
      </c>
      <c r="M111" s="13">
        <v>0.89150302389028924</v>
      </c>
      <c r="N111" s="2">
        <v>0.15490000000000001</v>
      </c>
      <c r="O111" s="2">
        <v>0.1321</v>
      </c>
      <c r="P111" s="2">
        <v>0.15140000000000001</v>
      </c>
      <c r="Q111" s="2">
        <v>0.11990000000000001</v>
      </c>
      <c r="R111" s="13">
        <v>-1.20440709E-2</v>
      </c>
      <c r="S111" s="18">
        <v>2.6816359014022708E-2</v>
      </c>
      <c r="T111" s="18">
        <f t="shared" si="2"/>
        <v>0.15490000000000001</v>
      </c>
      <c r="U111" s="18">
        <v>0.12324694037233752</v>
      </c>
      <c r="V111" s="13">
        <v>0.27802428930049528</v>
      </c>
      <c r="W111" s="13">
        <v>-3.9529863963658318E-2</v>
      </c>
      <c r="X111" s="13">
        <v>-2.7565260055168239E-2</v>
      </c>
      <c r="Y111" s="19">
        <v>2.7341856138000019E-2</v>
      </c>
      <c r="Z111" s="13">
        <v>1.0201575E-3</v>
      </c>
      <c r="AA111" s="18">
        <v>3.78513267E-2</v>
      </c>
      <c r="AB111" s="13">
        <v>0.325901839079</v>
      </c>
      <c r="AC111" s="13">
        <v>0.25984059635899998</v>
      </c>
      <c r="AD111" s="13">
        <f t="shared" si="5"/>
        <v>-0.15713894367699999</v>
      </c>
    </row>
    <row r="112" spans="1:30" x14ac:dyDescent="0.3">
      <c r="A112" s="5">
        <v>1981</v>
      </c>
      <c r="B112" s="29">
        <v>122.55</v>
      </c>
      <c r="C112" s="22">
        <v>6.63</v>
      </c>
      <c r="D112" s="22">
        <f t="shared" si="6"/>
        <v>3.0545986297390959</v>
      </c>
      <c r="E112" s="22">
        <f>SUM($D$2:D111)</f>
        <v>337.89186158519698</v>
      </c>
      <c r="F112" s="36">
        <f>COUNT($D$2:D111)</f>
        <v>110</v>
      </c>
      <c r="G112" s="22">
        <f t="shared" si="3"/>
        <v>3.0717441962290635</v>
      </c>
      <c r="H112" s="22">
        <f t="shared" si="4"/>
        <v>0.24559499610170085</v>
      </c>
      <c r="I112" s="78">
        <f t="shared" si="7"/>
        <v>-13.209999999999994</v>
      </c>
      <c r="J112" s="36">
        <f>COUNT($I$2:I111)</f>
        <v>109</v>
      </c>
      <c r="K112" s="46">
        <f>SUM($I$3:I111)/J112</f>
        <v>1.2020183486238532</v>
      </c>
      <c r="L112" s="22">
        <v>15.36</v>
      </c>
      <c r="M112" s="13">
        <v>1.0611428571428572</v>
      </c>
      <c r="N112" s="2">
        <v>0.1085</v>
      </c>
      <c r="O112" s="2">
        <v>0.14230000000000001</v>
      </c>
      <c r="P112" s="2">
        <v>0.16550000000000001</v>
      </c>
      <c r="Q112" s="2">
        <v>0.13339999999999999</v>
      </c>
      <c r="R112" s="13">
        <v>-2.2353808000000002E-3</v>
      </c>
      <c r="S112" s="18">
        <v>1.1909553979419835E-2</v>
      </c>
      <c r="T112" s="18">
        <f t="shared" si="2"/>
        <v>0.1085</v>
      </c>
      <c r="U112" s="18">
        <v>8.9009812455517423E-2</v>
      </c>
      <c r="V112" s="13">
        <v>0.36217513680330327</v>
      </c>
      <c r="W112" s="13">
        <v>1.8569705569506212E-2</v>
      </c>
      <c r="X112" s="13">
        <v>-1.2361932363189609E-2</v>
      </c>
      <c r="Y112" s="19">
        <v>1.8130823458000007E-2</v>
      </c>
      <c r="Z112" s="13">
        <v>-1.2794664000000001E-3</v>
      </c>
      <c r="AA112" s="18">
        <v>3.9056501200000003E-2</v>
      </c>
      <c r="AB112" s="13">
        <v>-4.8638943677000002E-2</v>
      </c>
      <c r="AC112" s="13">
        <v>-9.6532792601000006E-2</v>
      </c>
      <c r="AD112" s="13">
        <f t="shared" si="5"/>
        <v>0.14200584932400001</v>
      </c>
    </row>
    <row r="113" spans="1:30" x14ac:dyDescent="0.3">
      <c r="A113" s="5">
        <v>1982</v>
      </c>
      <c r="B113" s="29">
        <v>140.63999999999999</v>
      </c>
      <c r="C113" s="22">
        <v>6.87</v>
      </c>
      <c r="D113" s="22">
        <f t="shared" si="6"/>
        <v>3.1783570352258028</v>
      </c>
      <c r="E113" s="22">
        <f>SUM($D$2:D112)</f>
        <v>340.94646021493605</v>
      </c>
      <c r="F113" s="36">
        <f>COUNT($D$2:D112)</f>
        <v>111</v>
      </c>
      <c r="G113" s="22">
        <f t="shared" si="3"/>
        <v>3.0715897316660907</v>
      </c>
      <c r="H113" s="22">
        <f t="shared" si="4"/>
        <v>0.24560431327907906</v>
      </c>
      <c r="I113" s="78">
        <f t="shared" si="7"/>
        <v>18.089999999999989</v>
      </c>
      <c r="J113" s="36">
        <f>COUNT($I$2:I112)</f>
        <v>110</v>
      </c>
      <c r="K113" s="46">
        <f>SUM($I$3:I112)/J113</f>
        <v>1.071</v>
      </c>
      <c r="L113" s="22">
        <v>12.64</v>
      </c>
      <c r="M113" s="13">
        <v>0.93221472662296712</v>
      </c>
      <c r="N113" s="2">
        <v>7.9399999999999998E-2</v>
      </c>
      <c r="O113" s="2">
        <v>0.1183</v>
      </c>
      <c r="P113" s="2">
        <v>0.1414</v>
      </c>
      <c r="Q113" s="2">
        <v>0.1095</v>
      </c>
      <c r="R113" s="13">
        <v>5.4725689999999996E-4</v>
      </c>
      <c r="S113" s="18">
        <v>2.9900534928850647E-3</v>
      </c>
      <c r="T113" s="18">
        <f t="shared" si="2"/>
        <v>7.9399999999999998E-2</v>
      </c>
      <c r="U113" s="18">
        <v>3.8541081039036307E-2</v>
      </c>
      <c r="V113" s="13">
        <v>0.3647539027068315</v>
      </c>
      <c r="W113" s="13">
        <v>0.40350369141261311</v>
      </c>
      <c r="X113" s="13">
        <v>0.42561899297757821</v>
      </c>
      <c r="Y113" s="19">
        <v>3.3440923141000008E-2</v>
      </c>
      <c r="Z113" s="13">
        <v>-1.3463488000000001E-3</v>
      </c>
      <c r="AA113" s="18">
        <v>3.3227199899999997E-2</v>
      </c>
      <c r="AB113" s="13">
        <v>0.22140584932400001</v>
      </c>
      <c r="AC113" s="13">
        <v>0.15391859637800001</v>
      </c>
      <c r="AD113" s="13">
        <f t="shared" si="5"/>
        <v>0.13286719674899999</v>
      </c>
    </row>
    <row r="114" spans="1:30" x14ac:dyDescent="0.3">
      <c r="A114" s="5">
        <v>1983</v>
      </c>
      <c r="B114" s="29">
        <v>164.93</v>
      </c>
      <c r="C114" s="22">
        <v>7.09</v>
      </c>
      <c r="D114" s="22">
        <f t="shared" si="6"/>
        <v>3.1607445659443281</v>
      </c>
      <c r="E114" s="22">
        <f>SUM($D$2:D113)</f>
        <v>344.12481725016187</v>
      </c>
      <c r="F114" s="36">
        <f>COUNT($D$2:D113)</f>
        <v>112</v>
      </c>
      <c r="G114" s="22">
        <f t="shared" si="3"/>
        <v>3.0725430111621597</v>
      </c>
      <c r="H114" s="22">
        <f t="shared" si="4"/>
        <v>0.24554682351031459</v>
      </c>
      <c r="I114" s="78">
        <f t="shared" si="7"/>
        <v>24.29000000000002</v>
      </c>
      <c r="J114" s="36">
        <f>COUNT($I$2:I113)</f>
        <v>111</v>
      </c>
      <c r="K114" s="46">
        <f>SUM($I$3:I113)/J114</f>
        <v>1.224324324324324</v>
      </c>
      <c r="L114" s="22">
        <v>14.03</v>
      </c>
      <c r="M114" s="13">
        <v>0.70035911777791893</v>
      </c>
      <c r="N114" s="2">
        <v>0.09</v>
      </c>
      <c r="O114" s="2">
        <v>0.12570000000000001</v>
      </c>
      <c r="P114" s="2">
        <v>0.13750000000000001</v>
      </c>
      <c r="Q114" s="2">
        <v>0.1197</v>
      </c>
      <c r="R114" s="13">
        <v>1.8764965500000001E-2</v>
      </c>
      <c r="S114" s="18">
        <v>2.7024689974301252E-2</v>
      </c>
      <c r="T114" s="18">
        <f t="shared" si="2"/>
        <v>0.09</v>
      </c>
      <c r="U114" s="18">
        <v>3.7878352356431888E-2</v>
      </c>
      <c r="V114" s="13">
        <v>0.43000775329515045</v>
      </c>
      <c r="W114" s="13">
        <v>6.5190631292681989E-3</v>
      </c>
      <c r="X114" s="13">
        <v>6.2585763820442564E-2</v>
      </c>
      <c r="Y114" s="19">
        <v>1.7870772617999995E-2</v>
      </c>
      <c r="Z114" s="13">
        <v>-1.6937270999999999E-3</v>
      </c>
      <c r="AA114" s="18">
        <v>3.5578163900000001E-2</v>
      </c>
      <c r="AB114" s="13">
        <v>0.22286719674899999</v>
      </c>
      <c r="AC114" s="13">
        <v>0.17018163502899999</v>
      </c>
      <c r="AD114" s="13">
        <f t="shared" si="5"/>
        <v>-1.3700921854000001E-2</v>
      </c>
    </row>
    <row r="115" spans="1:30" x14ac:dyDescent="0.3">
      <c r="A115" s="5">
        <v>1984</v>
      </c>
      <c r="B115" s="29">
        <v>167.24</v>
      </c>
      <c r="C115" s="22">
        <v>7.53</v>
      </c>
      <c r="D115" s="22">
        <f t="shared" si="6"/>
        <v>3.3342892261770745</v>
      </c>
      <c r="E115" s="22">
        <f>SUM($D$2:D114)</f>
        <v>347.28556181610622</v>
      </c>
      <c r="F115" s="36">
        <f>COUNT($D$2:D114)</f>
        <v>113</v>
      </c>
      <c r="G115" s="22">
        <f t="shared" si="3"/>
        <v>3.0733235558947452</v>
      </c>
      <c r="H115" s="22">
        <f t="shared" si="4"/>
        <v>0.2454997709555484</v>
      </c>
      <c r="I115" s="78">
        <f t="shared" si="7"/>
        <v>2.3100000000000023</v>
      </c>
      <c r="J115" s="36">
        <f>COUNT($I$2:I114)</f>
        <v>112</v>
      </c>
      <c r="K115" s="46">
        <f>SUM($I$3:I114)/J115</f>
        <v>1.4302678571428571</v>
      </c>
      <c r="L115" s="22">
        <v>16.64</v>
      </c>
      <c r="M115" s="13">
        <v>0.73309837648670739</v>
      </c>
      <c r="N115" s="2">
        <v>8.0600000000000005E-2</v>
      </c>
      <c r="O115" s="2">
        <v>0.12130000000000001</v>
      </c>
      <c r="P115" s="2">
        <v>0.13400000000000001</v>
      </c>
      <c r="Q115" s="2">
        <v>0.11700000000000001</v>
      </c>
      <c r="R115" s="13">
        <v>1.0606469300000001E-2</v>
      </c>
      <c r="S115" s="18">
        <v>-2.7196786594198941E-2</v>
      </c>
      <c r="T115" s="18">
        <f t="shared" si="2"/>
        <v>8.0600000000000005E-2</v>
      </c>
      <c r="U115" s="18">
        <v>3.9457235423427051E-2</v>
      </c>
      <c r="V115" s="13">
        <v>0.17073741237899057</v>
      </c>
      <c r="W115" s="13">
        <v>0.15492497979200315</v>
      </c>
      <c r="X115" s="13">
        <v>0.16860157699145528</v>
      </c>
      <c r="Y115" s="19">
        <v>1.6250910215000001E-2</v>
      </c>
      <c r="Z115" s="13">
        <v>-1.1276635000000001E-3</v>
      </c>
      <c r="AA115" s="18">
        <v>3.8909506500000003E-2</v>
      </c>
      <c r="AB115" s="13">
        <v>6.6899078146000004E-2</v>
      </c>
      <c r="AC115" s="13">
        <v>1.8394959461000001E-2</v>
      </c>
      <c r="AD115" s="13">
        <f t="shared" si="5"/>
        <v>0.24879425992799997</v>
      </c>
    </row>
    <row r="116" spans="1:30" x14ac:dyDescent="0.3">
      <c r="A116" s="5">
        <v>1985</v>
      </c>
      <c r="B116" s="29">
        <v>211.28</v>
      </c>
      <c r="C116" s="22">
        <v>7.9</v>
      </c>
      <c r="D116" s="22">
        <f t="shared" si="6"/>
        <v>3.4227771993994343</v>
      </c>
      <c r="E116" s="22">
        <f>SUM($D$2:D115)</f>
        <v>350.6198510422833</v>
      </c>
      <c r="F116" s="36">
        <f>COUNT($D$2:D115)</f>
        <v>114</v>
      </c>
      <c r="G116" s="22">
        <f t="shared" si="3"/>
        <v>3.0756127284410817</v>
      </c>
      <c r="H116" s="22">
        <f t="shared" si="4"/>
        <v>0.2453618797050178</v>
      </c>
      <c r="I116" s="78">
        <f t="shared" si="7"/>
        <v>44.039999999999992</v>
      </c>
      <c r="J116" s="36">
        <f>COUNT($I$2:I115)</f>
        <v>113</v>
      </c>
      <c r="K116" s="46">
        <f>SUM($I$3:I115)/J116</f>
        <v>1.4380530973451326</v>
      </c>
      <c r="L116" s="22">
        <v>14.61</v>
      </c>
      <c r="M116" s="13">
        <v>0.59269268816231002</v>
      </c>
      <c r="N116" s="2">
        <v>7.0999999999999994E-2</v>
      </c>
      <c r="O116" s="2">
        <v>0.1016</v>
      </c>
      <c r="P116" s="2">
        <v>0.1158</v>
      </c>
      <c r="Q116" s="2">
        <v>9.5600000000000004E-2</v>
      </c>
      <c r="R116" s="13">
        <v>1.62834026E-2</v>
      </c>
      <c r="S116" s="18">
        <v>-1.9465081542443776E-2</v>
      </c>
      <c r="T116" s="18">
        <f t="shared" ref="T116:T143" si="8">N116</f>
        <v>7.0999999999999994E-2</v>
      </c>
      <c r="U116" s="18">
        <v>3.7653792816947584E-2</v>
      </c>
      <c r="V116" s="13">
        <v>0.17645539054697942</v>
      </c>
      <c r="W116" s="13">
        <v>0.30971145005254219</v>
      </c>
      <c r="X116" s="13">
        <v>0.30090889786974073</v>
      </c>
      <c r="Y116" s="19">
        <v>1.0517815770000003E-2</v>
      </c>
      <c r="Z116" s="13">
        <v>-1.7213560000000001E-3</v>
      </c>
      <c r="AA116" s="18">
        <v>3.7881674300000001E-2</v>
      </c>
      <c r="AB116" s="13">
        <v>0.31979425992799998</v>
      </c>
      <c r="AC116" s="13">
        <v>0.266198130624</v>
      </c>
      <c r="AD116" s="13">
        <f t="shared" si="5"/>
        <v>0.125360034683</v>
      </c>
    </row>
    <row r="117" spans="1:30" x14ac:dyDescent="0.3">
      <c r="A117" s="5">
        <v>1986</v>
      </c>
      <c r="B117" s="29">
        <v>242.17</v>
      </c>
      <c r="C117" s="22">
        <v>8.2799999999999994</v>
      </c>
      <c r="D117" s="22">
        <f t="shared" si="6"/>
        <v>3.3958692024305304</v>
      </c>
      <c r="E117" s="22">
        <f>SUM($D$2:D116)</f>
        <v>354.04262824168273</v>
      </c>
      <c r="F117" s="36">
        <f>COUNT($D$2:D116)</f>
        <v>115</v>
      </c>
      <c r="G117" s="22">
        <f t="shared" si="3"/>
        <v>3.078631549927676</v>
      </c>
      <c r="H117" s="22">
        <f t="shared" si="4"/>
        <v>0.24518027376553106</v>
      </c>
      <c r="I117" s="78">
        <f t="shared" si="7"/>
        <v>30.889999999999986</v>
      </c>
      <c r="J117" s="36">
        <f>COUNT($I$2:I116)</f>
        <v>114</v>
      </c>
      <c r="K117" s="46">
        <f>SUM($I$3:I116)/J117</f>
        <v>1.8117543859649121</v>
      </c>
      <c r="L117" s="22">
        <v>14.48</v>
      </c>
      <c r="M117" s="13">
        <v>0.49843086579287427</v>
      </c>
      <c r="N117" s="2">
        <v>5.5300000000000002E-2</v>
      </c>
      <c r="O117" s="2">
        <v>8.4900000000000003E-2</v>
      </c>
      <c r="P117" s="2">
        <v>9.9700000000000011E-2</v>
      </c>
      <c r="Q117" s="2">
        <v>7.8899999999999998E-2</v>
      </c>
      <c r="R117" s="13">
        <v>5.5352077999999997E-3</v>
      </c>
      <c r="S117" s="18">
        <v>-1.1379025883112672E-2</v>
      </c>
      <c r="T117" s="18">
        <f t="shared" si="8"/>
        <v>5.5300000000000002E-2</v>
      </c>
      <c r="U117" s="18">
        <v>1.1247971920367306E-2</v>
      </c>
      <c r="V117" s="13">
        <v>0.16473415536112029</v>
      </c>
      <c r="W117" s="13">
        <v>0.2452123788005558</v>
      </c>
      <c r="X117" s="13">
        <v>0.1984747724570044</v>
      </c>
      <c r="Y117" s="19">
        <v>2.1676363818000005E-2</v>
      </c>
      <c r="Z117" s="13">
        <v>-2.2403246999999999E-3</v>
      </c>
      <c r="AA117" s="18">
        <v>3.4671334900000003E-2</v>
      </c>
      <c r="AB117" s="13">
        <v>0.18066003468299999</v>
      </c>
      <c r="AC117" s="13">
        <v>0.13870314935799999</v>
      </c>
      <c r="AD117" s="13">
        <f t="shared" si="5"/>
        <v>-6.1421018159999938E-3</v>
      </c>
    </row>
    <row r="118" spans="1:30" x14ac:dyDescent="0.3">
      <c r="A118" s="5">
        <v>1987</v>
      </c>
      <c r="B118" s="29">
        <v>247.08</v>
      </c>
      <c r="C118" s="22">
        <v>8.81</v>
      </c>
      <c r="D118" s="22">
        <f t="shared" si="6"/>
        <v>3.4507259719369845</v>
      </c>
      <c r="E118" s="22">
        <f>SUM($D$2:D117)</f>
        <v>357.43849744411324</v>
      </c>
      <c r="F118" s="36">
        <f>COUNT($D$2:D117)</f>
        <v>116</v>
      </c>
      <c r="G118" s="22">
        <f t="shared" si="3"/>
        <v>3.0813663572768384</v>
      </c>
      <c r="H118" s="22">
        <f t="shared" si="4"/>
        <v>0.24501598544738781</v>
      </c>
      <c r="I118" s="78">
        <f t="shared" si="7"/>
        <v>4.910000000000025</v>
      </c>
      <c r="J118" s="36">
        <f>COUNT($I$2:I117)</f>
        <v>115</v>
      </c>
      <c r="K118" s="46">
        <f>SUM($I$3:I117)/J118</f>
        <v>2.0646086956521739</v>
      </c>
      <c r="L118" s="22">
        <v>17.5</v>
      </c>
      <c r="M118" s="13">
        <v>0.50881201549388033</v>
      </c>
      <c r="N118" s="2">
        <v>5.7699999999999994E-2</v>
      </c>
      <c r="O118" s="2">
        <v>0.1011</v>
      </c>
      <c r="P118" s="2">
        <v>0.11289999999999999</v>
      </c>
      <c r="Q118" s="2">
        <v>9.1999999999999998E-2</v>
      </c>
      <c r="R118" s="13">
        <v>1.9162127000000001E-2</v>
      </c>
      <c r="S118" s="18">
        <v>1.3274756032356309E-2</v>
      </c>
      <c r="T118" s="18">
        <f t="shared" si="8"/>
        <v>5.7699999999999994E-2</v>
      </c>
      <c r="U118" s="18">
        <v>4.4241991416243076E-2</v>
      </c>
      <c r="V118" s="13">
        <v>0.1504068249609527</v>
      </c>
      <c r="W118" s="13">
        <v>-2.7165684524365852E-2</v>
      </c>
      <c r="X118" s="13">
        <v>-2.675910863092601E-3</v>
      </c>
      <c r="Y118" s="19">
        <v>0.10332703272799995</v>
      </c>
      <c r="Z118" s="13">
        <v>-2.7006902E-3</v>
      </c>
      <c r="AA118" s="18">
        <v>3.42889636E-2</v>
      </c>
      <c r="AB118" s="13">
        <v>5.1557898184000001E-2</v>
      </c>
      <c r="AC118" s="13">
        <v>1.6420105141000001E-2</v>
      </c>
      <c r="AD118" s="13">
        <f t="shared" si="5"/>
        <v>8.8917622298000001E-2</v>
      </c>
    </row>
    <row r="119" spans="1:30" x14ac:dyDescent="0.3">
      <c r="A119" s="5">
        <v>1988</v>
      </c>
      <c r="B119" s="29">
        <v>277.72000000000003</v>
      </c>
      <c r="C119" s="22">
        <v>9.73</v>
      </c>
      <c r="D119" s="22">
        <f t="shared" si="6"/>
        <v>3.592386663687682</v>
      </c>
      <c r="E119" s="22">
        <f>SUM($D$2:D118)</f>
        <v>360.88922341605024</v>
      </c>
      <c r="F119" s="36">
        <f>COUNT($D$2:D118)</f>
        <v>117</v>
      </c>
      <c r="G119" s="22">
        <f t="shared" si="3"/>
        <v>3.0845232770602586</v>
      </c>
      <c r="H119" s="22">
        <f t="shared" si="4"/>
        <v>0.2448266130875687</v>
      </c>
      <c r="I119" s="78">
        <f t="shared" si="7"/>
        <v>30.640000000000015</v>
      </c>
      <c r="J119" s="36">
        <f>COUNT($I$2:I118)</f>
        <v>116</v>
      </c>
      <c r="K119" s="46">
        <f>SUM($I$3:I118)/J119</f>
        <v>2.0891379310344829</v>
      </c>
      <c r="L119" s="22">
        <v>23.75</v>
      </c>
      <c r="M119" s="13">
        <v>0.46528357396809877</v>
      </c>
      <c r="N119" s="2">
        <v>8.0700000000000008E-2</v>
      </c>
      <c r="O119" s="2">
        <v>9.5700000000000007E-2</v>
      </c>
      <c r="P119" s="2">
        <v>0.1065</v>
      </c>
      <c r="Q119" s="2">
        <v>9.1800000000000007E-2</v>
      </c>
      <c r="R119" s="13">
        <v>2.01433208E-2</v>
      </c>
      <c r="S119" s="18">
        <v>-2.1511532971069728E-2</v>
      </c>
      <c r="T119" s="18">
        <f t="shared" si="8"/>
        <v>8.0700000000000008E-2</v>
      </c>
      <c r="U119" s="18">
        <v>4.4098836765351868E-2</v>
      </c>
      <c r="V119" s="13">
        <v>0.11464440117844345</v>
      </c>
      <c r="W119" s="13">
        <v>9.6665851987302043E-2</v>
      </c>
      <c r="X119" s="13">
        <v>0.10704120942637152</v>
      </c>
      <c r="Y119" s="19">
        <v>2.9262114561999987E-2</v>
      </c>
      <c r="Z119" s="13">
        <v>-2.2913171999999998E-3</v>
      </c>
      <c r="AA119" s="18">
        <v>3.4627241699999999E-2</v>
      </c>
      <c r="AB119" s="13">
        <v>0.16961762229800001</v>
      </c>
      <c r="AC119" s="13">
        <v>0.120568112752</v>
      </c>
      <c r="AD119" s="13">
        <f t="shared" si="5"/>
        <v>0.23741459125300002</v>
      </c>
    </row>
    <row r="120" spans="1:30" x14ac:dyDescent="0.3">
      <c r="A120" s="5">
        <v>1989</v>
      </c>
      <c r="B120" s="29">
        <v>353.4</v>
      </c>
      <c r="C120" s="22">
        <v>11.05</v>
      </c>
      <c r="D120" s="22">
        <f t="shared" si="6"/>
        <v>3.3973286710399244</v>
      </c>
      <c r="E120" s="22">
        <f>SUM($D$2:D119)</f>
        <v>364.48161007973795</v>
      </c>
      <c r="F120" s="36">
        <f>COUNT($D$2:D119)</f>
        <v>118</v>
      </c>
      <c r="G120" s="22">
        <f t="shared" si="3"/>
        <v>3.0888272040655758</v>
      </c>
      <c r="H120" s="22">
        <f t="shared" si="4"/>
        <v>0.24456890694859559</v>
      </c>
      <c r="I120" s="78">
        <f t="shared" si="7"/>
        <v>75.67999999999995</v>
      </c>
      <c r="J120" s="36">
        <f>COUNT($I$2:I119)</f>
        <v>117</v>
      </c>
      <c r="K120" s="46">
        <f>SUM($I$3:I119)/J120</f>
        <v>2.3331623931623935</v>
      </c>
      <c r="L120" s="22">
        <v>22.87</v>
      </c>
      <c r="M120" s="13">
        <v>0.39045474357111726</v>
      </c>
      <c r="N120" s="2">
        <v>7.6299999999999993E-2</v>
      </c>
      <c r="O120" s="2">
        <v>8.8599999999999998E-2</v>
      </c>
      <c r="P120" s="2">
        <v>9.820000000000001E-2</v>
      </c>
      <c r="Q120" s="2">
        <v>8.1600000000000006E-2</v>
      </c>
      <c r="R120" s="13">
        <v>2.7030044699999999E-2</v>
      </c>
      <c r="S120" s="18">
        <v>-1.2323106687262504E-2</v>
      </c>
      <c r="T120" s="18">
        <f t="shared" si="8"/>
        <v>7.6299999999999993E-2</v>
      </c>
      <c r="U120" s="18">
        <v>4.6366161272986206E-2</v>
      </c>
      <c r="V120" s="13">
        <v>9.7787238435914331E-2</v>
      </c>
      <c r="W120" s="13">
        <v>0.18097499753132684</v>
      </c>
      <c r="X120" s="13">
        <v>0.16231363408277</v>
      </c>
      <c r="Y120" s="19">
        <v>1.7239005451000006E-2</v>
      </c>
      <c r="Z120" s="13">
        <v>-2.9288342E-3</v>
      </c>
      <c r="AA120" s="18">
        <v>3.4781156100000002E-2</v>
      </c>
      <c r="AB120" s="13">
        <v>0.313714591253</v>
      </c>
      <c r="AC120" s="13">
        <v>0.26752052153</v>
      </c>
      <c r="AD120" s="13">
        <f t="shared" si="5"/>
        <v>-9.9322097908000007E-2</v>
      </c>
    </row>
    <row r="121" spans="1:30" x14ac:dyDescent="0.3">
      <c r="A121" s="5">
        <v>1990</v>
      </c>
      <c r="B121" s="29">
        <v>330.22</v>
      </c>
      <c r="C121" s="22">
        <v>12.09</v>
      </c>
      <c r="D121" s="22">
        <f t="shared" si="6"/>
        <v>3.5409233612228603</v>
      </c>
      <c r="E121" s="22">
        <f>SUM($D$2:D120)</f>
        <v>367.87893875077788</v>
      </c>
      <c r="F121" s="36">
        <f>COUNT($D$2:D120)</f>
        <v>119</v>
      </c>
      <c r="G121" s="22">
        <f t="shared" si="3"/>
        <v>3.0914196533678813</v>
      </c>
      <c r="H121" s="22">
        <f t="shared" si="4"/>
        <v>0.24441394056873217</v>
      </c>
      <c r="I121" s="78">
        <f t="shared" si="7"/>
        <v>-23.17999999999995</v>
      </c>
      <c r="J121" s="36">
        <f>COUNT($I$2:I120)</f>
        <v>118</v>
      </c>
      <c r="K121" s="46">
        <f>SUM($I$3:I120)/J121</f>
        <v>2.9547457627118643</v>
      </c>
      <c r="L121" s="22">
        <v>21.34</v>
      </c>
      <c r="M121" s="13">
        <v>0.4844968598832044</v>
      </c>
      <c r="N121" s="2">
        <v>6.7400000000000002E-2</v>
      </c>
      <c r="O121" s="2">
        <v>9.0500000000000011E-2</v>
      </c>
      <c r="P121" s="2">
        <v>0.1043</v>
      </c>
      <c r="Q121" s="2">
        <v>8.4400000000000003E-2</v>
      </c>
      <c r="R121" s="13">
        <v>3.9956775700000002E-2</v>
      </c>
      <c r="S121" s="18">
        <v>-1.841458227285941E-3</v>
      </c>
      <c r="T121" s="18">
        <f t="shared" si="8"/>
        <v>6.7400000000000002E-2</v>
      </c>
      <c r="U121" s="18">
        <v>6.0849892326628519E-2</v>
      </c>
      <c r="V121" s="13">
        <v>7.834532638594123E-2</v>
      </c>
      <c r="W121" s="13">
        <v>6.16924995474466E-2</v>
      </c>
      <c r="X121" s="13">
        <v>6.7827348958827027E-2</v>
      </c>
      <c r="Y121" s="19">
        <v>2.5450331913999997E-2</v>
      </c>
      <c r="Z121" s="13">
        <v>-2.3382327999999998E-3</v>
      </c>
      <c r="AA121" s="18">
        <v>3.2934257600000003E-2</v>
      </c>
      <c r="AB121" s="13">
        <v>-3.1922097907999998E-2</v>
      </c>
      <c r="AC121" s="13">
        <v>-6.6185681704999999E-2</v>
      </c>
      <c r="AD121" s="13">
        <f t="shared" si="5"/>
        <v>0.26601684784599999</v>
      </c>
    </row>
    <row r="122" spans="1:30" x14ac:dyDescent="0.3">
      <c r="A122" s="5">
        <v>1991</v>
      </c>
      <c r="B122" s="29">
        <v>417.09</v>
      </c>
      <c r="C122" s="22">
        <v>12.2</v>
      </c>
      <c r="D122" s="22">
        <f t="shared" si="6"/>
        <v>3.5755409326929848</v>
      </c>
      <c r="E122" s="22">
        <f>SUM($D$2:D121)</f>
        <v>371.41986211200071</v>
      </c>
      <c r="F122" s="36">
        <f>COUNT($D$2:D121)</f>
        <v>120</v>
      </c>
      <c r="G122" s="22">
        <f t="shared" ref="G122:G143" si="9">E122/F122</f>
        <v>3.0951655176000061</v>
      </c>
      <c r="H122" s="22">
        <f t="shared" ref="H122:H143" si="10">1/(1+G122)</f>
        <v>0.2441903741624723</v>
      </c>
      <c r="I122" s="78">
        <f t="shared" si="7"/>
        <v>86.869999999999948</v>
      </c>
      <c r="J122" s="36">
        <f>COUNT($I$2:I121)</f>
        <v>119</v>
      </c>
      <c r="K122" s="46">
        <f>SUM($I$3:I121)/J122</f>
        <v>2.7351260504201682</v>
      </c>
      <c r="L122" s="22">
        <v>15.97</v>
      </c>
      <c r="M122" s="13">
        <v>0.42034441734015393</v>
      </c>
      <c r="N122" s="2">
        <v>4.07E-2</v>
      </c>
      <c r="O122" s="2">
        <v>8.3100000000000007E-2</v>
      </c>
      <c r="P122" s="2">
        <v>9.2600000000000002E-2</v>
      </c>
      <c r="Q122" s="2">
        <v>7.2999999999999995E-2</v>
      </c>
      <c r="R122" s="13">
        <v>3.1287858299999999E-2</v>
      </c>
      <c r="S122" s="18">
        <v>3.1565401483410693E-2</v>
      </c>
      <c r="T122" s="18">
        <f t="shared" si="8"/>
        <v>4.07E-2</v>
      </c>
      <c r="U122" s="18">
        <v>3.059105145219565E-2</v>
      </c>
      <c r="V122" s="13">
        <v>0.15276695245518315</v>
      </c>
      <c r="W122" s="13">
        <v>0.19264939981680795</v>
      </c>
      <c r="X122" s="13">
        <v>0.19888966766277605</v>
      </c>
      <c r="Y122" s="19">
        <v>2.0679706157000013E-2</v>
      </c>
      <c r="Z122" s="13">
        <v>-1.2532164000000001E-3</v>
      </c>
      <c r="AA122" s="18">
        <v>3.04810199E-2</v>
      </c>
      <c r="AB122" s="13">
        <v>0.30671684784600001</v>
      </c>
      <c r="AC122" s="13">
        <v>0.26598304127900002</v>
      </c>
      <c r="AD122" s="13">
        <f t="shared" ref="AD122:AD142" si="11">AB123-T123</f>
        <v>4.5010467397999999E-2</v>
      </c>
    </row>
    <row r="123" spans="1:30" x14ac:dyDescent="0.3">
      <c r="A123" s="5">
        <v>1992</v>
      </c>
      <c r="B123" s="29">
        <v>435.71</v>
      </c>
      <c r="C123" s="22">
        <v>12.38</v>
      </c>
      <c r="D123" s="22">
        <f t="shared" si="6"/>
        <v>3.62906856615052</v>
      </c>
      <c r="E123" s="22">
        <f>SUM($D$2:D122)</f>
        <v>374.99540304469372</v>
      </c>
      <c r="F123" s="36">
        <f>COUNT($D$2:D122)</f>
        <v>121</v>
      </c>
      <c r="G123" s="22">
        <f t="shared" si="9"/>
        <v>3.0991355623528407</v>
      </c>
      <c r="H123" s="22">
        <f t="shared" si="10"/>
        <v>0.24395387388115936</v>
      </c>
      <c r="I123" s="78">
        <f t="shared" si="7"/>
        <v>18.620000000000005</v>
      </c>
      <c r="J123" s="36">
        <f>COUNT($I$2:I122)</f>
        <v>120</v>
      </c>
      <c r="K123" s="46">
        <f>SUM($I$3:I122)/J123</f>
        <v>3.4362499999999998</v>
      </c>
      <c r="L123" s="22">
        <v>19.09</v>
      </c>
      <c r="M123" s="13">
        <v>0.39410961419895257</v>
      </c>
      <c r="N123" s="2">
        <v>3.2199999999999999E-2</v>
      </c>
      <c r="O123" s="2">
        <v>7.980000000000001E-2</v>
      </c>
      <c r="P123" s="2">
        <v>8.8100000000000012E-2</v>
      </c>
      <c r="Q123" s="2">
        <v>7.2599999999999998E-2</v>
      </c>
      <c r="R123" s="13">
        <v>2.7042118699999999E-2</v>
      </c>
      <c r="S123" s="18">
        <v>3.8733123750422246E-2</v>
      </c>
      <c r="T123" s="18">
        <f t="shared" si="8"/>
        <v>3.2199999999999999E-2</v>
      </c>
      <c r="U123" s="18">
        <v>2.8958759272792456E-2</v>
      </c>
      <c r="V123" s="13">
        <v>0.15019488176917423</v>
      </c>
      <c r="W123" s="13">
        <v>8.053579635266539E-2</v>
      </c>
      <c r="X123" s="13">
        <v>9.3934337368066112E-2</v>
      </c>
      <c r="Y123" s="19">
        <v>9.4224945010000036E-3</v>
      </c>
      <c r="Z123" s="13">
        <v>-1.1115236000000001E-3</v>
      </c>
      <c r="AA123" s="18">
        <v>3.2395010299999999E-2</v>
      </c>
      <c r="AB123" s="13">
        <v>7.7210467397999999E-2</v>
      </c>
      <c r="AC123" s="13">
        <v>4.5915916475999997E-2</v>
      </c>
      <c r="AD123" s="13">
        <f t="shared" si="11"/>
        <v>6.8311170896999993E-2</v>
      </c>
    </row>
    <row r="124" spans="1:30" x14ac:dyDescent="0.3">
      <c r="A124" s="5">
        <v>1993</v>
      </c>
      <c r="B124" s="29">
        <v>466.45</v>
      </c>
      <c r="C124" s="22">
        <v>12.58</v>
      </c>
      <c r="D124" s="22">
        <f t="shared" si="6"/>
        <v>3.5975300211398049</v>
      </c>
      <c r="E124" s="22">
        <f>SUM($D$2:D123)</f>
        <v>378.62447161084424</v>
      </c>
      <c r="F124" s="36">
        <f>COUNT($D$2:D123)</f>
        <v>122</v>
      </c>
      <c r="G124" s="22">
        <f t="shared" si="9"/>
        <v>3.1034792754987235</v>
      </c>
      <c r="H124" s="22">
        <f t="shared" si="10"/>
        <v>0.24369563798478383</v>
      </c>
      <c r="I124" s="78">
        <f t="shared" si="7"/>
        <v>30.740000000000009</v>
      </c>
      <c r="J124" s="36">
        <f>COUNT($I$2:I123)</f>
        <v>121</v>
      </c>
      <c r="K124" s="46">
        <f>SUM($I$3:I123)/J124</f>
        <v>3.5617355371900823</v>
      </c>
      <c r="L124" s="22">
        <v>21.89</v>
      </c>
      <c r="M124" s="13">
        <v>0.30526722290900837</v>
      </c>
      <c r="N124" s="2">
        <v>3.0600000000000002E-2</v>
      </c>
      <c r="O124" s="2">
        <v>6.93E-2</v>
      </c>
      <c r="P124" s="2">
        <v>7.690000000000001E-2</v>
      </c>
      <c r="Q124" s="2">
        <v>6.54E-2</v>
      </c>
      <c r="R124" s="13">
        <v>3.5219172999999999E-2</v>
      </c>
      <c r="S124" s="18">
        <v>4.574875775870222E-2</v>
      </c>
      <c r="T124" s="18">
        <f t="shared" si="8"/>
        <v>3.0600000000000002E-2</v>
      </c>
      <c r="U124" s="18">
        <v>2.743819990337637E-2</v>
      </c>
      <c r="V124" s="13">
        <v>0.14411507181345107</v>
      </c>
      <c r="W124" s="13">
        <v>0.18234581828596985</v>
      </c>
      <c r="X124" s="13">
        <v>0.13185003999476463</v>
      </c>
      <c r="Y124" s="19">
        <v>7.4177822759999984E-3</v>
      </c>
      <c r="Z124" s="13">
        <v>-1.012497E-3</v>
      </c>
      <c r="AA124" s="18">
        <v>3.4182340200000001E-2</v>
      </c>
      <c r="AB124" s="13">
        <v>9.8911170896999995E-2</v>
      </c>
      <c r="AC124" s="13">
        <v>6.8581434721000006E-2</v>
      </c>
      <c r="AD124" s="13">
        <f t="shared" si="11"/>
        <v>-4.2393415592999993E-2</v>
      </c>
    </row>
    <row r="125" spans="1:30" x14ac:dyDescent="0.3">
      <c r="A125" s="5">
        <v>1994</v>
      </c>
      <c r="B125" s="29">
        <v>459.27</v>
      </c>
      <c r="C125" s="22">
        <v>13.18</v>
      </c>
      <c r="D125" s="22">
        <f t="shared" si="6"/>
        <v>3.8444327916384213</v>
      </c>
      <c r="E125" s="22">
        <f>SUM($D$2:D124)</f>
        <v>382.22200163198403</v>
      </c>
      <c r="F125" s="36">
        <f>COUNT($D$2:D124)</f>
        <v>123</v>
      </c>
      <c r="G125" s="22">
        <f t="shared" si="9"/>
        <v>3.1074959482275126</v>
      </c>
      <c r="H125" s="22">
        <f t="shared" si="10"/>
        <v>0.24345733084204868</v>
      </c>
      <c r="I125" s="78">
        <f t="shared" si="7"/>
        <v>-7.1800000000000068</v>
      </c>
      <c r="J125" s="36">
        <f>COUNT($I$2:I124)</f>
        <v>122</v>
      </c>
      <c r="K125" s="46">
        <f>SUM($I$3:I124)/J125</f>
        <v>3.7845081967213114</v>
      </c>
      <c r="L125" s="22">
        <v>30.6</v>
      </c>
      <c r="M125" s="13">
        <v>0.29156830000676021</v>
      </c>
      <c r="N125" s="2">
        <v>5.5999999999999994E-2</v>
      </c>
      <c r="O125" s="2">
        <v>8.4600000000000009E-2</v>
      </c>
      <c r="P125" s="2">
        <v>9.0999999999999998E-2</v>
      </c>
      <c r="Q125" s="2">
        <v>7.9899999999999999E-2</v>
      </c>
      <c r="R125" s="13">
        <v>4.5122910699999998E-2</v>
      </c>
      <c r="S125" s="18">
        <v>1.659475687382804E-2</v>
      </c>
      <c r="T125" s="18">
        <f t="shared" si="8"/>
        <v>5.5999999999999994E-2</v>
      </c>
      <c r="U125" s="18">
        <v>2.6709257861456726E-2</v>
      </c>
      <c r="V125" s="13">
        <v>0.12039028474042476</v>
      </c>
      <c r="W125" s="13">
        <v>-7.7770776267065633E-2</v>
      </c>
      <c r="X125" s="13">
        <v>-5.7610696333550648E-2</v>
      </c>
      <c r="Y125" s="19">
        <v>9.6522387549999884E-3</v>
      </c>
      <c r="Z125" s="13">
        <v>-5.7600687999999995E-4</v>
      </c>
      <c r="AA125" s="18">
        <v>3.60794906E-2</v>
      </c>
      <c r="AB125" s="13">
        <v>1.3606584406999999E-2</v>
      </c>
      <c r="AC125" s="13">
        <v>-1.4877024963E-2</v>
      </c>
      <c r="AD125" s="13">
        <f t="shared" si="11"/>
        <v>0.32524647515400001</v>
      </c>
    </row>
    <row r="126" spans="1:30" x14ac:dyDescent="0.3">
      <c r="A126" s="5">
        <v>1995</v>
      </c>
      <c r="B126" s="29">
        <v>615.92999999999995</v>
      </c>
      <c r="C126" s="22">
        <v>13.79</v>
      </c>
      <c r="D126" s="22">
        <f t="shared" si="6"/>
        <v>3.9837059947260887</v>
      </c>
      <c r="E126" s="22">
        <f>SUM($D$2:D125)</f>
        <v>386.06643442362247</v>
      </c>
      <c r="F126" s="36">
        <f>COUNT($D$2:D125)</f>
        <v>124</v>
      </c>
      <c r="G126" s="22">
        <f t="shared" si="9"/>
        <v>3.1134389872872781</v>
      </c>
      <c r="H126" s="22">
        <f t="shared" si="10"/>
        <v>0.24310558709890526</v>
      </c>
      <c r="I126" s="78">
        <f t="shared" si="7"/>
        <v>156.65999999999997</v>
      </c>
      <c r="J126" s="36">
        <f>COUNT($I$2:I125)</f>
        <v>123</v>
      </c>
      <c r="K126" s="46">
        <f>SUM($I$3:I125)/J126</f>
        <v>3.6953658536585365</v>
      </c>
      <c r="L126" s="22">
        <v>33.96</v>
      </c>
      <c r="M126" s="13">
        <v>0.25502638293953511</v>
      </c>
      <c r="N126" s="2">
        <v>5.1399999999999994E-2</v>
      </c>
      <c r="O126" s="2">
        <v>6.8199999999999997E-2</v>
      </c>
      <c r="P126" s="2">
        <v>7.4900000000000008E-2</v>
      </c>
      <c r="Q126" s="2">
        <v>6.0299999999999999E-2</v>
      </c>
      <c r="R126" s="13">
        <v>3.3571651500000001E-2</v>
      </c>
      <c r="S126" s="18">
        <v>1.564102616430452E-2</v>
      </c>
      <c r="T126" s="18">
        <f t="shared" si="8"/>
        <v>5.1399999999999994E-2</v>
      </c>
      <c r="U126" s="18">
        <v>2.5341321753979962E-2</v>
      </c>
      <c r="V126" s="13">
        <v>0.12124071965706333</v>
      </c>
      <c r="W126" s="13">
        <v>0.31656492868177799</v>
      </c>
      <c r="X126" s="13">
        <v>0.27204235465253324</v>
      </c>
      <c r="Y126" s="19">
        <v>6.4272757890000004E-3</v>
      </c>
      <c r="Z126" s="13">
        <v>-1.4660418999999999E-4</v>
      </c>
      <c r="AA126" s="18">
        <v>3.7067869400000002E-2</v>
      </c>
      <c r="AB126" s="13">
        <v>0.37664647515400002</v>
      </c>
      <c r="AC126" s="13">
        <v>0.34256163029300002</v>
      </c>
      <c r="AD126" s="13">
        <f t="shared" si="11"/>
        <v>0.183078202523</v>
      </c>
    </row>
    <row r="127" spans="1:30" x14ac:dyDescent="0.3">
      <c r="A127" s="5">
        <v>1996</v>
      </c>
      <c r="B127" s="29">
        <v>740.74</v>
      </c>
      <c r="C127" s="22">
        <v>14.9</v>
      </c>
      <c r="D127" s="22">
        <f t="shared" si="6"/>
        <v>4.1763780592871278</v>
      </c>
      <c r="E127" s="22">
        <f>SUM($D$2:D126)</f>
        <v>390.05014041834858</v>
      </c>
      <c r="F127" s="36">
        <f>COUNT($D$2:D126)</f>
        <v>125</v>
      </c>
      <c r="G127" s="22">
        <f t="shared" si="9"/>
        <v>3.1204011233467885</v>
      </c>
      <c r="H127" s="22">
        <f t="shared" si="10"/>
        <v>0.24269481782583144</v>
      </c>
      <c r="I127" s="78">
        <f t="shared" si="7"/>
        <v>124.81000000000006</v>
      </c>
      <c r="J127" s="36">
        <f>COUNT($I$2:I126)</f>
        <v>124</v>
      </c>
      <c r="K127" s="46">
        <f>SUM($I$3:I126)/J127</f>
        <v>4.9289516129032256</v>
      </c>
      <c r="L127" s="22">
        <v>38.729999999999997</v>
      </c>
      <c r="M127" s="13">
        <v>0.20734272969549994</v>
      </c>
      <c r="N127" s="2">
        <v>4.9100000000000005E-2</v>
      </c>
      <c r="O127" s="2">
        <v>7.2000000000000008E-2</v>
      </c>
      <c r="P127" s="2">
        <v>7.8899999999999998E-2</v>
      </c>
      <c r="Q127" s="2">
        <v>6.7299999999999999E-2</v>
      </c>
      <c r="R127" s="13">
        <v>3.64569935E-2</v>
      </c>
      <c r="S127" s="18">
        <v>2.4100872155091272E-2</v>
      </c>
      <c r="T127" s="18">
        <f t="shared" si="8"/>
        <v>4.9100000000000005E-2</v>
      </c>
      <c r="U127" s="18">
        <v>3.3162420225504974E-2</v>
      </c>
      <c r="V127" s="13">
        <v>0.19866586409042045</v>
      </c>
      <c r="W127" s="13">
        <v>-9.1845537684269729E-3</v>
      </c>
      <c r="X127" s="13">
        <v>1.401567027616335E-2</v>
      </c>
      <c r="Y127" s="19">
        <v>1.4077527990000005E-2</v>
      </c>
      <c r="Z127" s="13">
        <v>-3.9675517999999998E-4</v>
      </c>
      <c r="AA127" s="18">
        <v>3.9387706000000001E-2</v>
      </c>
      <c r="AB127" s="13">
        <v>0.232178202523</v>
      </c>
      <c r="AC127" s="13">
        <v>0.205370245373</v>
      </c>
      <c r="AD127" s="13">
        <f t="shared" si="11"/>
        <v>0.28447812610400003</v>
      </c>
    </row>
    <row r="128" spans="1:30" x14ac:dyDescent="0.3">
      <c r="A128" s="5">
        <v>1997</v>
      </c>
      <c r="B128" s="29">
        <v>970.43</v>
      </c>
      <c r="C128" s="22">
        <v>15.49</v>
      </c>
      <c r="D128" s="22">
        <f t="shared" si="6"/>
        <v>4.3739485816475279</v>
      </c>
      <c r="E128" s="22">
        <f>SUM($D$2:D127)</f>
        <v>394.22651847763569</v>
      </c>
      <c r="F128" s="36">
        <f>COUNT($D$2:D127)</f>
        <v>126</v>
      </c>
      <c r="G128" s="22">
        <f t="shared" si="9"/>
        <v>3.1287818926796485</v>
      </c>
      <c r="H128" s="22">
        <f t="shared" si="10"/>
        <v>0.24220218601835208</v>
      </c>
      <c r="I128" s="78">
        <f t="shared" si="7"/>
        <v>229.68999999999994</v>
      </c>
      <c r="J128" s="36">
        <f>COUNT($I$2:I127)</f>
        <v>125</v>
      </c>
      <c r="K128" s="46">
        <f>SUM($I$3:I127)/J128</f>
        <v>5.8879999999999999</v>
      </c>
      <c r="L128" s="22">
        <v>39.72</v>
      </c>
      <c r="M128" s="13">
        <v>0.17880088420405879</v>
      </c>
      <c r="N128" s="2">
        <v>5.16E-2</v>
      </c>
      <c r="O128" s="2">
        <v>6.7599999999999993E-2</v>
      </c>
      <c r="P128" s="2">
        <v>7.3200000000000001E-2</v>
      </c>
      <c r="Q128" s="2">
        <v>6.0199999999999997E-2</v>
      </c>
      <c r="R128" s="13">
        <v>2.31072784E-2</v>
      </c>
      <c r="S128" s="18">
        <v>1.5578727645043342E-2</v>
      </c>
      <c r="T128" s="18">
        <f t="shared" si="8"/>
        <v>5.16E-2</v>
      </c>
      <c r="U128" s="18">
        <v>1.6999183044703603E-2</v>
      </c>
      <c r="V128" s="13">
        <v>0.14270011669741475</v>
      </c>
      <c r="W128" s="13">
        <v>0.1586593708529942</v>
      </c>
      <c r="X128" s="13">
        <v>0.12949421608576284</v>
      </c>
      <c r="Y128" s="19">
        <v>3.3199876430999982E-2</v>
      </c>
      <c r="Z128" s="13">
        <v>-8.8877897999999999E-4</v>
      </c>
      <c r="AA128" s="18">
        <v>4.1288936700000001E-2</v>
      </c>
      <c r="AB128" s="13">
        <v>0.33607812610400001</v>
      </c>
      <c r="AC128" s="13">
        <v>0.31267532733499998</v>
      </c>
      <c r="AD128" s="13">
        <f t="shared" si="11"/>
        <v>0.24911129952900002</v>
      </c>
    </row>
    <row r="129" spans="1:30" x14ac:dyDescent="0.3">
      <c r="A129" s="5">
        <v>1998</v>
      </c>
      <c r="B129" s="29">
        <v>1229.23</v>
      </c>
      <c r="C129" s="22">
        <v>16.2</v>
      </c>
      <c r="D129" s="22">
        <f t="shared" si="6"/>
        <v>4.5074961032544216</v>
      </c>
      <c r="E129" s="22">
        <f>SUM($D$2:D128)</f>
        <v>398.60046705928323</v>
      </c>
      <c r="F129" s="36">
        <f>COUNT($D$2:D128)</f>
        <v>127</v>
      </c>
      <c r="G129" s="22">
        <f t="shared" si="9"/>
        <v>3.1385863547975057</v>
      </c>
      <c r="H129" s="22">
        <f t="shared" si="10"/>
        <v>0.2416284002001762</v>
      </c>
      <c r="I129" s="78">
        <f t="shared" si="7"/>
        <v>258.80000000000007</v>
      </c>
      <c r="J129" s="36">
        <f>COUNT($I$2:I128)</f>
        <v>126</v>
      </c>
      <c r="K129" s="46">
        <f>SUM($I$3:I128)/J129</f>
        <v>7.6642063492063484</v>
      </c>
      <c r="L129" s="22">
        <v>37.71</v>
      </c>
      <c r="M129" s="13">
        <v>0.17361131536550134</v>
      </c>
      <c r="N129" s="2">
        <v>4.3899999999999995E-2</v>
      </c>
      <c r="O129" s="2">
        <v>6.2199999999999998E-2</v>
      </c>
      <c r="P129" s="2">
        <v>7.2300000000000003E-2</v>
      </c>
      <c r="Q129" s="2">
        <v>5.4199999999999998E-2</v>
      </c>
      <c r="R129" s="13">
        <v>4.9511507000000003E-3</v>
      </c>
      <c r="S129" s="18">
        <v>2.0063151958216542E-2</v>
      </c>
      <c r="T129" s="18">
        <f t="shared" si="8"/>
        <v>4.3899999999999995E-2</v>
      </c>
      <c r="U129" s="18">
        <v>1.6104073792363005E-2</v>
      </c>
      <c r="V129" s="13">
        <v>0.1206586034043898</v>
      </c>
      <c r="W129" s="13">
        <v>0.13070403687400423</v>
      </c>
      <c r="X129" s="13">
        <v>0.10755563999396078</v>
      </c>
      <c r="Y129" s="19">
        <v>4.1258301492E-2</v>
      </c>
      <c r="Z129" s="13">
        <v>-1.0338728E-3</v>
      </c>
      <c r="AA129" s="18">
        <v>4.2800939199999999E-2</v>
      </c>
      <c r="AB129" s="13">
        <v>0.29301129952900001</v>
      </c>
      <c r="AC129" s="13">
        <v>0.27392084632300001</v>
      </c>
      <c r="AD129" s="13">
        <f t="shared" si="11"/>
        <v>0.16152270613399999</v>
      </c>
    </row>
    <row r="130" spans="1:30" x14ac:dyDescent="0.3">
      <c r="A130" s="5">
        <v>1999</v>
      </c>
      <c r="B130" s="29">
        <v>1469.25</v>
      </c>
      <c r="C130" s="22">
        <v>16.690000000000001</v>
      </c>
      <c r="D130" s="22">
        <f t="shared" si="6"/>
        <v>4.3707893766242707</v>
      </c>
      <c r="E130" s="22">
        <f>SUM($D$2:D129)</f>
        <v>403.10796316253766</v>
      </c>
      <c r="F130" s="36">
        <f>COUNT($D$2:D129)</f>
        <v>128</v>
      </c>
      <c r="G130" s="22">
        <f t="shared" si="9"/>
        <v>3.1492809622073255</v>
      </c>
      <c r="H130" s="22">
        <f t="shared" si="10"/>
        <v>0.24100561256474234</v>
      </c>
      <c r="I130" s="78">
        <f t="shared" si="7"/>
        <v>240.01999999999998</v>
      </c>
      <c r="J130" s="36">
        <f>COUNT($I$2:I129)</f>
        <v>127</v>
      </c>
      <c r="K130" s="46">
        <f>SUM($I$3:I129)/J130</f>
        <v>9.6416535433070862</v>
      </c>
      <c r="L130" s="22">
        <v>48.17</v>
      </c>
      <c r="M130" s="13">
        <v>0.14716725943496201</v>
      </c>
      <c r="N130" s="2">
        <v>5.2000000000000005E-2</v>
      </c>
      <c r="O130" s="2">
        <v>7.5499999999999998E-2</v>
      </c>
      <c r="P130" s="2">
        <v>8.1900000000000001E-2</v>
      </c>
      <c r="Q130" s="2">
        <v>6.8199999999999997E-2</v>
      </c>
      <c r="R130" s="13">
        <v>-4.8665402999999996E-3</v>
      </c>
      <c r="S130" s="18">
        <v>1.7962180590231989E-2</v>
      </c>
      <c r="T130" s="18">
        <f t="shared" si="8"/>
        <v>5.2000000000000005E-2</v>
      </c>
      <c r="U130" s="18">
        <v>2.6789226113198339E-2</v>
      </c>
      <c r="V130" s="13">
        <v>0.13845605003309652</v>
      </c>
      <c r="W130" s="13">
        <v>-8.9898841102256322E-2</v>
      </c>
      <c r="X130" s="13">
        <v>-7.4542594634662618E-2</v>
      </c>
      <c r="Y130" s="19">
        <v>3.2677807188999985E-2</v>
      </c>
      <c r="Z130" s="13">
        <v>6.4277999999999997E-5</v>
      </c>
      <c r="AA130" s="18">
        <v>4.2895059700000002E-2</v>
      </c>
      <c r="AB130" s="13">
        <v>0.21352270613400001</v>
      </c>
      <c r="AC130" s="13">
        <v>0.19794448543500001</v>
      </c>
      <c r="AD130" s="13">
        <f t="shared" si="11"/>
        <v>-0.14123432271</v>
      </c>
    </row>
    <row r="131" spans="1:30" x14ac:dyDescent="0.3">
      <c r="A131" s="5">
        <v>2000</v>
      </c>
      <c r="B131" s="29">
        <v>1320.28</v>
      </c>
      <c r="C131" s="22">
        <v>16.27</v>
      </c>
      <c r="D131" s="22">
        <f t="shared" ref="D131:D143" si="12">-LN(C131/B132)</f>
        <v>4.2565233396317304</v>
      </c>
      <c r="E131" s="22">
        <f>SUM($D$2:D130)</f>
        <v>407.47875253916192</v>
      </c>
      <c r="F131" s="36">
        <f>COUNT($D$2:D130)</f>
        <v>129</v>
      </c>
      <c r="G131" s="22">
        <f t="shared" si="9"/>
        <v>3.1587500196834255</v>
      </c>
      <c r="H131" s="22">
        <f t="shared" si="10"/>
        <v>0.24045686691120771</v>
      </c>
      <c r="I131" s="78">
        <f t="shared" si="7"/>
        <v>-148.97000000000003</v>
      </c>
      <c r="J131" s="36">
        <f>COUNT($I$2:I130)</f>
        <v>128</v>
      </c>
      <c r="K131" s="46">
        <f>SUM($I$3:I130)/J131</f>
        <v>11.441484375</v>
      </c>
      <c r="L131" s="22">
        <v>50</v>
      </c>
      <c r="M131" s="13">
        <v>0.15185150364920535</v>
      </c>
      <c r="N131" s="2">
        <v>5.7699999999999994E-2</v>
      </c>
      <c r="O131" s="2">
        <v>7.2099999999999997E-2</v>
      </c>
      <c r="P131" s="2">
        <v>8.0199999999999994E-2</v>
      </c>
      <c r="Q131" s="2">
        <v>5.5800000000000002E-2</v>
      </c>
      <c r="R131" s="13">
        <v>7.7194739999999996E-3</v>
      </c>
      <c r="S131" s="18">
        <v>-6.4315444912650468E-3</v>
      </c>
      <c r="T131" s="18">
        <f t="shared" si="8"/>
        <v>5.7699999999999994E-2</v>
      </c>
      <c r="U131" s="18">
        <v>3.3777383196232025E-2</v>
      </c>
      <c r="V131" s="13">
        <v>0.14098956139901705</v>
      </c>
      <c r="W131" s="13">
        <v>0.21493437243882152</v>
      </c>
      <c r="X131" s="13">
        <v>0.12854536528312743</v>
      </c>
      <c r="Y131" s="19">
        <v>4.9216676139000014E-2</v>
      </c>
      <c r="Z131" s="13">
        <v>-5.2485301E-4</v>
      </c>
      <c r="AA131" s="18">
        <v>4.2964295399999998E-2</v>
      </c>
      <c r="AB131" s="13">
        <v>-8.3534322709999997E-2</v>
      </c>
      <c r="AC131" s="13">
        <v>-9.3903793030999994E-2</v>
      </c>
      <c r="AD131" s="13">
        <f t="shared" si="11"/>
        <v>-0.13594547274800001</v>
      </c>
    </row>
    <row r="132" spans="1:30" x14ac:dyDescent="0.3">
      <c r="A132" s="5">
        <v>2001</v>
      </c>
      <c r="B132" s="29">
        <v>1148.08</v>
      </c>
      <c r="C132" s="22">
        <v>15.74</v>
      </c>
      <c r="D132" s="22">
        <f t="shared" si="12"/>
        <v>4.0235120981061749</v>
      </c>
      <c r="E132" s="22">
        <f>SUM($D$2:D131)</f>
        <v>411.73527587879363</v>
      </c>
      <c r="F132" s="36">
        <f>COUNT($D$2:D131)</f>
        <v>130</v>
      </c>
      <c r="G132" s="22">
        <f t="shared" si="9"/>
        <v>3.1671944298368739</v>
      </c>
      <c r="H132" s="22">
        <f t="shared" si="10"/>
        <v>0.23996960469136192</v>
      </c>
      <c r="I132" s="78">
        <f t="shared" ref="I132:I143" si="13">B132-B131</f>
        <v>-172.20000000000005</v>
      </c>
      <c r="J132" s="36">
        <f>COUNT($I$2:I131)</f>
        <v>129</v>
      </c>
      <c r="K132" s="46">
        <f>SUM($I$3:I131)/J132</f>
        <v>10.197984496124031</v>
      </c>
      <c r="L132" s="22">
        <v>24.69</v>
      </c>
      <c r="M132" s="13">
        <v>0.13121784591378771</v>
      </c>
      <c r="N132" s="2">
        <v>1.6899999999999998E-2</v>
      </c>
      <c r="O132" s="2">
        <v>6.7699999999999996E-2</v>
      </c>
      <c r="P132" s="2">
        <v>8.0500000000000002E-2</v>
      </c>
      <c r="Q132" s="2">
        <v>5.7500000000000002E-2</v>
      </c>
      <c r="R132" s="13">
        <v>1.3821999200000001E-2</v>
      </c>
      <c r="S132" s="18">
        <v>1.6005727604333022E-2</v>
      </c>
      <c r="T132" s="18">
        <f t="shared" si="8"/>
        <v>1.6899999999999998E-2</v>
      </c>
      <c r="U132" s="18">
        <v>1.543731852592245E-2</v>
      </c>
      <c r="V132" s="13">
        <v>8.6543115711041826E-2</v>
      </c>
      <c r="W132" s="13">
        <v>3.7027522420565173E-2</v>
      </c>
      <c r="X132" s="13">
        <v>0.10636657181632181</v>
      </c>
      <c r="Y132" s="19">
        <v>4.5605683473000008E-2</v>
      </c>
      <c r="Z132" s="13">
        <v>-1.3361671999999999E-3</v>
      </c>
      <c r="AA132" s="18">
        <v>3.6503158500000001E-2</v>
      </c>
      <c r="AB132" s="13">
        <v>-0.11904547274799999</v>
      </c>
      <c r="AC132" s="13">
        <v>-0.130645646083</v>
      </c>
      <c r="AD132" s="13">
        <f t="shared" si="11"/>
        <v>-0.22973505487499998</v>
      </c>
    </row>
    <row r="133" spans="1:30" x14ac:dyDescent="0.3">
      <c r="A133" s="5">
        <v>2002</v>
      </c>
      <c r="B133" s="29">
        <v>879.82</v>
      </c>
      <c r="C133" s="22">
        <v>16.077000000000002</v>
      </c>
      <c r="D133" s="22">
        <f t="shared" si="12"/>
        <v>4.2364538505956792</v>
      </c>
      <c r="E133" s="22">
        <f>SUM($D$2:D132)</f>
        <v>415.75878797689978</v>
      </c>
      <c r="F133" s="36">
        <f>COUNT($D$2:D132)</f>
        <v>131</v>
      </c>
      <c r="G133" s="22">
        <f t="shared" si="9"/>
        <v>3.1737312059305327</v>
      </c>
      <c r="H133" s="22">
        <f t="shared" si="10"/>
        <v>0.23959377129487427</v>
      </c>
      <c r="I133" s="78">
        <f t="shared" si="13"/>
        <v>-268.25999999999988</v>
      </c>
      <c r="J133" s="36">
        <f>COUNT($I$2:I132)</f>
        <v>130</v>
      </c>
      <c r="K133" s="46">
        <f>SUM($I$3:I132)/J133</f>
        <v>8.7949230769230766</v>
      </c>
      <c r="L133" s="22">
        <v>27.59</v>
      </c>
      <c r="M133" s="13">
        <v>0.29538589561836665</v>
      </c>
      <c r="N133" s="2">
        <v>1.1899999999999999E-2</v>
      </c>
      <c r="O133" s="2">
        <v>6.2100000000000002E-2</v>
      </c>
      <c r="P133" s="2">
        <v>7.4499999999999997E-2</v>
      </c>
      <c r="Q133" s="2">
        <v>4.8399999999999999E-2</v>
      </c>
      <c r="R133" s="13">
        <v>8.6665678000000003E-3</v>
      </c>
      <c r="S133" s="18">
        <v>2.6247935285131092E-2</v>
      </c>
      <c r="T133" s="18">
        <f t="shared" si="8"/>
        <v>1.1899999999999999E-2</v>
      </c>
      <c r="U133" s="18">
        <v>2.3714888432575076E-2</v>
      </c>
      <c r="V133" s="13">
        <v>8.2027657984612659E-2</v>
      </c>
      <c r="W133" s="13">
        <v>0.1784139276059078</v>
      </c>
      <c r="X133" s="13">
        <v>0.16641517524398552</v>
      </c>
      <c r="Y133" s="19">
        <v>6.7692226781000009E-2</v>
      </c>
      <c r="Z133" s="13">
        <v>-4.1443054000000002E-3</v>
      </c>
      <c r="AA133" s="18">
        <v>3.2821752900000001E-2</v>
      </c>
      <c r="AB133" s="13">
        <v>-0.21783505487499999</v>
      </c>
      <c r="AC133" s="13">
        <v>-0.23061814518099999</v>
      </c>
      <c r="AD133" s="13">
        <f t="shared" si="11"/>
        <v>0.27799863166799998</v>
      </c>
    </row>
    <row r="134" spans="1:30" x14ac:dyDescent="0.3">
      <c r="A134" s="5">
        <v>2003</v>
      </c>
      <c r="B134" s="29">
        <v>1111.92</v>
      </c>
      <c r="C134" s="22">
        <v>17.385000000000002</v>
      </c>
      <c r="D134" s="22">
        <f t="shared" si="12"/>
        <v>4.2443533923902432</v>
      </c>
      <c r="E134" s="22">
        <f>SUM($D$2:D133)</f>
        <v>419.99524182749548</v>
      </c>
      <c r="F134" s="36">
        <f>COUNT($D$2:D133)</f>
        <v>132</v>
      </c>
      <c r="G134" s="22">
        <f t="shared" si="9"/>
        <v>3.1817821350567841</v>
      </c>
      <c r="H134" s="22">
        <f t="shared" si="10"/>
        <v>0.23913249607548509</v>
      </c>
      <c r="I134" s="78">
        <f t="shared" si="13"/>
        <v>232.10000000000002</v>
      </c>
      <c r="J134" s="36">
        <f>COUNT($I$2:I133)</f>
        <v>131</v>
      </c>
      <c r="K134" s="46">
        <f>SUM($I$3:I133)/J134</f>
        <v>6.6800000000000006</v>
      </c>
      <c r="L134" s="22">
        <v>48.74</v>
      </c>
      <c r="M134" s="13">
        <v>0.21873986475412183</v>
      </c>
      <c r="N134" s="2">
        <v>8.9999999999999993E-3</v>
      </c>
      <c r="O134" s="2">
        <v>5.62E-2</v>
      </c>
      <c r="P134" s="2">
        <v>6.6000000000000003E-2</v>
      </c>
      <c r="Q134" s="2">
        <v>5.1500000000000004E-2</v>
      </c>
      <c r="R134" s="13">
        <v>-1.7096238199999999E-2</v>
      </c>
      <c r="S134" s="18">
        <v>6.9147887632694935E-3</v>
      </c>
      <c r="T134" s="18">
        <f t="shared" si="8"/>
        <v>8.9999999999999993E-3</v>
      </c>
      <c r="U134" s="18">
        <v>1.8755168335192973E-2</v>
      </c>
      <c r="V134" s="13">
        <v>7.242308912147162E-2</v>
      </c>
      <c r="W134" s="13">
        <v>8.9593955901223765E-3</v>
      </c>
      <c r="X134" s="13">
        <v>5.2725550584043601E-2</v>
      </c>
      <c r="Y134" s="19">
        <v>2.9260840543000002E-2</v>
      </c>
      <c r="Z134" s="13" t="s">
        <v>4</v>
      </c>
      <c r="AA134" s="18">
        <v>3.3375726699999997E-2</v>
      </c>
      <c r="AB134" s="13">
        <v>0.28699863166799999</v>
      </c>
      <c r="AC134" s="13">
        <v>0.26396825960100001</v>
      </c>
      <c r="AD134" s="13">
        <f t="shared" si="11"/>
        <v>8.7879157367999991E-2</v>
      </c>
    </row>
    <row r="135" spans="1:30" x14ac:dyDescent="0.3">
      <c r="A135" s="5">
        <v>2004</v>
      </c>
      <c r="B135" s="29">
        <v>1211.92</v>
      </c>
      <c r="C135" s="22">
        <v>19.440000000000001</v>
      </c>
      <c r="D135" s="22">
        <f t="shared" si="12"/>
        <v>4.1621970946978077</v>
      </c>
      <c r="E135" s="22">
        <f>SUM($D$2:D134)</f>
        <v>424.2395952198857</v>
      </c>
      <c r="F135" s="36">
        <f>COUNT($D$2:D134)</f>
        <v>133</v>
      </c>
      <c r="G135" s="22">
        <f t="shared" si="9"/>
        <v>3.1897713926307194</v>
      </c>
      <c r="H135" s="22">
        <f t="shared" si="10"/>
        <v>0.23867650673229432</v>
      </c>
      <c r="I135" s="78">
        <f t="shared" si="13"/>
        <v>100</v>
      </c>
      <c r="J135" s="36">
        <f>COUNT($I$2:I134)</f>
        <v>132</v>
      </c>
      <c r="K135" s="46">
        <f>SUM($I$3:I134)/J135</f>
        <v>8.3877272727272736</v>
      </c>
      <c r="L135" s="22">
        <v>58.55</v>
      </c>
      <c r="M135" s="13">
        <v>0.27061924267899223</v>
      </c>
      <c r="N135" s="2">
        <v>2.1899999999999999E-2</v>
      </c>
      <c r="O135" s="2">
        <v>5.4699999999999999E-2</v>
      </c>
      <c r="P135" s="2">
        <v>6.1500000000000006E-2</v>
      </c>
      <c r="Q135" s="2">
        <v>4.8399999999999999E-2</v>
      </c>
      <c r="R135" s="13">
        <v>-3.3351421700000002E-2</v>
      </c>
      <c r="S135" s="18">
        <v>1.2868940240303953E-2</v>
      </c>
      <c r="T135" s="18">
        <f t="shared" si="8"/>
        <v>2.1899999999999999E-2</v>
      </c>
      <c r="U135" s="18">
        <v>3.255561584373301E-2</v>
      </c>
      <c r="V135" s="13">
        <v>7.8297461917623337E-2</v>
      </c>
      <c r="W135" s="13">
        <v>8.4973184393329459E-2</v>
      </c>
      <c r="X135" s="13">
        <v>8.721154343451798E-2</v>
      </c>
      <c r="Y135" s="19">
        <v>1.2291435614999992E-2</v>
      </c>
      <c r="Z135" s="13" t="s">
        <v>4</v>
      </c>
      <c r="AA135" s="18">
        <v>3.4694623799999998E-2</v>
      </c>
      <c r="AB135" s="13">
        <v>0.10977915736799999</v>
      </c>
      <c r="AC135" s="13">
        <v>8.7470865056999997E-2</v>
      </c>
      <c r="AD135" s="13">
        <f t="shared" si="11"/>
        <v>1.3320120106999997E-2</v>
      </c>
    </row>
    <row r="136" spans="1:30" x14ac:dyDescent="0.3">
      <c r="A136" s="5">
        <v>2005</v>
      </c>
      <c r="B136" s="30">
        <v>1248.29</v>
      </c>
      <c r="C136" s="22">
        <v>22.22</v>
      </c>
      <c r="D136" s="22">
        <f t="shared" si="12"/>
        <v>4.1562214660890779</v>
      </c>
      <c r="E136" s="22">
        <f>SUM($D$2:D135)</f>
        <v>428.40179231458353</v>
      </c>
      <c r="F136" s="36">
        <f>COUNT($D$2:D135)</f>
        <v>134</v>
      </c>
      <c r="G136" s="22">
        <f t="shared" si="9"/>
        <v>3.1970283008551008</v>
      </c>
      <c r="H136" s="22">
        <f t="shared" si="10"/>
        <v>0.23826382104601498</v>
      </c>
      <c r="I136" s="78">
        <f t="shared" si="13"/>
        <v>36.369999999999891</v>
      </c>
      <c r="J136" s="36">
        <f>COUNT($I$2:I135)</f>
        <v>133</v>
      </c>
      <c r="K136" s="46">
        <f>SUM($I$3:I135)/J136</f>
        <v>9.0765413533834582</v>
      </c>
      <c r="L136" s="22">
        <v>69.930000000000007</v>
      </c>
      <c r="M136" s="13">
        <v>0.31347795661301608</v>
      </c>
      <c r="N136" s="2">
        <v>3.8900000000000004E-2</v>
      </c>
      <c r="O136" s="10">
        <v>5.3699999999999998E-2</v>
      </c>
      <c r="P136" s="10">
        <v>6.3200000000000006E-2</v>
      </c>
      <c r="Q136" s="2">
        <v>4.6100000000000002E-2</v>
      </c>
      <c r="R136" s="13">
        <v>-3.1467114499999997E-2</v>
      </c>
      <c r="S136" s="13">
        <v>2.9910716546785602E-3</v>
      </c>
      <c r="T136" s="18">
        <f t="shared" si="8"/>
        <v>3.8900000000000004E-2</v>
      </c>
      <c r="U136" s="18">
        <v>3.4156594850236477E-2</v>
      </c>
      <c r="V136" s="18">
        <v>5.1071208121764432E-2</v>
      </c>
      <c r="W136" s="13">
        <v>7.8075592503483726E-2</v>
      </c>
      <c r="X136" s="13">
        <v>5.8722730610048846E-2</v>
      </c>
      <c r="Y136" s="19">
        <v>1.0540528566000001E-2</v>
      </c>
      <c r="Z136" s="13" t="s">
        <v>4</v>
      </c>
      <c r="AA136" s="18">
        <v>3.5060530999999999E-2</v>
      </c>
      <c r="AB136" s="13">
        <v>5.2220120107000001E-2</v>
      </c>
      <c r="AC136" s="13">
        <v>3.3019447882000001E-2</v>
      </c>
      <c r="AD136" s="13">
        <f t="shared" si="11"/>
        <v>0.108217941678</v>
      </c>
    </row>
    <row r="137" spans="1:30" x14ac:dyDescent="0.3">
      <c r="A137" s="5">
        <v>2006</v>
      </c>
      <c r="B137" s="30">
        <v>1418.3</v>
      </c>
      <c r="C137" s="22">
        <v>24.881</v>
      </c>
      <c r="D137" s="22">
        <f t="shared" si="12"/>
        <v>4.0777936817699638</v>
      </c>
      <c r="E137" s="22">
        <f>SUM($D$2:D136)</f>
        <v>432.55801378067258</v>
      </c>
      <c r="F137" s="36">
        <f>COUNT($D$2:D136)</f>
        <v>135</v>
      </c>
      <c r="G137" s="22">
        <f t="shared" si="9"/>
        <v>3.2041334354123894</v>
      </c>
      <c r="H137" s="22">
        <f t="shared" si="10"/>
        <v>0.23786114674114966</v>
      </c>
      <c r="I137" s="78">
        <f t="shared" si="13"/>
        <v>170.01</v>
      </c>
      <c r="J137" s="36">
        <f>COUNT($I$2:I136)</f>
        <v>134</v>
      </c>
      <c r="K137" s="46">
        <f>SUM($I$3:I136)/J137</f>
        <v>9.2802238805970152</v>
      </c>
      <c r="L137" s="22">
        <v>81.510000000000005</v>
      </c>
      <c r="M137" s="14">
        <v>0.28168239971435793</v>
      </c>
      <c r="N137" s="3">
        <v>4.8499999999999995E-2</v>
      </c>
      <c r="O137" s="10">
        <v>5.3200000000000004E-2</v>
      </c>
      <c r="P137" s="10">
        <v>6.2199999999999998E-2</v>
      </c>
      <c r="Q137" s="2">
        <v>4.9099999999999998E-2</v>
      </c>
      <c r="R137" s="13">
        <v>-3.5242777900000001E-2</v>
      </c>
      <c r="S137" s="13">
        <v>-1.5384481369128067E-2</v>
      </c>
      <c r="T137" s="18">
        <f t="shared" si="8"/>
        <v>4.8499999999999995E-2</v>
      </c>
      <c r="U137" s="18">
        <v>2.5406504065040414E-2</v>
      </c>
      <c r="V137" s="18">
        <v>4.9123338740784353E-2</v>
      </c>
      <c r="W137" s="13">
        <v>1.1759539125009155E-2</v>
      </c>
      <c r="X137" s="13">
        <v>3.2355359074077272E-2</v>
      </c>
      <c r="Y137" s="19">
        <v>1.0061516331000003E-2</v>
      </c>
      <c r="Z137" s="13" t="s">
        <v>4</v>
      </c>
      <c r="AA137" s="18">
        <v>3.5348520600000002E-2</v>
      </c>
      <c r="AB137" s="13">
        <v>0.15671794167799999</v>
      </c>
      <c r="AC137" s="13">
        <v>0.13502250913700001</v>
      </c>
      <c r="AD137" s="13">
        <f t="shared" si="11"/>
        <v>2.7483059803000004E-2</v>
      </c>
    </row>
    <row r="138" spans="1:30" x14ac:dyDescent="0.3">
      <c r="A138" s="5">
        <v>2007</v>
      </c>
      <c r="B138" s="30">
        <v>1468.3552</v>
      </c>
      <c r="C138" s="24">
        <v>27.731000000000002</v>
      </c>
      <c r="D138" s="22">
        <f t="shared" si="12"/>
        <v>3.4834484490235962</v>
      </c>
      <c r="E138" s="22">
        <f>SUM($D$2:D137)</f>
        <v>436.63580746244253</v>
      </c>
      <c r="F138" s="36">
        <f>COUNT($D$2:D137)</f>
        <v>136</v>
      </c>
      <c r="G138" s="22">
        <f t="shared" si="9"/>
        <v>3.2105574078120775</v>
      </c>
      <c r="H138" s="22">
        <f t="shared" si="10"/>
        <v>0.23749824622855051</v>
      </c>
      <c r="I138" s="78">
        <f t="shared" si="13"/>
        <v>50.055200000000013</v>
      </c>
      <c r="J138" s="36">
        <f>COUNT($I$2:I137)</f>
        <v>135</v>
      </c>
      <c r="K138" s="46">
        <f>SUM($I$3:I137)/J138</f>
        <v>10.470814814814814</v>
      </c>
      <c r="L138" s="25">
        <v>66.180000000000007</v>
      </c>
      <c r="M138" s="14">
        <v>0.2505829731427226</v>
      </c>
      <c r="N138" s="3">
        <v>0.03</v>
      </c>
      <c r="O138" s="10">
        <v>5.4900000000000004E-2</v>
      </c>
      <c r="P138" s="10">
        <v>6.6500000000000004E-2</v>
      </c>
      <c r="Q138" s="2">
        <v>4.4999999999999998E-2</v>
      </c>
      <c r="R138" s="13">
        <v>-2.9732511699999999E-2</v>
      </c>
      <c r="S138" s="13">
        <v>-4.1810886001601856E-2</v>
      </c>
      <c r="T138" s="18">
        <f t="shared" si="8"/>
        <v>0.03</v>
      </c>
      <c r="U138" s="18">
        <v>4.0812685827551931E-2</v>
      </c>
      <c r="V138" s="18">
        <v>7.7726496970277503E-2</v>
      </c>
      <c r="W138" s="13">
        <v>9.8927962763780686E-2</v>
      </c>
      <c r="X138" s="13">
        <v>2.5890017136499521E-2</v>
      </c>
      <c r="Y138" s="19">
        <v>2.5359754979000004E-2</v>
      </c>
      <c r="Z138" s="13" t="s">
        <v>4</v>
      </c>
      <c r="AA138" s="18">
        <v>3.63569797E-2</v>
      </c>
      <c r="AB138" s="13">
        <v>5.7483059803000003E-2</v>
      </c>
      <c r="AC138" s="13">
        <v>3.7540476314000003E-2</v>
      </c>
      <c r="AD138" s="13">
        <f t="shared" si="11"/>
        <v>-0.36488570299300005</v>
      </c>
    </row>
    <row r="139" spans="1:30" x14ac:dyDescent="0.3">
      <c r="A139" s="5">
        <v>2008</v>
      </c>
      <c r="B139" s="30">
        <v>903.25</v>
      </c>
      <c r="C139">
        <v>28.387</v>
      </c>
      <c r="D139" s="22">
        <f t="shared" si="12"/>
        <v>3.6707680720809304</v>
      </c>
      <c r="E139" s="22">
        <f>SUM($D$2:D138)</f>
        <v>440.1192559114661</v>
      </c>
      <c r="F139" s="36">
        <f>COUNT($D$2:D138)</f>
        <v>137</v>
      </c>
      <c r="G139" s="22">
        <f t="shared" si="9"/>
        <v>3.2125493132223801</v>
      </c>
      <c r="H139" s="22">
        <f t="shared" si="10"/>
        <v>0.2373859451000829</v>
      </c>
      <c r="I139" s="78">
        <f t="shared" si="13"/>
        <v>-565.10519999999997</v>
      </c>
      <c r="J139" s="36">
        <f>COUNT($I$2:I138)</f>
        <v>136</v>
      </c>
      <c r="K139" s="46">
        <f>SUM($I$3:I138)/J139</f>
        <v>10.761876470588234</v>
      </c>
      <c r="L139" s="25">
        <v>14.88</v>
      </c>
      <c r="M139" s="14">
        <v>0.35498422472109836</v>
      </c>
      <c r="N139">
        <v>2.9999999999999997E-4</v>
      </c>
      <c r="O139">
        <v>5.0499999999999996E-2</v>
      </c>
      <c r="P139">
        <v>8.43E-2</v>
      </c>
      <c r="Q139" s="21">
        <v>3.0300000000000001E-2</v>
      </c>
      <c r="R139" s="13">
        <v>7.3251897E-3</v>
      </c>
      <c r="S139" s="13">
        <v>-2.4404511512918139E-2</v>
      </c>
      <c r="T139" s="18">
        <f t="shared" si="8"/>
        <v>2.9999999999999997E-4</v>
      </c>
      <c r="U139" s="18">
        <v>9.1412900645582162E-4</v>
      </c>
      <c r="V139" s="18">
        <v>0.21740373688133463</v>
      </c>
      <c r="W139" s="13">
        <v>0.25861770594986311</v>
      </c>
      <c r="X139" s="13">
        <v>8.7896463882753073E-2</v>
      </c>
      <c r="Y139" s="19">
        <v>0.16848865502000004</v>
      </c>
      <c r="Z139" s="13" t="s">
        <v>4</v>
      </c>
      <c r="AA139" s="18">
        <v>3.30784862E-2</v>
      </c>
      <c r="AB139" s="13">
        <v>-0.36458570299300003</v>
      </c>
      <c r="AC139" s="13">
        <v>-0.37959716215200001</v>
      </c>
      <c r="AD139" s="13">
        <f t="shared" si="11"/>
        <v>0.26434891420399997</v>
      </c>
    </row>
    <row r="140" spans="1:30" x14ac:dyDescent="0.3">
      <c r="A140" s="5">
        <v>2009</v>
      </c>
      <c r="B140" s="30">
        <v>1115.0999999999999</v>
      </c>
      <c r="C140" s="23">
        <v>22.407291000000001</v>
      </c>
      <c r="D140" s="22">
        <f t="shared" si="12"/>
        <v>4.0276058308132026</v>
      </c>
      <c r="E140" s="22">
        <f>SUM($D$2:D139)</f>
        <v>443.79002398354703</v>
      </c>
      <c r="F140" s="36">
        <f>COUNT($D$2:D139)</f>
        <v>138</v>
      </c>
      <c r="G140" s="22">
        <f t="shared" si="9"/>
        <v>3.2158697390112105</v>
      </c>
      <c r="H140" s="22">
        <f t="shared" si="10"/>
        <v>0.23719897954782154</v>
      </c>
      <c r="I140" s="78">
        <f t="shared" si="13"/>
        <v>211.84999999999991</v>
      </c>
      <c r="J140" s="36">
        <f>COUNT($I$2:I139)</f>
        <v>137</v>
      </c>
      <c r="K140" s="46">
        <f>SUM($I$3:I139)/J140</f>
        <v>6.5584671532846714</v>
      </c>
      <c r="L140" s="3">
        <v>50.97</v>
      </c>
      <c r="M140" s="14">
        <v>0.32553066009464859</v>
      </c>
      <c r="N140" s="8">
        <v>5.0000000000000001E-4</v>
      </c>
      <c r="O140">
        <v>5.2600000000000001E-2</v>
      </c>
      <c r="P140">
        <v>6.3700000000000007E-2</v>
      </c>
      <c r="Q140" s="10">
        <v>4.58E-2</v>
      </c>
      <c r="R140" s="13">
        <v>-2.8676374099999999E-2</v>
      </c>
      <c r="S140" s="16">
        <v>1.0467794921510457E-2</v>
      </c>
      <c r="T140" s="18">
        <f t="shared" si="8"/>
        <v>5.0000000000000001E-4</v>
      </c>
      <c r="U140" s="18">
        <v>2.7213311262058726E-2</v>
      </c>
      <c r="V140" s="18">
        <v>0.19713523783845269</v>
      </c>
      <c r="W140" s="13">
        <v>-0.14898272692565206</v>
      </c>
      <c r="X140" s="13">
        <v>3.00122641660856E-2</v>
      </c>
      <c r="Y140" s="19">
        <v>7.4395718799000005E-2</v>
      </c>
      <c r="Z140" s="13" t="s">
        <v>4</v>
      </c>
      <c r="AA140" s="18">
        <v>2.73562927E-2</v>
      </c>
      <c r="AB140" s="13">
        <v>0.26484891420399997</v>
      </c>
      <c r="AC140" s="13">
        <v>0.23295227274399999</v>
      </c>
      <c r="AD140" s="13">
        <f t="shared" si="11"/>
        <v>0.15216464257199999</v>
      </c>
    </row>
    <row r="141" spans="1:30" x14ac:dyDescent="0.3">
      <c r="A141" s="5">
        <v>2010</v>
      </c>
      <c r="B141" s="30">
        <v>1257.6400000000001</v>
      </c>
      <c r="C141" s="23">
        <v>22.73</v>
      </c>
      <c r="D141" s="22">
        <f t="shared" si="12"/>
        <v>4.0132747838104903</v>
      </c>
      <c r="E141" s="22">
        <f>SUM($D$2:D140)</f>
        <v>447.81762981436026</v>
      </c>
      <c r="F141" s="36">
        <f>COUNT($D$2:D140)</f>
        <v>139</v>
      </c>
      <c r="G141" s="22">
        <f t="shared" si="9"/>
        <v>3.2217095670097859</v>
      </c>
      <c r="H141" s="22">
        <f t="shared" si="10"/>
        <v>0.23687086573041893</v>
      </c>
      <c r="I141" s="78">
        <f t="shared" si="13"/>
        <v>142.54000000000019</v>
      </c>
      <c r="J141" s="36">
        <f>COUNT($I$2:I140)</f>
        <v>138</v>
      </c>
      <c r="K141" s="46">
        <f>SUM($I$3:I140)/J141</f>
        <v>8.046086956521739</v>
      </c>
      <c r="L141" s="23">
        <v>77.349999999999994</v>
      </c>
      <c r="M141" s="14">
        <v>0.35810031690752153</v>
      </c>
      <c r="N141">
        <v>1.4000000000000002E-3</v>
      </c>
      <c r="O141">
        <v>5.0199999999999995E-2</v>
      </c>
      <c r="P141" s="8">
        <v>6.0999999999999999E-2</v>
      </c>
      <c r="Q141" s="10">
        <v>4.1378199999999997E-2</v>
      </c>
      <c r="R141" s="13">
        <v>-3.6441053100000002E-2</v>
      </c>
      <c r="S141" s="16">
        <v>1.2616357138014473E-2</v>
      </c>
      <c r="T141" s="18">
        <f t="shared" si="8"/>
        <v>1.4000000000000002E-3</v>
      </c>
      <c r="U141" s="18">
        <v>1.4957235337E-2</v>
      </c>
      <c r="V141" s="18">
        <v>0.12970166687931667</v>
      </c>
      <c r="W141" s="13">
        <v>0.101625810192</v>
      </c>
      <c r="X141" s="13">
        <v>0.12438389665000001</v>
      </c>
      <c r="Y141" s="19">
        <v>3.2532487459999981E-2</v>
      </c>
      <c r="Z141" s="13" t="s">
        <v>4</v>
      </c>
      <c r="AA141" s="18">
        <v>2.91342016E-2</v>
      </c>
      <c r="AB141" s="13">
        <v>0.153564642572</v>
      </c>
      <c r="AC141" s="13">
        <v>0.128941434961</v>
      </c>
      <c r="AD141" s="13">
        <f t="shared" si="11"/>
        <v>1.7907977476000002E-2</v>
      </c>
    </row>
    <row r="142" spans="1:30" x14ac:dyDescent="0.3">
      <c r="A142" s="5">
        <v>2011</v>
      </c>
      <c r="B142" s="30">
        <v>1257.5999999999999</v>
      </c>
      <c r="C142" s="23">
        <v>26.425000000000001</v>
      </c>
      <c r="D142" s="22">
        <f t="shared" si="12"/>
        <v>3.988451300173999</v>
      </c>
      <c r="E142" s="22">
        <f>SUM($D$2:D141)</f>
        <v>451.83090459817078</v>
      </c>
      <c r="F142" s="36">
        <f>COUNT($D$2:D141)</f>
        <v>140</v>
      </c>
      <c r="G142" s="22">
        <f t="shared" si="9"/>
        <v>3.2273636042726483</v>
      </c>
      <c r="H142" s="22">
        <f t="shared" si="10"/>
        <v>0.23655405439676108</v>
      </c>
      <c r="I142" s="78">
        <f t="shared" si="13"/>
        <v>-4.0000000000190994E-2</v>
      </c>
      <c r="J142" s="36">
        <f>COUNT($I$2:I141)</f>
        <v>139</v>
      </c>
      <c r="K142" s="46">
        <f>SUM($I$3:I141)/J142</f>
        <v>9.0136690647482016</v>
      </c>
      <c r="L142" s="23">
        <v>86.95</v>
      </c>
      <c r="M142" s="14">
        <v>0.35723254070370847</v>
      </c>
      <c r="N142">
        <v>1E-4</v>
      </c>
      <c r="O142">
        <v>3.9300000000000002E-2</v>
      </c>
      <c r="P142">
        <v>5.2499999999999998E-2</v>
      </c>
      <c r="Q142" s="10">
        <v>2.4799999999999999E-2</v>
      </c>
      <c r="R142" s="13">
        <v>-2.3610742699999999E-2</v>
      </c>
      <c r="S142" s="16">
        <v>-6.4048718061362094E-3</v>
      </c>
      <c r="T142" s="18">
        <f t="shared" si="8"/>
        <v>1E-4</v>
      </c>
      <c r="U142" s="18">
        <v>2.9624188448710953E-2</v>
      </c>
      <c r="V142" s="18">
        <v>0.12818624321025418</v>
      </c>
      <c r="W142" s="13">
        <v>0.28234456607167946</v>
      </c>
      <c r="X142" s="13">
        <v>0.17939640591199546</v>
      </c>
      <c r="Y142" s="19">
        <v>5.3954721836000002E-2</v>
      </c>
      <c r="Z142" s="13" t="s">
        <v>4</v>
      </c>
      <c r="AA142" s="18">
        <v>3.14984575E-2</v>
      </c>
      <c r="AB142" s="13">
        <v>1.8007977476000001E-2</v>
      </c>
      <c r="AC142" s="13">
        <v>-3.0858350929999999E-3</v>
      </c>
      <c r="AD142" s="13">
        <f t="shared" si="11"/>
        <v>0.15967978369974514</v>
      </c>
    </row>
    <row r="143" spans="1:30" x14ac:dyDescent="0.3">
      <c r="A143" s="5">
        <v>2012</v>
      </c>
      <c r="B143" s="30">
        <v>1426.19</v>
      </c>
      <c r="C143" s="23">
        <v>31.247</v>
      </c>
      <c r="D143" s="22" t="e">
        <f t="shared" si="12"/>
        <v>#DIV/0!</v>
      </c>
      <c r="E143" s="22">
        <f>SUM($D$2:D142)</f>
        <v>455.81935589834478</v>
      </c>
      <c r="F143" s="36">
        <f>COUNT($D$2:D142)</f>
        <v>141</v>
      </c>
      <c r="G143" s="22">
        <f t="shared" si="9"/>
        <v>3.2327613893499629</v>
      </c>
      <c r="H143" s="22">
        <f t="shared" si="10"/>
        <v>0.23625239129143843</v>
      </c>
      <c r="I143" s="78">
        <f t="shared" si="13"/>
        <v>168.59000000000015</v>
      </c>
      <c r="J143" s="36">
        <f>COUNT($I$2:I142)</f>
        <v>140</v>
      </c>
      <c r="K143" s="46">
        <f>SUM($I$3:I142)/J143</f>
        <v>8.9489999999999998</v>
      </c>
      <c r="L143" s="23">
        <v>86.51</v>
      </c>
      <c r="M143" s="14">
        <v>0.34903244318207838</v>
      </c>
      <c r="N143" s="8">
        <v>7.000000000000001E-4</v>
      </c>
      <c r="O143" s="8">
        <v>3.6499999999999998E-2</v>
      </c>
      <c r="P143" s="8">
        <v>4.6300000000000001E-2</v>
      </c>
      <c r="Q143" s="10">
        <v>2.41E-2</v>
      </c>
      <c r="R143" s="13">
        <v>-1.8412120300000001E-2</v>
      </c>
      <c r="S143" s="16">
        <v>-1.2356781718073015E-2</v>
      </c>
      <c r="T143" s="18">
        <f t="shared" si="8"/>
        <v>7.000000000000001E-4</v>
      </c>
      <c r="U143" s="18">
        <v>1.7410223687475801E-2</v>
      </c>
      <c r="V143" s="18">
        <v>0.11649810079354725</v>
      </c>
      <c r="W143" s="13">
        <v>3.3109072624523783E-2</v>
      </c>
      <c r="X143" s="13">
        <v>0.1067484692827203</v>
      </c>
      <c r="Y143" s="19">
        <v>1.6176595586999999E-2</v>
      </c>
      <c r="Z143" s="13" t="s">
        <v>4</v>
      </c>
      <c r="AA143" s="18">
        <v>3.2337931600000001E-2</v>
      </c>
      <c r="AB143" s="13">
        <v>0.16037978369974515</v>
      </c>
      <c r="AC143" s="13">
        <v>0.13366194903519557</v>
      </c>
      <c r="AD143" s="13"/>
    </row>
  </sheetData>
  <phoneticPr fontId="0" type="noConversion"/>
  <printOptions horizontalCentered="1" gridLines="1"/>
  <pageMargins left="0" right="0" top="0.5" bottom="0.5" header="0.25" footer="0.25"/>
  <pageSetup fitToHeight="100" orientation="landscape" horizontalDpi="4294967294" verticalDpi="1200" r:id="rId1"/>
  <headerFooter alignWithMargins="0">
    <oddHeader>&amp;A</oddHeader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8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3" sqref="D13"/>
    </sheetView>
  </sheetViews>
  <sheetFormatPr defaultRowHeight="13.8" x14ac:dyDescent="0.3"/>
  <cols>
    <col min="2" max="3" width="12.6640625" bestFit="1" customWidth="1"/>
    <col min="6" max="6" width="15" bestFit="1" customWidth="1"/>
    <col min="15" max="15" width="12.77734375" bestFit="1" customWidth="1"/>
    <col min="16" max="16" width="16.77734375" bestFit="1" customWidth="1"/>
    <col min="17" max="17" width="16.77734375" customWidth="1"/>
    <col min="22" max="22" width="9.44140625" bestFit="1" customWidth="1"/>
    <col min="23" max="23" width="12.77734375" bestFit="1" customWidth="1"/>
    <col min="24" max="24" width="16.77734375" bestFit="1" customWidth="1"/>
  </cols>
  <sheetData>
    <row r="1" spans="1:26" s="34" customFormat="1" ht="14.4" x14ac:dyDescent="0.3">
      <c r="A1" s="34" t="s">
        <v>24</v>
      </c>
      <c r="B1" s="34" t="s">
        <v>45</v>
      </c>
      <c r="C1" s="34" t="s">
        <v>23</v>
      </c>
      <c r="D1" s="34" t="s">
        <v>25</v>
      </c>
      <c r="E1" s="34" t="s">
        <v>26</v>
      </c>
      <c r="F1" s="34" t="s">
        <v>46</v>
      </c>
      <c r="G1" s="34" t="s">
        <v>27</v>
      </c>
      <c r="H1" s="34" t="s">
        <v>30</v>
      </c>
      <c r="I1" s="34" t="s">
        <v>31</v>
      </c>
      <c r="J1" s="34" t="s">
        <v>34</v>
      </c>
      <c r="K1" s="48" t="s">
        <v>32</v>
      </c>
      <c r="L1" s="34" t="s">
        <v>25</v>
      </c>
      <c r="M1" s="34" t="s">
        <v>26</v>
      </c>
      <c r="N1" s="34" t="s">
        <v>42</v>
      </c>
      <c r="O1" s="34" t="s">
        <v>43</v>
      </c>
      <c r="P1" s="34" t="s">
        <v>37</v>
      </c>
      <c r="Q1" s="34" t="s">
        <v>39</v>
      </c>
      <c r="S1" s="48" t="s">
        <v>35</v>
      </c>
      <c r="T1" s="34" t="s">
        <v>25</v>
      </c>
      <c r="U1" s="34" t="s">
        <v>26</v>
      </c>
      <c r="V1" s="34" t="s">
        <v>42</v>
      </c>
      <c r="W1" s="34" t="s">
        <v>43</v>
      </c>
      <c r="X1" s="34" t="s">
        <v>37</v>
      </c>
      <c r="Y1" s="34" t="s">
        <v>39</v>
      </c>
    </row>
    <row r="2" spans="1:26" x14ac:dyDescent="0.3">
      <c r="A2" s="38">
        <v>1926</v>
      </c>
      <c r="B2" s="77">
        <f>Annual!AD56</f>
        <v>9.1176349615000013E-2</v>
      </c>
      <c r="C2">
        <v>0.32883954041199998</v>
      </c>
      <c r="D2" s="42"/>
      <c r="E2" s="42"/>
      <c r="L2" s="33"/>
      <c r="M2" s="33"/>
      <c r="R2" s="41" t="s">
        <v>40</v>
      </c>
      <c r="T2" s="42"/>
      <c r="U2" s="42"/>
      <c r="Z2" s="41" t="s">
        <v>40</v>
      </c>
    </row>
    <row r="3" spans="1:26" x14ac:dyDescent="0.3">
      <c r="A3" s="5">
        <v>1927</v>
      </c>
      <c r="B3" s="77">
        <f>Annual!AD57</f>
        <v>0.32883954041199998</v>
      </c>
      <c r="C3">
        <v>0.34707654112999997</v>
      </c>
      <c r="M3" s="42"/>
      <c r="N3" s="42"/>
      <c r="O3" s="42"/>
      <c r="P3">
        <f>SUM(P23:P88)</f>
        <v>1.9290751462681917</v>
      </c>
      <c r="Q3">
        <f>SUM(Q23:Q88)</f>
        <v>2.1222931167486689</v>
      </c>
      <c r="R3" s="76">
        <f>1-(P3/Q3)</f>
        <v>9.1042075647159049E-2</v>
      </c>
      <c r="U3" s="42"/>
      <c r="V3" s="42"/>
      <c r="W3" s="42"/>
      <c r="X3">
        <f>SUM(X23:X88)</f>
        <v>1.691356347982262</v>
      </c>
      <c r="Y3">
        <f>SUM(Y23:Y88)</f>
        <v>2.1222931167486689</v>
      </c>
      <c r="Z3" s="76">
        <f>1-(X3/Y3)</f>
        <v>0.20305242728516104</v>
      </c>
    </row>
    <row r="4" spans="1:26" x14ac:dyDescent="0.3">
      <c r="A4" s="5">
        <v>1928</v>
      </c>
      <c r="B4" s="77">
        <f>Annual!AD58</f>
        <v>0.34707654112999997</v>
      </c>
      <c r="C4">
        <v>-0.11631822480399999</v>
      </c>
    </row>
    <row r="5" spans="1:26" x14ac:dyDescent="0.3">
      <c r="A5" s="5">
        <v>1929</v>
      </c>
      <c r="B5" s="77">
        <f>Annual!AD59</f>
        <v>-0.11631822480399999</v>
      </c>
      <c r="C5">
        <v>-0.27876668263499998</v>
      </c>
    </row>
    <row r="6" spans="1:26" x14ac:dyDescent="0.3">
      <c r="A6" s="5">
        <v>1930</v>
      </c>
      <c r="B6" s="77">
        <f>Annual!AD60</f>
        <v>-0.27876668263499998</v>
      </c>
      <c r="C6">
        <v>-0.48064204818700001</v>
      </c>
    </row>
    <row r="7" spans="1:26" x14ac:dyDescent="0.3">
      <c r="A7" s="5">
        <v>1931</v>
      </c>
      <c r="B7" s="77">
        <f>Annual!AD61</f>
        <v>-0.48064204818700001</v>
      </c>
      <c r="C7">
        <v>-9.1814179944999991E-2</v>
      </c>
    </row>
    <row r="8" spans="1:26" x14ac:dyDescent="0.3">
      <c r="A8" s="5">
        <v>1932</v>
      </c>
      <c r="B8" s="77">
        <f>Annual!AD62</f>
        <v>-9.1814179944999991E-2</v>
      </c>
      <c r="C8">
        <v>0.543766796848</v>
      </c>
    </row>
    <row r="9" spans="1:26" x14ac:dyDescent="0.3">
      <c r="A9" s="5">
        <v>1933</v>
      </c>
      <c r="B9" s="77">
        <f>Annual!AD63</f>
        <v>0.543766796848</v>
      </c>
      <c r="C9">
        <v>-2.7226128977E-2</v>
      </c>
    </row>
    <row r="10" spans="1:26" x14ac:dyDescent="0.3">
      <c r="A10" s="5">
        <v>1934</v>
      </c>
      <c r="B10" s="77">
        <f>Annual!AD64</f>
        <v>-2.7226128977E-2</v>
      </c>
      <c r="C10">
        <v>0.45527365998300001</v>
      </c>
    </row>
    <row r="11" spans="1:26" x14ac:dyDescent="0.3">
      <c r="A11" s="5">
        <v>1935</v>
      </c>
      <c r="B11" s="77">
        <f>Annual!AD65</f>
        <v>0.45527365998300001</v>
      </c>
      <c r="C11">
        <v>0.33496903088200003</v>
      </c>
    </row>
    <row r="12" spans="1:26" x14ac:dyDescent="0.3">
      <c r="A12" s="5">
        <v>1936</v>
      </c>
      <c r="B12" s="77">
        <f>Annual!AD66</f>
        <v>0.33496903088200003</v>
      </c>
      <c r="C12">
        <v>-0.36150088048599999</v>
      </c>
    </row>
    <row r="13" spans="1:26" x14ac:dyDescent="0.3">
      <c r="A13" s="62">
        <v>1937</v>
      </c>
      <c r="B13" s="77">
        <f>Annual!AD67</f>
        <v>-0.36150088048599999</v>
      </c>
      <c r="C13" s="45">
        <v>0.29384811461599997</v>
      </c>
      <c r="D13" s="45">
        <f>INTERCEPT($B$2:B12,$C$2:C12)</f>
        <v>9.1063214443916532E-2</v>
      </c>
      <c r="E13" s="45">
        <f>SLOPE($B$2:B12,$C$2:C12)</f>
        <v>0.16008277663735362</v>
      </c>
      <c r="F13" s="45">
        <f>C13*E13+D13</f>
        <v>0.13810323654129714</v>
      </c>
      <c r="G13" s="45">
        <f>Annual!G68</f>
        <v>2.9829546700248595</v>
      </c>
      <c r="H13" s="45">
        <f t="shared" ref="H13:H66" si="0">1/(1+G13)</f>
        <v>0.25106989229022747</v>
      </c>
      <c r="I13" s="45">
        <f t="shared" ref="I13:I66" si="1">(-H13/(1-H13)*LN(H13))-(LN(1-H13))</f>
        <v>0.75241666222135817</v>
      </c>
      <c r="J13" s="45">
        <f>Annual!K68</f>
        <v>0.19138461538461535</v>
      </c>
      <c r="K13" s="45">
        <f>(D13*H13/((1-H13)*(1-E13*H13))+F13/(1-E13*H13)-J13/(1-H13)-I13)</f>
        <v>-0.83226816725907715</v>
      </c>
      <c r="L13" s="45"/>
      <c r="M13" s="45"/>
      <c r="N13" s="45"/>
      <c r="O13" s="45"/>
      <c r="P13" s="45"/>
      <c r="Q13" s="45"/>
      <c r="R13" s="45"/>
      <c r="S13" s="45">
        <f t="shared" ref="S13:S66" si="2">K13+J13/(1-H13)</f>
        <v>-0.57672414063439081</v>
      </c>
      <c r="T13" s="45"/>
      <c r="U13" s="45"/>
      <c r="V13" s="45"/>
      <c r="W13" s="45"/>
      <c r="X13" s="45"/>
      <c r="Y13" s="45"/>
    </row>
    <row r="14" spans="1:26" x14ac:dyDescent="0.3">
      <c r="A14" s="5">
        <v>1938</v>
      </c>
      <c r="B14" s="77">
        <f>Annual!AD68</f>
        <v>0.29384811461599997</v>
      </c>
      <c r="C14">
        <v>-1.1415947484999999E-2</v>
      </c>
      <c r="D14" s="45">
        <f>INTERCEPT($B$2:B13,$C$2:C13)</f>
        <v>5.5864156806395698E-2</v>
      </c>
      <c r="E14" s="45">
        <f>SLOPE($B$2:B13,$C$2:C13)</f>
        <v>7.8589400385617944E-2</v>
      </c>
      <c r="F14" s="45">
        <f t="shared" ref="F14:F77" si="3">C14*E14+D14</f>
        <v>5.4966984338715844E-2</v>
      </c>
      <c r="G14" s="45">
        <f>Annual!G69</f>
        <v>2.9802854610670022</v>
      </c>
      <c r="H14">
        <f t="shared" si="0"/>
        <v>0.25123826162255414</v>
      </c>
      <c r="I14">
        <f t="shared" si="1"/>
        <v>0.75283150950614086</v>
      </c>
      <c r="J14" s="45">
        <f>Annual!K69</f>
        <v>8.8030303030303014E-2</v>
      </c>
      <c r="K14" s="45">
        <f t="shared" ref="K14:K77" si="4">(D14*H14/((1-H14)*(1-E14*H14))+F14/(1-E14*H14)-J14/(1-H14)-I14)</f>
        <v>-0.79520307789846756</v>
      </c>
      <c r="S14">
        <f t="shared" si="2"/>
        <v>-0.6776352341928541</v>
      </c>
    </row>
    <row r="15" spans="1:26" x14ac:dyDescent="0.3">
      <c r="A15" s="5">
        <v>1939</v>
      </c>
      <c r="B15" s="77">
        <f>Annual!AD69</f>
        <v>-1.1415947484999999E-2</v>
      </c>
      <c r="C15">
        <v>-9.7256678457000006E-2</v>
      </c>
      <c r="D15" s="45">
        <f>INTERCEPT($B$2:B14,$C$2:C14)</f>
        <v>7.5322667183967643E-2</v>
      </c>
      <c r="E15" s="45">
        <f>SLOPE($B$2:B14,$C$2:C14)</f>
        <v>6.3548634243975263E-2</v>
      </c>
      <c r="F15" s="45">
        <f t="shared" si="3"/>
        <v>6.9142138096919839E-2</v>
      </c>
      <c r="G15" s="45">
        <f>Annual!G70</f>
        <v>2.9834911583660353</v>
      </c>
      <c r="H15">
        <f t="shared" si="0"/>
        <v>0.25103607871698758</v>
      </c>
      <c r="I15">
        <f t="shared" si="1"/>
        <v>0.75233334676039432</v>
      </c>
      <c r="J15" s="45">
        <f>Annual!K70</f>
        <v>0.12641791044776118</v>
      </c>
      <c r="K15" s="45">
        <f t="shared" si="4"/>
        <v>-0.82520491741204993</v>
      </c>
      <c r="S15">
        <f t="shared" si="2"/>
        <v>-0.65641452997763117</v>
      </c>
    </row>
    <row r="16" spans="1:26" x14ac:dyDescent="0.3">
      <c r="A16" s="5">
        <v>1940</v>
      </c>
      <c r="B16" s="77">
        <f>Annual!AD70</f>
        <v>-9.7256678457000006E-2</v>
      </c>
      <c r="C16">
        <v>-0.11514934771099999</v>
      </c>
      <c r="D16" s="45">
        <f>INTERCEPT($B$2:B15,$C$2:C15)</f>
        <v>6.900720579508314E-2</v>
      </c>
      <c r="E16" s="45">
        <f>SLOPE($B$2:B15,$C$2:C15)</f>
        <v>7.2916857333055432E-2</v>
      </c>
      <c r="F16" s="45">
        <f t="shared" si="3"/>
        <v>6.061087723604576E-2</v>
      </c>
      <c r="G16" s="45">
        <f>Annual!G71</f>
        <v>2.9813681158878778</v>
      </c>
      <c r="H16">
        <f t="shared" si="0"/>
        <v>0.25116994231441264</v>
      </c>
      <c r="I16">
        <f t="shared" si="1"/>
        <v>0.75266317849192288</v>
      </c>
      <c r="J16" s="45">
        <f>Annual!K71</f>
        <v>0.11397058823529409</v>
      </c>
      <c r="K16" s="45">
        <f t="shared" si="4"/>
        <v>-0.81954176085319597</v>
      </c>
      <c r="S16">
        <f t="shared" si="2"/>
        <v>-0.66734355905084908</v>
      </c>
    </row>
    <row r="17" spans="1:25" x14ac:dyDescent="0.3">
      <c r="A17" s="5">
        <v>1941</v>
      </c>
      <c r="B17" s="77">
        <f>Annual!AD71</f>
        <v>-0.11514934771099999</v>
      </c>
      <c r="C17">
        <v>0.20432437738500001</v>
      </c>
      <c r="D17" s="45">
        <f>INTERCEPT($B$2:B16,$C$2:C16)</f>
        <v>5.7581001365236709E-2</v>
      </c>
      <c r="E17" s="45">
        <f>SLOPE($B$2:B16,$C$2:C16)</f>
        <v>9.1606670678770569E-2</v>
      </c>
      <c r="F17" s="45">
        <f t="shared" si="3"/>
        <v>7.6298477315989238E-2</v>
      </c>
      <c r="G17" s="45">
        <f>Annual!G72</f>
        <v>2.9753864357448281</v>
      </c>
      <c r="H17">
        <f t="shared" si="0"/>
        <v>0.25154787243032894</v>
      </c>
      <c r="I17">
        <f t="shared" si="1"/>
        <v>0.75359432511968305</v>
      </c>
      <c r="J17" s="45">
        <f>Annual!K72</f>
        <v>8.4637681159420261E-2</v>
      </c>
      <c r="K17" s="45">
        <f t="shared" si="4"/>
        <v>-0.76877091280559462</v>
      </c>
      <c r="S17">
        <f t="shared" si="2"/>
        <v>-0.65568728588846548</v>
      </c>
    </row>
    <row r="18" spans="1:25" x14ac:dyDescent="0.3">
      <c r="A18" s="5">
        <v>1942</v>
      </c>
      <c r="B18" s="77">
        <f>Annual!AD72</f>
        <v>0.20432437738500001</v>
      </c>
      <c r="C18">
        <v>0.26267265834499998</v>
      </c>
      <c r="D18" s="45">
        <f>INTERCEPT($B$2:B17,$C$2:C17)</f>
        <v>4.6773604697738419E-2</v>
      </c>
      <c r="E18" s="45">
        <f>SLOPE($B$2:B17,$C$2:C17)</f>
        <v>7.1639731284134034E-2</v>
      </c>
      <c r="F18" s="45">
        <f t="shared" si="3"/>
        <v>6.5591403357263364E-2</v>
      </c>
      <c r="G18" s="45">
        <f>Annual!G73</f>
        <v>2.9704064405230906</v>
      </c>
      <c r="H18">
        <f t="shared" si="0"/>
        <v>0.25186338350495235</v>
      </c>
      <c r="I18">
        <f t="shared" si="1"/>
        <v>0.75437162714341466</v>
      </c>
      <c r="J18" s="45">
        <f>Annual!K73</f>
        <v>5.642857142857139E-2</v>
      </c>
      <c r="K18" s="45">
        <f t="shared" si="4"/>
        <v>-0.74696459859430997</v>
      </c>
      <c r="S18">
        <f t="shared" si="2"/>
        <v>-0.67153910786918791</v>
      </c>
    </row>
    <row r="19" spans="1:25" x14ac:dyDescent="0.3">
      <c r="A19" s="5">
        <v>1943</v>
      </c>
      <c r="B19" s="77">
        <f>Annual!AD73</f>
        <v>0.26267265834499998</v>
      </c>
      <c r="C19">
        <v>0.206554675326</v>
      </c>
      <c r="D19" s="45">
        <f>INTERCEPT($B$2:B18,$C$2:C18)</f>
        <v>5.3636693843271292E-2</v>
      </c>
      <c r="E19" s="45">
        <f>SLOPE($B$2:B18,$C$2:C18)</f>
        <v>9.0167335191297368E-2</v>
      </c>
      <c r="F19" s="45">
        <f t="shared" si="3"/>
        <v>7.2261178488720337E-2</v>
      </c>
      <c r="G19" s="45">
        <f>Annual!G74</f>
        <v>2.9706043259100037</v>
      </c>
      <c r="H19">
        <f t="shared" si="0"/>
        <v>0.25185083123859608</v>
      </c>
      <c r="I19">
        <f t="shared" si="1"/>
        <v>0.75434070399349329</v>
      </c>
      <c r="J19" s="45">
        <f>Annual!K74</f>
        <v>7.0845070422535183E-2</v>
      </c>
      <c r="K19" s="45">
        <f t="shared" si="4"/>
        <v>-0.75661884270346935</v>
      </c>
      <c r="S19">
        <f t="shared" si="2"/>
        <v>-0.66192506587307798</v>
      </c>
    </row>
    <row r="20" spans="1:25" x14ac:dyDescent="0.3">
      <c r="A20" s="5">
        <v>1944</v>
      </c>
      <c r="B20" s="77">
        <f>Annual!AD74</f>
        <v>0.206554675326</v>
      </c>
      <c r="C20">
        <v>0.35848758915599999</v>
      </c>
      <c r="D20" s="45">
        <f>INTERCEPT($B$2:B19,$C$2:C19)</f>
        <v>6.2909875993741107E-2</v>
      </c>
      <c r="E20" s="45">
        <f>SLOPE($B$2:B19,$C$2:C19)</f>
        <v>0.10698211330872817</v>
      </c>
      <c r="F20" s="45">
        <f t="shared" si="3"/>
        <v>0.10126163587660109</v>
      </c>
      <c r="G20" s="45">
        <f>Annual!G75</f>
        <v>2.9721105059093604</v>
      </c>
      <c r="H20">
        <f t="shared" si="0"/>
        <v>0.25175533221250695</v>
      </c>
      <c r="I20">
        <f t="shared" si="1"/>
        <v>0.75410543463638224</v>
      </c>
      <c r="J20" s="45">
        <f>Annual!K75</f>
        <v>9.6249999999999974E-2</v>
      </c>
      <c r="K20" s="45">
        <f t="shared" si="4"/>
        <v>-0.7569227880598115</v>
      </c>
      <c r="S20">
        <f t="shared" si="2"/>
        <v>-0.62828839326404973</v>
      </c>
    </row>
    <row r="21" spans="1:25" x14ac:dyDescent="0.3">
      <c r="A21" s="5">
        <v>1945</v>
      </c>
      <c r="B21" s="77">
        <f>Annual!AD75</f>
        <v>0.35848758915599999</v>
      </c>
      <c r="C21">
        <v>-9.1707214006999993E-2</v>
      </c>
      <c r="D21" s="45">
        <f>INTERCEPT($B$2:B20,$C$2:C20)</f>
        <v>6.6764755567742043E-2</v>
      </c>
      <c r="E21" s="45">
        <f>SLOPE($B$2:B20,$C$2:C20)</f>
        <v>0.12523688926173848</v>
      </c>
      <c r="F21" s="45">
        <f t="shared" si="3"/>
        <v>5.5279629362644835E-2</v>
      </c>
      <c r="G21" s="45">
        <f>Annual!G76</f>
        <v>2.9765476046384314</v>
      </c>
      <c r="H21">
        <f t="shared" si="0"/>
        <v>0.25147441937663545</v>
      </c>
      <c r="I21">
        <f t="shared" si="1"/>
        <v>0.75341335678412436</v>
      </c>
      <c r="J21" s="45">
        <f>Annual!K76</f>
        <v>0.11698630136986297</v>
      </c>
      <c r="K21" s="45">
        <f t="shared" si="4"/>
        <v>-0.82946547384147118</v>
      </c>
      <c r="S21">
        <f t="shared" si="2"/>
        <v>-0.67317649134278623</v>
      </c>
    </row>
    <row r="22" spans="1:25" x14ac:dyDescent="0.3">
      <c r="A22" s="5">
        <v>1946</v>
      </c>
      <c r="B22" s="77">
        <f>Annual!AD76</f>
        <v>-9.1707214006999993E-2</v>
      </c>
      <c r="C22">
        <v>3.9584101784999999E-2</v>
      </c>
      <c r="D22" s="45">
        <f>INTERCEPT($B$2:B21,$C$2:C21)</f>
        <v>8.474108534815783E-2</v>
      </c>
      <c r="E22" s="45">
        <f>SLOPE($B$2:B21,$C$2:C21)</f>
        <v>9.1391873580575961E-2</v>
      </c>
      <c r="F22" s="45">
        <f t="shared" si="3"/>
        <v>8.8358750574293196E-2</v>
      </c>
      <c r="G22" s="45">
        <f>Annual!G77</f>
        <v>2.9787718802080532</v>
      </c>
      <c r="H22">
        <f t="shared" si="0"/>
        <v>0.2513338361956326</v>
      </c>
      <c r="I22">
        <f t="shared" si="1"/>
        <v>0.75306699033878344</v>
      </c>
      <c r="J22" s="45">
        <f>Annual!K77</f>
        <v>0.17054054054054052</v>
      </c>
      <c r="K22" s="45">
        <f t="shared" si="4"/>
        <v>-0.86130629283552373</v>
      </c>
      <c r="S22">
        <f t="shared" si="2"/>
        <v>-0.63351378826454896</v>
      </c>
    </row>
    <row r="23" spans="1:25" x14ac:dyDescent="0.3">
      <c r="A23" s="62">
        <v>1947</v>
      </c>
      <c r="B23" s="77">
        <f>Annual!AD77</f>
        <v>3.9584101784999999E-2</v>
      </c>
      <c r="C23" s="45">
        <v>4.0957664344999999E-2</v>
      </c>
      <c r="D23" s="45">
        <f>INTERCEPT($B$2:B22,$C$2:C22)</f>
        <v>7.5779716196556129E-2</v>
      </c>
      <c r="E23" s="45">
        <f>SLOPE($B$2:B22,$C$2:C22)</f>
        <v>9.6159887656187798E-2</v>
      </c>
      <c r="F23" s="45">
        <f t="shared" si="3"/>
        <v>7.9718200598631175E-2</v>
      </c>
      <c r="G23" s="45">
        <f>Annual!G78</f>
        <v>2.9799767651703832</v>
      </c>
      <c r="H23" s="45">
        <f t="shared" si="0"/>
        <v>0.25125774822386177</v>
      </c>
      <c r="I23" s="45">
        <f t="shared" si="1"/>
        <v>0.75287952183444173</v>
      </c>
      <c r="J23" s="45">
        <f>Annual!K78</f>
        <v>0.14079999999999998</v>
      </c>
      <c r="K23" s="45">
        <f t="shared" si="4"/>
        <v>-0.83317701071675609</v>
      </c>
      <c r="L23" s="45">
        <f>INTERCEPT(C13:C88,K13:K88)</f>
        <v>0.10821863860693889</v>
      </c>
      <c r="M23" s="45">
        <f>SLOPE(C13:C88,K13:K88)</f>
        <v>6.0201425644752895E-3</v>
      </c>
      <c r="N23" s="45">
        <f>RSQ(C13:C88,K13:K88)</f>
        <v>2.2744818036700091E-2</v>
      </c>
      <c r="O23" s="45">
        <f>$L$23+K23*$M$23</f>
        <v>0.10320279422098066</v>
      </c>
      <c r="P23" s="45">
        <f t="shared" ref="P23:P54" si="5">(C23-O23)^2</f>
        <v>3.8744561932777008E-3</v>
      </c>
      <c r="Q23" s="45">
        <f t="shared" ref="Q23:Q54" si="6">(C23-AVERAGE(C12:C22))^2</f>
        <v>4.6776700481592387E-4</v>
      </c>
      <c r="R23" s="45"/>
      <c r="S23" s="45">
        <f t="shared" si="2"/>
        <v>-0.64512832017471777</v>
      </c>
      <c r="T23" s="45">
        <f>INTERCEPT($C$13:C88,$S$13:S88)</f>
        <v>1.8819014206220148</v>
      </c>
      <c r="U23" s="45">
        <f>SLOPE($C$13:C88,$S$13:S88)</f>
        <v>2.8920459828646559</v>
      </c>
      <c r="V23" s="79">
        <f>RSQ($C$13:C88,$S$13:S88)</f>
        <v>0.12010253743895048</v>
      </c>
      <c r="W23" s="45">
        <f>$T$23+S23*$U$23</f>
        <v>1.616065382849885E-2</v>
      </c>
      <c r="X23" s="45">
        <f t="shared" ref="X23:X54" si="7">(C23-W23)^2</f>
        <v>6.1489173055546856E-4</v>
      </c>
      <c r="Y23" s="45">
        <f t="shared" ref="Y23:Y54" si="8">(C23-AVERAGE(C12:C22))^2</f>
        <v>4.6776700481592387E-4</v>
      </c>
    </row>
    <row r="24" spans="1:25" x14ac:dyDescent="0.3">
      <c r="A24" s="5">
        <v>1948</v>
      </c>
      <c r="B24" s="77">
        <f>Annual!AD78</f>
        <v>4.0957664344999999E-2</v>
      </c>
      <c r="C24">
        <v>0.169573149925</v>
      </c>
      <c r="D24" s="45">
        <f>INTERCEPT($B$2:B23,$C$2:C23)</f>
        <v>7.3877733934305787E-2</v>
      </c>
      <c r="E24" s="45">
        <f>SLOPE($B$2:B23,$C$2:C23)</f>
        <v>9.7139798628855828E-2</v>
      </c>
      <c r="F24" s="45">
        <f t="shared" si="3"/>
        <v>9.035003557088106E-2</v>
      </c>
      <c r="G24" s="45">
        <f>Annual!G79</f>
        <v>2.9788815969863136</v>
      </c>
      <c r="H24">
        <f t="shared" si="0"/>
        <v>0.25132690572079863</v>
      </c>
      <c r="I24">
        <f t="shared" si="1"/>
        <v>0.75304991488926065</v>
      </c>
      <c r="J24" s="45">
        <f>Annual!K79</f>
        <v>0.13894736842105262</v>
      </c>
      <c r="K24" s="45">
        <f t="shared" si="4"/>
        <v>-0.82060927497937974</v>
      </c>
      <c r="L24" s="45"/>
      <c r="M24" s="45"/>
      <c r="N24" s="45"/>
      <c r="O24" s="45">
        <f t="shared" ref="O24:O87" si="9">$L$23+K24*$M$23</f>
        <v>0.10327845378183233</v>
      </c>
      <c r="P24" s="45">
        <f t="shared" si="5"/>
        <v>4.3949867367149304E-3</v>
      </c>
      <c r="Q24">
        <f t="shared" si="6"/>
        <v>4.9562195954047485E-3</v>
      </c>
      <c r="S24">
        <f t="shared" si="2"/>
        <v>-0.63501776717339031</v>
      </c>
      <c r="T24" s="45"/>
      <c r="U24" s="45"/>
      <c r="V24" s="45"/>
      <c r="W24" s="45">
        <f t="shared" ref="W24:W87" si="10">$T$23+S24*$U$23</f>
        <v>4.5400838020527967E-2</v>
      </c>
      <c r="X24" s="45">
        <f t="shared" si="7"/>
        <v>1.5418763043701487E-2</v>
      </c>
      <c r="Y24">
        <f t="shared" si="8"/>
        <v>4.9562195954047485E-3</v>
      </c>
    </row>
    <row r="25" spans="1:25" x14ac:dyDescent="0.3">
      <c r="A25" s="5">
        <v>1949</v>
      </c>
      <c r="B25" s="77">
        <f>Annual!AD79</f>
        <v>0.169573149925</v>
      </c>
      <c r="C25">
        <v>0.31605824287199996</v>
      </c>
      <c r="D25" s="45">
        <f>INTERCEPT($B$2:B24,$C$2:C24)</f>
        <v>7.1955161688399383E-2</v>
      </c>
      <c r="E25" s="45">
        <f>SLOPE($B$2:B24,$C$2:C24)</f>
        <v>9.4437156678499362E-2</v>
      </c>
      <c r="F25" s="45">
        <f t="shared" si="3"/>
        <v>0.10180280349003365</v>
      </c>
      <c r="G25" s="45">
        <f>Annual!G80</f>
        <v>2.9777621635363452</v>
      </c>
      <c r="H25">
        <f t="shared" si="0"/>
        <v>0.25139763487291339</v>
      </c>
      <c r="I25">
        <f t="shared" si="1"/>
        <v>0.75322417769535077</v>
      </c>
      <c r="J25" s="45">
        <f>Annual!K80</f>
        <v>0.13584415584415582</v>
      </c>
      <c r="K25" s="45">
        <f t="shared" si="4"/>
        <v>-0.80565755706645859</v>
      </c>
      <c r="L25" s="45"/>
      <c r="M25" s="45"/>
      <c r="N25" s="45"/>
      <c r="O25" s="45">
        <f t="shared" si="9"/>
        <v>0.10336846525525192</v>
      </c>
      <c r="P25" s="45">
        <f t="shared" si="5"/>
        <v>4.5236941502661734E-2</v>
      </c>
      <c r="Q25">
        <f t="shared" si="6"/>
        <v>5.2067591140738841E-2</v>
      </c>
      <c r="S25">
        <f t="shared" si="2"/>
        <v>-0.62419385594511068</v>
      </c>
      <c r="T25" s="45"/>
      <c r="U25" s="45"/>
      <c r="V25" s="45"/>
      <c r="W25" s="45">
        <f t="shared" si="10"/>
        <v>7.6704087007157806E-2</v>
      </c>
      <c r="X25" s="45">
        <f t="shared" si="7"/>
        <v>5.7290411929771155E-2</v>
      </c>
      <c r="Y25">
        <f t="shared" si="8"/>
        <v>5.2067591140738841E-2</v>
      </c>
    </row>
    <row r="26" spans="1:25" x14ac:dyDescent="0.3">
      <c r="A26" s="5">
        <v>1950</v>
      </c>
      <c r="B26" s="77">
        <f>Annual!AD80</f>
        <v>0.31605824287199996</v>
      </c>
      <c r="C26">
        <v>0.216949364437</v>
      </c>
      <c r="D26" s="45">
        <f>INTERCEPT($B$2:B25,$C$2:C25)</f>
        <v>7.3916873363194802E-2</v>
      </c>
      <c r="E26" s="45">
        <f>SLOPE($B$2:B25,$C$2:C25)</f>
        <v>0.10371406908348307</v>
      </c>
      <c r="F26" s="45">
        <f t="shared" si="3"/>
        <v>9.6417574734031564E-2</v>
      </c>
      <c r="G26" s="45">
        <f>Annual!G81</f>
        <v>2.9765879173449399</v>
      </c>
      <c r="H26">
        <f t="shared" si="0"/>
        <v>0.25147187005176863</v>
      </c>
      <c r="I26">
        <f t="shared" si="1"/>
        <v>0.75340707589160738</v>
      </c>
      <c r="J26" s="45">
        <f>Annual!K81</f>
        <v>0.15410256410256409</v>
      </c>
      <c r="K26" s="45">
        <f t="shared" si="4"/>
        <v>-0.83478382288046715</v>
      </c>
      <c r="L26" s="45"/>
      <c r="M26" s="45"/>
      <c r="N26" s="45"/>
      <c r="O26" s="45">
        <f t="shared" si="9"/>
        <v>0.1031931209826808</v>
      </c>
      <c r="P26" s="45">
        <f t="shared" si="5"/>
        <v>1.2940482924838339E-2</v>
      </c>
      <c r="Q26">
        <f t="shared" si="6"/>
        <v>9.8612806215584107E-3</v>
      </c>
      <c r="S26">
        <f t="shared" si="2"/>
        <v>-0.62890971082375402</v>
      </c>
      <c r="T26" s="45"/>
      <c r="U26" s="45"/>
      <c r="V26" s="45"/>
      <c r="W26" s="45">
        <f t="shared" si="10"/>
        <v>6.3065617849604738E-2</v>
      </c>
      <c r="X26" s="45">
        <f t="shared" si="7"/>
        <v>2.3680207463773681E-2</v>
      </c>
      <c r="Y26">
        <f t="shared" si="8"/>
        <v>9.8612806215584107E-3</v>
      </c>
    </row>
    <row r="27" spans="1:25" x14ac:dyDescent="0.3">
      <c r="A27" s="5">
        <v>1951</v>
      </c>
      <c r="B27" s="77">
        <f>Annual!AD81</f>
        <v>0.216949364437</v>
      </c>
      <c r="C27">
        <v>0.16852247797600001</v>
      </c>
      <c r="D27" s="45">
        <f>INTERCEPT($B$2:B26,$C$2:C26)</f>
        <v>8.1146201014266617E-2</v>
      </c>
      <c r="E27" s="45">
        <f>SLOPE($B$2:B26,$C$2:C26)</f>
        <v>0.11961324358150659</v>
      </c>
      <c r="F27" s="45">
        <f t="shared" si="3"/>
        <v>0.10130372122136899</v>
      </c>
      <c r="G27" s="45">
        <f>Annual!G82</f>
        <v>2.9741700918853962</v>
      </c>
      <c r="H27">
        <f t="shared" si="0"/>
        <v>0.25162486176468291</v>
      </c>
      <c r="I27">
        <f t="shared" si="1"/>
        <v>0.75378400291687631</v>
      </c>
      <c r="J27" s="45">
        <f>Annual!K82</f>
        <v>0.19835443037974682</v>
      </c>
      <c r="K27" s="45">
        <f t="shared" si="4"/>
        <v>-0.88625315208707878</v>
      </c>
      <c r="L27" s="45"/>
      <c r="M27" s="45"/>
      <c r="N27" s="45"/>
      <c r="O27" s="45">
        <f t="shared" si="9"/>
        <v>0.10288326828315908</v>
      </c>
      <c r="P27" s="45">
        <f t="shared" si="5"/>
        <v>4.3085058491007426E-3</v>
      </c>
      <c r="Q27">
        <f t="shared" si="6"/>
        <v>4.9786589537666301E-4</v>
      </c>
      <c r="S27">
        <f t="shared" si="2"/>
        <v>-0.6212063590476008</v>
      </c>
      <c r="T27" s="45"/>
      <c r="U27" s="45"/>
      <c r="V27" s="45"/>
      <c r="W27" s="45">
        <f t="shared" si="10"/>
        <v>8.5344065408421876E-2</v>
      </c>
      <c r="X27" s="45">
        <f t="shared" si="7"/>
        <v>6.9186483172622394E-3</v>
      </c>
      <c r="Y27">
        <f t="shared" si="8"/>
        <v>4.9786589537666301E-4</v>
      </c>
    </row>
    <row r="28" spans="1:25" x14ac:dyDescent="0.3">
      <c r="A28" s="5">
        <v>1952</v>
      </c>
      <c r="B28" s="77">
        <f>Annual!AD82</f>
        <v>0.16852247797600001</v>
      </c>
      <c r="C28">
        <v>-3.3074181714999998E-2</v>
      </c>
      <c r="D28" s="45">
        <f>INTERCEPT($B$2:B27,$C$2:C27)</f>
        <v>8.5115091132957094E-2</v>
      </c>
      <c r="E28" s="45">
        <f>SLOPE($B$2:B27,$C$2:C27)</f>
        <v>0.12437475578940137</v>
      </c>
      <c r="F28" s="45">
        <f t="shared" si="3"/>
        <v>8.1001497859219687E-2</v>
      </c>
      <c r="G28" s="45">
        <f>Annual!G83</f>
        <v>2.9737012395828808</v>
      </c>
      <c r="H28">
        <f t="shared" si="0"/>
        <v>0.2516545506840796</v>
      </c>
      <c r="I28">
        <f t="shared" si="1"/>
        <v>0.75385714637814538</v>
      </c>
      <c r="J28" s="45">
        <f>Annual!K83</f>
        <v>0.23787499999999998</v>
      </c>
      <c r="K28" s="45">
        <f t="shared" si="4"/>
        <v>-0.95855890231368601</v>
      </c>
      <c r="L28" s="45"/>
      <c r="M28" s="45"/>
      <c r="N28" s="45"/>
      <c r="O28" s="45">
        <f t="shared" si="9"/>
        <v>0.10244797735856356</v>
      </c>
      <c r="P28" s="45">
        <f t="shared" si="5"/>
        <v>1.836625559996027E-2</v>
      </c>
      <c r="Q28">
        <f t="shared" si="6"/>
        <v>4.2054565691695467E-2</v>
      </c>
      <c r="S28">
        <f t="shared" si="2"/>
        <v>-0.6406909975680275</v>
      </c>
      <c r="T28" s="45"/>
      <c r="U28" s="45"/>
      <c r="V28" s="45"/>
      <c r="W28" s="45">
        <f t="shared" si="10"/>
        <v>2.8993594847851911E-2</v>
      </c>
      <c r="X28" s="45">
        <f t="shared" si="7"/>
        <v>3.8524088874561089E-3</v>
      </c>
      <c r="Y28">
        <f t="shared" si="8"/>
        <v>4.2054565691695467E-2</v>
      </c>
    </row>
    <row r="29" spans="1:25" x14ac:dyDescent="0.3">
      <c r="A29" s="5">
        <v>1953</v>
      </c>
      <c r="B29" s="77">
        <f>Annual!AD83</f>
        <v>-3.3074181714999998E-2</v>
      </c>
      <c r="C29">
        <v>0.514983051109</v>
      </c>
      <c r="D29" s="45">
        <f>INTERCEPT($B$2:B28,$C$2:C28)</f>
        <v>8.9003123346140384E-2</v>
      </c>
      <c r="E29" s="45">
        <f>SLOPE($B$2:B28,$C$2:C28)</f>
        <v>0.11761568311745521</v>
      </c>
      <c r="F29" s="45">
        <f t="shared" si="3"/>
        <v>0.14957320669623678</v>
      </c>
      <c r="G29" s="45">
        <f>Annual!G84</f>
        <v>2.9724080182869139</v>
      </c>
      <c r="H29">
        <f t="shared" si="0"/>
        <v>0.25173647706794383</v>
      </c>
      <c r="I29">
        <f t="shared" si="1"/>
        <v>0.75405898295669416</v>
      </c>
      <c r="J29" s="45">
        <f>Annual!K84</f>
        <v>0.26950617283950618</v>
      </c>
      <c r="K29" s="45">
        <f t="shared" si="4"/>
        <v>-0.92924083039362748</v>
      </c>
      <c r="L29" s="45"/>
      <c r="M29" s="45"/>
      <c r="N29" s="45"/>
      <c r="O29" s="45">
        <f t="shared" si="9"/>
        <v>0.10262447633123785</v>
      </c>
      <c r="P29" s="45">
        <f t="shared" si="5"/>
        <v>0.17003959419274728</v>
      </c>
      <c r="Q29">
        <f t="shared" si="6"/>
        <v>0.13290896715659462</v>
      </c>
      <c r="S29">
        <f t="shared" si="2"/>
        <v>-0.56906535132784142</v>
      </c>
      <c r="T29" s="45"/>
      <c r="U29" s="45"/>
      <c r="V29" s="45"/>
      <c r="W29" s="45">
        <f t="shared" si="10"/>
        <v>0.23613825732686688</v>
      </c>
      <c r="X29" s="45">
        <f t="shared" si="7"/>
        <v>7.7754419019400348E-2</v>
      </c>
      <c r="Y29">
        <f t="shared" si="8"/>
        <v>0.13290896715659462</v>
      </c>
    </row>
    <row r="30" spans="1:25" x14ac:dyDescent="0.3">
      <c r="A30" s="5">
        <v>1954</v>
      </c>
      <c r="B30" s="77">
        <f>Annual!AD84</f>
        <v>0.514983051109</v>
      </c>
      <c r="C30">
        <v>0.28758248901900002</v>
      </c>
      <c r="D30" s="45">
        <f>INTERCEPT($B$2:B29,$C$2:C29)</f>
        <v>8.6929148038641074E-2</v>
      </c>
      <c r="E30" s="45">
        <f>SLOPE($B$2:B29,$C$2:C29)</f>
        <v>7.7398319500100676E-2</v>
      </c>
      <c r="F30" s="45">
        <f t="shared" si="3"/>
        <v>0.10918754940636784</v>
      </c>
      <c r="G30" s="45">
        <f>Annual!G85</f>
        <v>2.9752874358026125</v>
      </c>
      <c r="H30">
        <f t="shared" si="0"/>
        <v>0.2515541369395593</v>
      </c>
      <c r="I30">
        <f t="shared" si="1"/>
        <v>0.75360975903744731</v>
      </c>
      <c r="J30" s="45">
        <f>Annual!K85</f>
        <v>0.24475609756097558</v>
      </c>
      <c r="K30" s="45">
        <f t="shared" si="4"/>
        <v>-0.93947603052329109</v>
      </c>
      <c r="L30" s="45"/>
      <c r="M30" s="45"/>
      <c r="N30" s="45"/>
      <c r="O30" s="45">
        <f t="shared" si="9"/>
        <v>0.10256285896728135</v>
      </c>
      <c r="P30" s="45">
        <f t="shared" si="5"/>
        <v>3.4232263504474843E-2</v>
      </c>
      <c r="Q30">
        <f t="shared" si="6"/>
        <v>1.3048253184253704E-2</v>
      </c>
      <c r="S30">
        <f t="shared" si="2"/>
        <v>-0.61245692381041139</v>
      </c>
      <c r="T30" s="45"/>
      <c r="U30" s="45"/>
      <c r="V30" s="45"/>
      <c r="W30" s="45">
        <f t="shared" si="10"/>
        <v>0.11064783443847004</v>
      </c>
      <c r="X30" s="45">
        <f t="shared" si="7"/>
        <v>3.130587199153146E-2</v>
      </c>
      <c r="Y30">
        <f t="shared" si="8"/>
        <v>1.3048253184253704E-2</v>
      </c>
    </row>
    <row r="31" spans="1:25" x14ac:dyDescent="0.3">
      <c r="A31" s="5">
        <v>1955</v>
      </c>
      <c r="B31" s="77">
        <f>Annual!AD85</f>
        <v>0.28758248901900002</v>
      </c>
      <c r="C31">
        <v>3.2174331692000006E-2</v>
      </c>
      <c r="D31" s="45">
        <f>INTERCEPT($B$2:B30,$C$2:C30)</f>
        <v>9.6586436517348565E-2</v>
      </c>
      <c r="E31" s="45">
        <f>SLOPE($B$2:B30,$C$2:C30)</f>
        <v>0.11454115249733951</v>
      </c>
      <c r="F31" s="45">
        <f t="shared" si="3"/>
        <v>0.10027172155018192</v>
      </c>
      <c r="G31" s="45">
        <f>Annual!G86</f>
        <v>2.9801708026675433</v>
      </c>
      <c r="H31">
        <f t="shared" si="0"/>
        <v>0.25124549914536126</v>
      </c>
      <c r="I31">
        <f t="shared" si="1"/>
        <v>0.75284934179834928</v>
      </c>
      <c r="J31" s="45">
        <f>Annual!K86</f>
        <v>0.37638554216867465</v>
      </c>
      <c r="K31" s="45">
        <f t="shared" si="4"/>
        <v>-1.1189186606393786</v>
      </c>
      <c r="L31" s="45"/>
      <c r="M31" s="45"/>
      <c r="N31" s="45"/>
      <c r="O31" s="45">
        <f t="shared" si="9"/>
        <v>0.10148258875183809</v>
      </c>
      <c r="P31" s="45">
        <f t="shared" si="5"/>
        <v>4.8036344966725965E-3</v>
      </c>
      <c r="Q31">
        <f t="shared" si="6"/>
        <v>2.2065727388401273E-2</v>
      </c>
      <c r="S31">
        <f t="shared" si="2"/>
        <v>-0.61623648411948728</v>
      </c>
      <c r="T31" s="45"/>
      <c r="U31" s="45"/>
      <c r="V31" s="45"/>
      <c r="W31" s="45">
        <f t="shared" si="10"/>
        <v>9.9717172229612405E-2</v>
      </c>
      <c r="X31" s="45">
        <f t="shared" si="7"/>
        <v>4.5620353078893354E-3</v>
      </c>
      <c r="Y31">
        <f t="shared" si="8"/>
        <v>2.2065727388401273E-2</v>
      </c>
    </row>
    <row r="32" spans="1:25" x14ac:dyDescent="0.3">
      <c r="A32" s="5">
        <v>1956</v>
      </c>
      <c r="B32" s="77">
        <f>Annual!AD86</f>
        <v>3.2174331692000006E-2</v>
      </c>
      <c r="C32">
        <v>-0.13891438907100001</v>
      </c>
      <c r="D32" s="45">
        <f>INTERCEPT($B$2:B31,$C$2:C31)</f>
        <v>0.10376098821211371</v>
      </c>
      <c r="E32" s="45">
        <f>SLOPE($B$2:B31,$C$2:C31)</f>
        <v>0.10636933026774902</v>
      </c>
      <c r="F32" s="45">
        <f t="shared" si="3"/>
        <v>8.8984757682077933E-2</v>
      </c>
      <c r="G32" s="45">
        <f>Annual!G87</f>
        <v>2.9845029734376385</v>
      </c>
      <c r="H32">
        <f t="shared" si="0"/>
        <v>0.25097233122083679</v>
      </c>
      <c r="I32">
        <f t="shared" si="1"/>
        <v>0.75217627353832472</v>
      </c>
      <c r="J32" s="45">
        <f>Annual!K87</f>
        <v>0.48499999999999993</v>
      </c>
      <c r="K32" s="45">
        <f t="shared" si="4"/>
        <v>-1.2725367992937588</v>
      </c>
      <c r="L32" s="45"/>
      <c r="M32" s="45"/>
      <c r="N32" s="45"/>
      <c r="O32" s="45">
        <f t="shared" si="9"/>
        <v>0.10055778565664938</v>
      </c>
      <c r="P32" s="45">
        <f t="shared" si="5"/>
        <v>5.7346922468789842E-2</v>
      </c>
      <c r="Q32">
        <f t="shared" si="6"/>
        <v>8.4082166326160321E-2</v>
      </c>
      <c r="S32">
        <f t="shared" si="2"/>
        <v>-0.62503067873816021</v>
      </c>
      <c r="T32" s="45"/>
      <c r="U32" s="45"/>
      <c r="V32" s="45"/>
      <c r="W32" s="45">
        <f t="shared" si="10"/>
        <v>7.4283957010149226E-2</v>
      </c>
      <c r="X32" s="45">
        <f t="shared" si="7"/>
        <v>4.5453534771737483E-2</v>
      </c>
      <c r="Y32">
        <f t="shared" si="8"/>
        <v>8.4082166326160321E-2</v>
      </c>
    </row>
    <row r="33" spans="1:25" x14ac:dyDescent="0.3">
      <c r="A33" s="5">
        <v>1957</v>
      </c>
      <c r="B33" s="77">
        <f>Annual!AD87</f>
        <v>-0.13891438907100001</v>
      </c>
      <c r="C33">
        <v>0.41035816726699997</v>
      </c>
      <c r="D33" s="45">
        <f>INTERCEPT($B$2:B32,$C$2:C32)</f>
        <v>0.1011688685371052</v>
      </c>
      <c r="E33" s="45">
        <f>SLOPE($B$2:B32,$C$2:C32)</f>
        <v>0.11355124769217771</v>
      </c>
      <c r="F33" s="45">
        <f t="shared" si="3"/>
        <v>0.14776555043094841</v>
      </c>
      <c r="G33" s="45">
        <f>Annual!G88</f>
        <v>2.9862499657189718</v>
      </c>
      <c r="H33">
        <f t="shared" si="0"/>
        <v>0.25086234144868458</v>
      </c>
      <c r="I33">
        <f t="shared" si="1"/>
        <v>0.751905254792407</v>
      </c>
      <c r="J33" s="45">
        <f>Annual!K88</f>
        <v>0.49329411764705883</v>
      </c>
      <c r="K33" s="45">
        <f t="shared" si="4"/>
        <v>-1.22341810831828</v>
      </c>
      <c r="L33" s="45"/>
      <c r="M33" s="45"/>
      <c r="N33" s="45"/>
      <c r="O33" s="45">
        <f t="shared" si="9"/>
        <v>0.10085348717890218</v>
      </c>
      <c r="P33" s="45">
        <f t="shared" si="5"/>
        <v>9.5793146996435749E-2</v>
      </c>
      <c r="Q33">
        <f t="shared" si="6"/>
        <v>6.9482253935730237E-2</v>
      </c>
      <c r="S33">
        <f t="shared" si="2"/>
        <v>-0.56493550232969247</v>
      </c>
      <c r="T33" s="45"/>
      <c r="U33" s="45"/>
      <c r="V33" s="45"/>
      <c r="W33" s="45">
        <f t="shared" si="10"/>
        <v>0.24808197053180137</v>
      </c>
      <c r="X33" s="45">
        <f t="shared" si="7"/>
        <v>2.6333564026840884E-2</v>
      </c>
      <c r="Y33">
        <f t="shared" si="8"/>
        <v>6.9482253935730237E-2</v>
      </c>
    </row>
    <row r="34" spans="1:25" x14ac:dyDescent="0.3">
      <c r="A34" s="5">
        <v>1958</v>
      </c>
      <c r="B34" s="77">
        <f>Annual!AD88</f>
        <v>0.41035816726699997</v>
      </c>
      <c r="C34">
        <v>7.8592545594000002E-2</v>
      </c>
      <c r="D34" s="45">
        <f>INTERCEPT($B$2:B33,$C$2:C33)</f>
        <v>9.7025070997576887E-2</v>
      </c>
      <c r="E34" s="45">
        <f>SLOPE($B$2:B33,$C$2:C33)</f>
        <v>7.1781656966361559E-2</v>
      </c>
      <c r="F34" s="45">
        <f t="shared" si="3"/>
        <v>0.10266657414551852</v>
      </c>
      <c r="G34" s="45">
        <f>Annual!G89</f>
        <v>2.9913382244629294</v>
      </c>
      <c r="H34">
        <f t="shared" si="0"/>
        <v>0.25054253580190111</v>
      </c>
      <c r="I34">
        <f t="shared" si="1"/>
        <v>0.75111720606844101</v>
      </c>
      <c r="J34" s="45">
        <f>Annual!K89</f>
        <v>0.40988372093023256</v>
      </c>
      <c r="K34" s="45">
        <f t="shared" si="4"/>
        <v>-1.160448324176186</v>
      </c>
      <c r="L34" s="45"/>
      <c r="M34" s="45"/>
      <c r="N34" s="45"/>
      <c r="O34" s="45">
        <f t="shared" si="9"/>
        <v>0.10123257425669181</v>
      </c>
      <c r="P34" s="45">
        <f t="shared" si="5"/>
        <v>5.1257089784750669E-4</v>
      </c>
      <c r="Q34">
        <f t="shared" si="6"/>
        <v>1.0379022530108242E-2</v>
      </c>
      <c r="S34">
        <f t="shared" si="2"/>
        <v>-0.61354107391776336</v>
      </c>
      <c r="T34" s="45"/>
      <c r="U34" s="45"/>
      <c r="V34" s="45"/>
      <c r="W34" s="45">
        <f t="shared" si="10"/>
        <v>0.10751242247568049</v>
      </c>
      <c r="X34" s="45">
        <f t="shared" si="7"/>
        <v>8.3635927885155768E-4</v>
      </c>
      <c r="Y34">
        <f t="shared" si="8"/>
        <v>1.0379022530108242E-2</v>
      </c>
    </row>
    <row r="35" spans="1:25" x14ac:dyDescent="0.3">
      <c r="A35" s="5">
        <v>1959</v>
      </c>
      <c r="B35" s="77">
        <f>Annual!AD89</f>
        <v>7.8592545594000002E-2</v>
      </c>
      <c r="C35">
        <v>-1.7157229668999997E-2</v>
      </c>
      <c r="D35" s="45">
        <f>INTERCEPT($B$2:B34,$C$2:C34)</f>
        <v>0.10696559673401061</v>
      </c>
      <c r="E35" s="45">
        <f>SLOPE($B$2:B34,$C$2:C34)</f>
        <v>6.6381126679994462E-2</v>
      </c>
      <c r="F35" s="45">
        <f t="shared" si="3"/>
        <v>0.10582668049787497</v>
      </c>
      <c r="G35" s="45">
        <f>Annual!G90</f>
        <v>2.9974922646206341</v>
      </c>
      <c r="H35">
        <f t="shared" si="0"/>
        <v>0.25015683178436393</v>
      </c>
      <c r="I35">
        <f t="shared" si="1"/>
        <v>0.75016670179470379</v>
      </c>
      <c r="J35" s="45">
        <f>Annual!K90</f>
        <v>0.58011494252873563</v>
      </c>
      <c r="K35" s="45">
        <f t="shared" si="4"/>
        <v>-1.3799137792188816</v>
      </c>
      <c r="L35" s="45"/>
      <c r="M35" s="45"/>
      <c r="N35" s="45"/>
      <c r="O35" s="45">
        <f t="shared" si="9"/>
        <v>9.9911360929357346E-2</v>
      </c>
      <c r="P35" s="45">
        <f t="shared" si="5"/>
        <v>1.37050549046858E-2</v>
      </c>
      <c r="Q35">
        <f t="shared" si="6"/>
        <v>4.0420545975922338E-2</v>
      </c>
      <c r="S35">
        <f t="shared" si="2"/>
        <v>-0.60626541230876374</v>
      </c>
      <c r="T35" s="45"/>
      <c r="U35" s="45"/>
      <c r="V35" s="45"/>
      <c r="W35" s="45">
        <f t="shared" si="10"/>
        <v>0.12855397040467031</v>
      </c>
      <c r="X35" s="45">
        <f t="shared" si="7"/>
        <v>2.1231753826909176E-2</v>
      </c>
      <c r="Y35">
        <f t="shared" si="8"/>
        <v>4.0420545975922338E-2</v>
      </c>
    </row>
    <row r="36" spans="1:25" x14ac:dyDescent="0.3">
      <c r="A36" s="5">
        <v>1960</v>
      </c>
      <c r="B36" s="77">
        <f>Annual!AD90</f>
        <v>-1.7157229668999997E-2</v>
      </c>
      <c r="C36">
        <v>0.24489385006900002</v>
      </c>
      <c r="D36" s="45">
        <f>INTERCEPT($B$2:B35,$C$2:C35)</f>
        <v>0.10597721416033967</v>
      </c>
      <c r="E36" s="45">
        <f>SLOPE($B$2:B35,$C$2:C35)</f>
        <v>6.8079932974219798E-2</v>
      </c>
      <c r="F36" s="45">
        <f t="shared" si="3"/>
        <v>0.12264957105883582</v>
      </c>
      <c r="G36" s="45">
        <f>Annual!G91</f>
        <v>3.0026667537735898</v>
      </c>
      <c r="H36">
        <f t="shared" si="0"/>
        <v>0.24983343893348881</v>
      </c>
      <c r="I36">
        <f t="shared" si="1"/>
        <v>0.74936969170409307</v>
      </c>
      <c r="J36" s="45">
        <f>Annual!K91</f>
        <v>0.62670454545454546</v>
      </c>
      <c r="K36" s="45">
        <f t="shared" si="4"/>
        <v>-1.4241133906421348</v>
      </c>
      <c r="L36" s="45"/>
      <c r="M36" s="45"/>
      <c r="N36" s="45"/>
      <c r="O36" s="45">
        <f t="shared" si="9"/>
        <v>9.9645272967294946E-2</v>
      </c>
      <c r="P36" s="45">
        <f t="shared" si="5"/>
        <v>2.1097149150069966E-2</v>
      </c>
      <c r="Q36">
        <f t="shared" si="6"/>
        <v>6.0805611292306877E-3</v>
      </c>
      <c r="S36">
        <f t="shared" si="2"/>
        <v>-0.58869286141518529</v>
      </c>
      <c r="T36" s="45"/>
      <c r="U36" s="45"/>
      <c r="V36" s="45"/>
      <c r="W36" s="45">
        <f t="shared" si="10"/>
        <v>0.1793745956251287</v>
      </c>
      <c r="X36" s="45">
        <f t="shared" si="7"/>
        <v>4.292772702880753E-3</v>
      </c>
      <c r="Y36">
        <f t="shared" si="8"/>
        <v>6.0805611292306877E-3</v>
      </c>
    </row>
    <row r="37" spans="1:25" x14ac:dyDescent="0.3">
      <c r="A37" s="5">
        <v>1961</v>
      </c>
      <c r="B37" s="77">
        <f>Annual!AD91</f>
        <v>0.24489385006900002</v>
      </c>
      <c r="C37">
        <v>-0.116271046569</v>
      </c>
      <c r="D37" s="45">
        <f>INTERCEPT($B$2:B36,$C$2:C36)</f>
        <v>0.10299516260243582</v>
      </c>
      <c r="E37" s="45">
        <f>SLOPE($B$2:B36,$C$2:C36)</f>
        <v>5.9210317063473003E-2</v>
      </c>
      <c r="F37" s="45">
        <f t="shared" si="3"/>
        <v>9.6110717069783497E-2</v>
      </c>
      <c r="G37" s="45">
        <f>Annual!G92</f>
        <v>3.0093323135475147</v>
      </c>
      <c r="H37">
        <f t="shared" si="0"/>
        <v>0.24941808804947516</v>
      </c>
      <c r="I37">
        <f t="shared" si="1"/>
        <v>0.74834596544026066</v>
      </c>
      <c r="J37" s="45">
        <f>Annual!K92</f>
        <v>0.59966292134831456</v>
      </c>
      <c r="K37" s="45">
        <f t="shared" si="4"/>
        <v>-1.4149870099868185</v>
      </c>
      <c r="L37" s="45"/>
      <c r="M37" s="45"/>
      <c r="N37" s="45"/>
      <c r="O37" s="45">
        <f t="shared" si="9"/>
        <v>9.9700215079937621E-2</v>
      </c>
      <c r="P37" s="45">
        <f t="shared" si="5"/>
        <v>4.6643585858233874E-2</v>
      </c>
      <c r="Q37">
        <f t="shared" si="6"/>
        <v>7.6572549095020509E-2</v>
      </c>
      <c r="S37">
        <f t="shared" si="2"/>
        <v>-0.61605632460701709</v>
      </c>
      <c r="T37" s="45"/>
      <c r="U37" s="45"/>
      <c r="V37" s="45"/>
      <c r="W37" s="45">
        <f t="shared" si="10"/>
        <v>0.10023820182392651</v>
      </c>
      <c r="X37" s="45">
        <f t="shared" si="7"/>
        <v>4.6876254639669948E-2</v>
      </c>
      <c r="Y37">
        <f t="shared" si="8"/>
        <v>7.6572549095020509E-2</v>
      </c>
    </row>
    <row r="38" spans="1:25" x14ac:dyDescent="0.3">
      <c r="A38" s="5">
        <v>1962</v>
      </c>
      <c r="B38" s="77">
        <f>Annual!AD92</f>
        <v>-0.116271046569</v>
      </c>
      <c r="C38">
        <v>0.19166325591299999</v>
      </c>
      <c r="D38" s="45">
        <f>INTERCEPT($B$2:B37,$C$2:C37)</f>
        <v>0.10882794943493324</v>
      </c>
      <c r="E38" s="45">
        <f>SLOPE($B$2:B37,$C$2:C37)</f>
        <v>4.343307992458096E-2</v>
      </c>
      <c r="F38" s="45">
        <f t="shared" si="3"/>
        <v>0.11715247494760797</v>
      </c>
      <c r="G38" s="45">
        <f>Annual!G93</f>
        <v>3.0140827634880258</v>
      </c>
      <c r="H38">
        <f t="shared" si="0"/>
        <v>0.24912291522635494</v>
      </c>
      <c r="I38">
        <f t="shared" si="1"/>
        <v>0.74761838772544897</v>
      </c>
      <c r="J38" s="45">
        <f>Annual!K93</f>
        <v>0.7423333333333334</v>
      </c>
      <c r="K38" s="45">
        <f t="shared" si="4"/>
        <v>-1.5813046323399944</v>
      </c>
      <c r="L38" s="45"/>
      <c r="M38" s="45"/>
      <c r="N38" s="45"/>
      <c r="O38" s="45">
        <f t="shared" si="9"/>
        <v>9.869895928238695E-2</v>
      </c>
      <c r="P38" s="45">
        <f t="shared" si="5"/>
        <v>8.6423604480246104E-3</v>
      </c>
      <c r="Q38">
        <f t="shared" si="6"/>
        <v>3.7834325623247573E-3</v>
      </c>
      <c r="S38">
        <f t="shared" si="2"/>
        <v>-0.59268299454276052</v>
      </c>
      <c r="T38" s="45"/>
      <c r="U38" s="45"/>
      <c r="V38" s="45"/>
      <c r="W38" s="45">
        <f t="shared" si="10"/>
        <v>0.16783494714242941</v>
      </c>
      <c r="X38" s="45">
        <f t="shared" si="7"/>
        <v>5.677882988656505E-4</v>
      </c>
      <c r="Y38">
        <f t="shared" si="8"/>
        <v>3.7834325623247573E-3</v>
      </c>
    </row>
    <row r="39" spans="1:25" x14ac:dyDescent="0.3">
      <c r="A39" s="5">
        <v>1963</v>
      </c>
      <c r="B39" s="77">
        <f>Annual!AD93</f>
        <v>0.19166325591299999</v>
      </c>
      <c r="C39">
        <v>0.12839276902500002</v>
      </c>
      <c r="D39" s="45">
        <f>INTERCEPT($B$2:B38,$C$2:C38)</f>
        <v>0.10350852638358694</v>
      </c>
      <c r="E39" s="45">
        <f>SLOPE($B$2:B38,$C$2:C38)</f>
        <v>3.444034068179979E-2</v>
      </c>
      <c r="F39" s="45">
        <f t="shared" si="3"/>
        <v>0.10793041708988757</v>
      </c>
      <c r="G39" s="45">
        <f>Annual!G94</f>
        <v>3.0200343939385084</v>
      </c>
      <c r="H39">
        <f t="shared" si="0"/>
        <v>0.24875409063858281</v>
      </c>
      <c r="I39">
        <f t="shared" si="1"/>
        <v>0.74670919635697908</v>
      </c>
      <c r="J39" s="45">
        <f>Annual!K94</f>
        <v>0.64131868131868142</v>
      </c>
      <c r="K39" s="45">
        <f t="shared" si="4"/>
        <v>-1.4569494478986154</v>
      </c>
      <c r="L39" s="45"/>
      <c r="M39" s="45"/>
      <c r="N39" s="45"/>
      <c r="O39" s="45">
        <f t="shared" si="9"/>
        <v>9.944759522135567E-2</v>
      </c>
      <c r="P39" s="45">
        <f t="shared" si="5"/>
        <v>8.3782308652317916E-4</v>
      </c>
      <c r="Q39">
        <f t="shared" si="6"/>
        <v>1.4934981642768692E-5</v>
      </c>
      <c r="S39">
        <f t="shared" si="2"/>
        <v>-0.60327600578453777</v>
      </c>
      <c r="T39" s="45"/>
      <c r="U39" s="45"/>
      <c r="V39" s="45"/>
      <c r="W39" s="45">
        <f t="shared" si="10"/>
        <v>0.13719947153420753</v>
      </c>
      <c r="X39" s="45">
        <f t="shared" si="7"/>
        <v>7.7558009085681838E-5</v>
      </c>
      <c r="Y39">
        <f t="shared" si="8"/>
        <v>1.4934981642768692E-5</v>
      </c>
    </row>
    <row r="40" spans="1:25" x14ac:dyDescent="0.3">
      <c r="A40" s="5">
        <v>1964</v>
      </c>
      <c r="B40" s="77">
        <f>Annual!AD94</f>
        <v>0.12839276902500002</v>
      </c>
      <c r="C40">
        <v>8.2304466629999989E-2</v>
      </c>
      <c r="D40" s="45">
        <f>INTERCEPT($B$2:B39,$C$2:C39)</f>
        <v>0.10563390946101343</v>
      </c>
      <c r="E40" s="45">
        <f>SLOPE($B$2:B39,$C$2:C39)</f>
        <v>3.5147262257459809E-2</v>
      </c>
      <c r="F40" s="45">
        <f t="shared" si="3"/>
        <v>0.1085266861346184</v>
      </c>
      <c r="G40" s="45">
        <f>Annual!G95</f>
        <v>3.0264375757595379</v>
      </c>
      <c r="H40">
        <f t="shared" si="0"/>
        <v>0.24835850082969743</v>
      </c>
      <c r="I40">
        <f t="shared" si="1"/>
        <v>0.7457339412036561</v>
      </c>
      <c r="J40" s="45">
        <f>Annual!K95</f>
        <v>0.76391304347826083</v>
      </c>
      <c r="K40" s="45">
        <f t="shared" si="4"/>
        <v>-1.6173668213283816</v>
      </c>
      <c r="L40" s="45"/>
      <c r="M40" s="45"/>
      <c r="N40" s="45"/>
      <c r="O40" s="45">
        <f t="shared" si="9"/>
        <v>9.8481859763489804E-2</v>
      </c>
      <c r="P40" s="45">
        <f t="shared" si="5"/>
        <v>2.6170804859548341E-4</v>
      </c>
      <c r="Q40">
        <f t="shared" si="6"/>
        <v>4.1772561918688028E-3</v>
      </c>
      <c r="S40">
        <f t="shared" si="2"/>
        <v>-0.60104049511900626</v>
      </c>
      <c r="T40" s="45"/>
      <c r="U40" s="45"/>
      <c r="V40" s="45"/>
      <c r="W40" s="45">
        <f t="shared" si="10"/>
        <v>0.14366467117410897</v>
      </c>
      <c r="X40" s="45">
        <f t="shared" si="7"/>
        <v>3.7650747016948925E-3</v>
      </c>
      <c r="Y40">
        <f t="shared" si="8"/>
        <v>4.1772561918688028E-3</v>
      </c>
    </row>
    <row r="41" spans="1:25" x14ac:dyDescent="0.3">
      <c r="A41" s="5">
        <v>1965</v>
      </c>
      <c r="B41" s="77">
        <f>Annual!AD95</f>
        <v>8.2304466629999989E-2</v>
      </c>
      <c r="C41">
        <v>-0.151555820457</v>
      </c>
      <c r="D41" s="45">
        <f>INTERCEPT($B$2:B40,$C$2:C40)</f>
        <v>0.10617154693386922</v>
      </c>
      <c r="E41" s="45">
        <f>SLOPE($B$2:B40,$C$2:C40)</f>
        <v>3.4889908839995883E-2</v>
      </c>
      <c r="F41" s="45">
        <f t="shared" si="3"/>
        <v>0.10088377817395371</v>
      </c>
      <c r="G41" s="45">
        <f>Annual!G96</f>
        <v>3.0326473980323354</v>
      </c>
      <c r="H41">
        <f t="shared" si="0"/>
        <v>0.24797605674325354</v>
      </c>
      <c r="I41">
        <f t="shared" si="1"/>
        <v>0.74479101014283144</v>
      </c>
      <c r="J41" s="45">
        <f>Annual!K96</f>
        <v>0.86032258064516132</v>
      </c>
      <c r="K41" s="45">
        <f t="shared" si="4"/>
        <v>-1.7517212754321267</v>
      </c>
      <c r="L41" s="45"/>
      <c r="M41" s="45"/>
      <c r="N41" s="45"/>
      <c r="O41" s="45">
        <f t="shared" si="9"/>
        <v>9.7673026795613002E-2</v>
      </c>
      <c r="P41" s="45">
        <f t="shared" si="5"/>
        <v>6.2115018302866309E-2</v>
      </c>
      <c r="Q41">
        <f t="shared" si="6"/>
        <v>6.7162644435680638E-2</v>
      </c>
      <c r="S41">
        <f t="shared" si="2"/>
        <v>-0.6077117151521545</v>
      </c>
      <c r="T41" s="45"/>
      <c r="U41" s="45"/>
      <c r="V41" s="45"/>
      <c r="W41" s="45">
        <f t="shared" si="10"/>
        <v>0.12437119607643643</v>
      </c>
      <c r="X41" s="45">
        <f t="shared" si="7"/>
        <v>7.6135718453043302E-2</v>
      </c>
      <c r="Y41">
        <f t="shared" si="8"/>
        <v>6.7162644435680638E-2</v>
      </c>
    </row>
    <row r="42" spans="1:25" x14ac:dyDescent="0.3">
      <c r="A42" s="5">
        <v>1966</v>
      </c>
      <c r="B42" s="77">
        <f>Annual!AD96</f>
        <v>-0.151555820457</v>
      </c>
      <c r="C42">
        <v>0.189915226455</v>
      </c>
      <c r="D42" s="45">
        <f>INTERCEPT($B$2:B41,$C$2:C41)</f>
        <v>0.1054835976618993</v>
      </c>
      <c r="E42" s="45">
        <f>SLOPE($B$2:B41,$C$2:C41)</f>
        <v>3.7054425523744855E-2</v>
      </c>
      <c r="F42" s="45">
        <f t="shared" si="3"/>
        <v>0.11252079727640124</v>
      </c>
      <c r="G42" s="45">
        <f>Annual!G97</f>
        <v>3.0363617545780777</v>
      </c>
      <c r="H42">
        <f t="shared" si="0"/>
        <v>0.24774786324981676</v>
      </c>
      <c r="I42">
        <f t="shared" si="1"/>
        <v>0.74422835015757105</v>
      </c>
      <c r="J42" s="45">
        <f>Annual!K97</f>
        <v>0.93287234042553202</v>
      </c>
      <c r="K42" s="45">
        <f t="shared" si="4"/>
        <v>-1.8357089571766576</v>
      </c>
      <c r="L42" s="45"/>
      <c r="M42" s="45"/>
      <c r="N42" s="45"/>
      <c r="O42" s="45">
        <f t="shared" si="9"/>
        <v>9.7167408977851144E-2</v>
      </c>
      <c r="P42" s="45">
        <f t="shared" si="5"/>
        <v>8.6021576467745185E-3</v>
      </c>
      <c r="Q42">
        <f t="shared" si="6"/>
        <v>1.4941430574960645E-2</v>
      </c>
      <c r="S42">
        <f t="shared" si="2"/>
        <v>-0.595603020813819</v>
      </c>
      <c r="T42" s="45"/>
      <c r="U42" s="45"/>
      <c r="V42" s="45"/>
      <c r="W42" s="45">
        <f t="shared" si="10"/>
        <v>0.15939009689535566</v>
      </c>
      <c r="X42" s="45">
        <f t="shared" si="7"/>
        <v>9.3178353463307278E-4</v>
      </c>
      <c r="Y42">
        <f t="shared" si="8"/>
        <v>1.4941430574960645E-2</v>
      </c>
    </row>
    <row r="43" spans="1:25" x14ac:dyDescent="0.3">
      <c r="A43" s="5">
        <v>1967</v>
      </c>
      <c r="B43" s="77">
        <f>Annual!AD97</f>
        <v>0.189915226455</v>
      </c>
      <c r="C43">
        <v>4.8666274445000005E-2</v>
      </c>
      <c r="D43" s="45">
        <f>INTERCEPT($B$2:B42,$C$2:C42)</f>
        <v>0.10011480645097234</v>
      </c>
      <c r="E43" s="45">
        <f>SLOPE($B$2:B42,$C$2:C42)</f>
        <v>2.6878319903230766E-2</v>
      </c>
      <c r="F43" s="45">
        <f t="shared" si="3"/>
        <v>0.10142287414400347</v>
      </c>
      <c r="G43" s="45">
        <f>Annual!G98</f>
        <v>3.0413467368159197</v>
      </c>
      <c r="H43">
        <f t="shared" si="0"/>
        <v>0.24744226742293243</v>
      </c>
      <c r="I43">
        <f t="shared" si="1"/>
        <v>0.74347479101609037</v>
      </c>
      <c r="J43" s="45">
        <f>Annual!K98</f>
        <v>0.79568421052631577</v>
      </c>
      <c r="K43" s="45">
        <f t="shared" si="4"/>
        <v>-1.6655410748414343</v>
      </c>
      <c r="L43" s="45"/>
      <c r="M43" s="45"/>
      <c r="N43" s="45"/>
      <c r="O43" s="45">
        <f t="shared" si="9"/>
        <v>9.8191843889404051E-2</v>
      </c>
      <c r="P43" s="45">
        <f t="shared" si="5"/>
        <v>2.4527820287924876E-3</v>
      </c>
      <c r="Q43">
        <f t="shared" si="6"/>
        <v>1.1124818950020783E-3</v>
      </c>
      <c r="S43">
        <f t="shared" si="2"/>
        <v>-0.60823453730634669</v>
      </c>
      <c r="T43" s="45"/>
      <c r="U43" s="45"/>
      <c r="V43" s="45"/>
      <c r="W43" s="45">
        <f t="shared" si="10"/>
        <v>0.1228591703656523</v>
      </c>
      <c r="X43" s="45">
        <f t="shared" si="7"/>
        <v>5.5045858050927444E-3</v>
      </c>
      <c r="Y43">
        <f t="shared" si="8"/>
        <v>1.1124818950020783E-3</v>
      </c>
    </row>
    <row r="44" spans="1:25" x14ac:dyDescent="0.3">
      <c r="A44" s="5">
        <v>1968</v>
      </c>
      <c r="B44" s="77">
        <f>Annual!AD98</f>
        <v>4.8666274445000005E-2</v>
      </c>
      <c r="C44">
        <v>-0.16138674183200002</v>
      </c>
      <c r="D44" s="45">
        <f>INTERCEPT($B$2:B43,$C$2:C43)</f>
        <v>0.10245353583067418</v>
      </c>
      <c r="E44" s="45">
        <f>SLOPE($B$2:B43,$C$2:C43)</f>
        <v>2.4649884959950286E-2</v>
      </c>
      <c r="F44" s="45">
        <f t="shared" si="3"/>
        <v>9.8475371210454188E-2</v>
      </c>
      <c r="G44" s="45">
        <f>Annual!G99</f>
        <v>3.0468118242934468</v>
      </c>
      <c r="H44">
        <f t="shared" si="0"/>
        <v>0.24710810470526265</v>
      </c>
      <c r="I44">
        <f t="shared" si="1"/>
        <v>0.74265072741352511</v>
      </c>
      <c r="J44" s="45">
        <f>Annual!K99</f>
        <v>0.95552083333333337</v>
      </c>
      <c r="K44" s="45">
        <f t="shared" si="4"/>
        <v>-1.8788734683894561</v>
      </c>
      <c r="L44" s="45"/>
      <c r="M44" s="45"/>
      <c r="N44" s="45"/>
      <c r="O44" s="45">
        <f t="shared" si="9"/>
        <v>9.6907552466624219E-2</v>
      </c>
      <c r="P44" s="45">
        <f t="shared" si="5"/>
        <v>6.6715942467224329E-2</v>
      </c>
      <c r="Q44">
        <f t="shared" si="6"/>
        <v>6.7839251481362342E-2</v>
      </c>
      <c r="S44">
        <f t="shared" si="2"/>
        <v>-0.60973929480498401</v>
      </c>
      <c r="T44" s="45"/>
      <c r="U44" s="45"/>
      <c r="V44" s="45"/>
      <c r="W44" s="45">
        <f t="shared" si="10"/>
        <v>0.11850734248653261</v>
      </c>
      <c r="X44" s="45">
        <f t="shared" si="7"/>
        <v>7.8340698436509856E-2</v>
      </c>
      <c r="Y44">
        <f t="shared" si="8"/>
        <v>6.7839251481362342E-2</v>
      </c>
    </row>
    <row r="45" spans="1:25" x14ac:dyDescent="0.3">
      <c r="A45" s="5">
        <v>1969</v>
      </c>
      <c r="B45" s="77">
        <f>Annual!AD99</f>
        <v>-0.16138674183200002</v>
      </c>
      <c r="C45">
        <v>-8.8292738019999997E-3</v>
      </c>
      <c r="D45" s="45">
        <f>INTERCEPT($B$2:B44,$C$2:C44)</f>
        <v>0.10073781900918087</v>
      </c>
      <c r="E45" s="45">
        <f>SLOPE($B$2:B44,$C$2:C44)</f>
        <v>3.034698701289601E-2</v>
      </c>
      <c r="F45" s="45">
        <f t="shared" si="3"/>
        <v>0.10046987715177827</v>
      </c>
      <c r="G45" s="45">
        <f>Annual!G100</f>
        <v>3.0504235707474927</v>
      </c>
      <c r="H45">
        <f t="shared" si="0"/>
        <v>0.24688775939930976</v>
      </c>
      <c r="I45">
        <f t="shared" si="1"/>
        <v>0.74210730791141977</v>
      </c>
      <c r="J45" s="45">
        <f>Annual!K100</f>
        <v>1.0218556701030928</v>
      </c>
      <c r="K45" s="45">
        <f t="shared" si="4"/>
        <v>-1.9644492903684436</v>
      </c>
      <c r="L45" s="45"/>
      <c r="M45" s="45"/>
      <c r="N45" s="45"/>
      <c r="O45" s="45">
        <f t="shared" si="9"/>
        <v>9.639237381823855E-2</v>
      </c>
      <c r="P45" s="45">
        <f t="shared" si="5"/>
        <v>1.1071595127917654E-2</v>
      </c>
      <c r="Q45">
        <f t="shared" si="6"/>
        <v>3.1276520065808742E-3</v>
      </c>
      <c r="S45">
        <f t="shared" si="2"/>
        <v>-0.60760549602505343</v>
      </c>
      <c r="T45" s="45"/>
      <c r="U45" s="45"/>
      <c r="V45" s="45"/>
      <c r="W45" s="45">
        <f t="shared" si="10"/>
        <v>0.1246783866762724</v>
      </c>
      <c r="X45" s="45">
        <f t="shared" si="7"/>
        <v>1.7824295406381658E-2</v>
      </c>
      <c r="Y45">
        <f t="shared" si="8"/>
        <v>3.1276520065808742E-3</v>
      </c>
    </row>
    <row r="46" spans="1:25" x14ac:dyDescent="0.3">
      <c r="A46" s="5">
        <v>1970</v>
      </c>
      <c r="B46" s="77">
        <f>Annual!AD100</f>
        <v>-8.8292738019999997E-3</v>
      </c>
      <c r="C46">
        <v>0.10440965598400001</v>
      </c>
      <c r="D46" s="45">
        <f>INTERCEPT($B$2:B45,$C$2:C45)</f>
        <v>9.3643042864590062E-2</v>
      </c>
      <c r="E46" s="45">
        <f>SLOPE($B$2:B45,$C$2:C45)</f>
        <v>4.2332111022516078E-2</v>
      </c>
      <c r="F46" s="45">
        <f t="shared" si="3"/>
        <v>9.8062924013527467E-2</v>
      </c>
      <c r="G46" s="45">
        <f>Annual!G101</f>
        <v>3.0536803594926396</v>
      </c>
      <c r="H46">
        <f t="shared" si="0"/>
        <v>0.24668940600071396</v>
      </c>
      <c r="I46">
        <f t="shared" si="1"/>
        <v>0.74161810067251932</v>
      </c>
      <c r="J46" s="45">
        <f>Annual!K101</f>
        <v>0.89102040816326533</v>
      </c>
      <c r="K46" s="45">
        <f t="shared" si="4"/>
        <v>-1.7943372155870503</v>
      </c>
      <c r="L46" s="45"/>
      <c r="M46" s="45"/>
      <c r="N46" s="45"/>
      <c r="O46" s="45">
        <f t="shared" si="9"/>
        <v>9.7416472760361222E-2</v>
      </c>
      <c r="P46" s="45">
        <f t="shared" si="5"/>
        <v>4.8904611599382993E-5</v>
      </c>
      <c r="Q46">
        <f t="shared" si="6"/>
        <v>4.2589920175086929E-3</v>
      </c>
      <c r="S46">
        <f t="shared" si="2"/>
        <v>-0.61153105932036977</v>
      </c>
      <c r="T46" s="45"/>
      <c r="U46" s="45"/>
      <c r="V46" s="45"/>
      <c r="W46" s="45">
        <f t="shared" si="10"/>
        <v>0.11332547711757179</v>
      </c>
      <c r="X46" s="45">
        <f t="shared" si="7"/>
        <v>7.9491866485845234E-5</v>
      </c>
      <c r="Y46">
        <f t="shared" si="8"/>
        <v>4.2589920175086929E-3</v>
      </c>
    </row>
    <row r="47" spans="1:25" x14ac:dyDescent="0.3">
      <c r="A47" s="5">
        <v>1971</v>
      </c>
      <c r="B47" s="77">
        <f>Annual!AD101</f>
        <v>0.10440965598400001</v>
      </c>
      <c r="C47">
        <v>0.140470994726</v>
      </c>
      <c r="D47" s="45">
        <f>INTERCEPT($B$2:B46,$C$2:C46)</f>
        <v>9.1307151244444537E-2</v>
      </c>
      <c r="E47" s="45">
        <f>SLOPE($B$2:B46,$C$2:C46)</f>
        <v>4.1919069096421686E-2</v>
      </c>
      <c r="F47" s="45">
        <f t="shared" si="3"/>
        <v>9.7195564578406821E-2</v>
      </c>
      <c r="G47" s="45">
        <f>Annual!G102</f>
        <v>3.0579598756703206</v>
      </c>
      <c r="H47">
        <f t="shared" si="0"/>
        <v>0.24642924785815271</v>
      </c>
      <c r="I47">
        <f t="shared" si="1"/>
        <v>0.74097642630333282</v>
      </c>
      <c r="J47" s="45">
        <f>Annual!K102</f>
        <v>0.88292929292929301</v>
      </c>
      <c r="K47" s="45">
        <f t="shared" si="4"/>
        <v>-1.7842566108444733</v>
      </c>
      <c r="L47" s="45"/>
      <c r="M47" s="45"/>
      <c r="N47" s="45"/>
      <c r="O47" s="45">
        <f t="shared" si="9"/>
        <v>9.7477159438047661E-2</v>
      </c>
      <c r="P47" s="45">
        <f t="shared" si="5"/>
        <v>1.8484698727675756E-3</v>
      </c>
      <c r="Q47">
        <f t="shared" si="6"/>
        <v>8.1488095549917903E-3</v>
      </c>
      <c r="S47">
        <f t="shared" si="2"/>
        <v>-0.6125958339104236</v>
      </c>
      <c r="T47" s="45"/>
      <c r="U47" s="45"/>
      <c r="V47" s="45"/>
      <c r="W47" s="45">
        <f t="shared" si="10"/>
        <v>0.11024610004175028</v>
      </c>
      <c r="X47" s="45">
        <f t="shared" si="7"/>
        <v>9.135442586739866E-4</v>
      </c>
      <c r="Y47">
        <f t="shared" si="8"/>
        <v>8.1488095549917903E-3</v>
      </c>
    </row>
    <row r="48" spans="1:25" x14ac:dyDescent="0.3">
      <c r="A48" s="5">
        <v>1972</v>
      </c>
      <c r="B48" s="77">
        <f>Annual!AD102</f>
        <v>0.140470994726</v>
      </c>
      <c r="C48">
        <v>-0.22246598497300002</v>
      </c>
      <c r="D48" s="45">
        <f>INTERCEPT($B$2:B47,$C$2:C47)</f>
        <v>9.1450564584393698E-2</v>
      </c>
      <c r="E48" s="45">
        <f>SLOPE($B$2:B47,$C$2:C47)</f>
        <v>4.2057960513750138E-2</v>
      </c>
      <c r="F48" s="45">
        <f t="shared" si="3"/>
        <v>8.2094098972746735E-2</v>
      </c>
      <c r="G48" s="45">
        <f>Annual!G103</f>
        <v>3.0638160224649948</v>
      </c>
      <c r="H48">
        <f t="shared" si="0"/>
        <v>0.24607413191737668</v>
      </c>
      <c r="I48">
        <f t="shared" si="1"/>
        <v>0.74010047503454657</v>
      </c>
      <c r="J48" s="45">
        <f>Annual!K103</f>
        <v>0.97350000000000003</v>
      </c>
      <c r="K48" s="45">
        <f t="shared" si="4"/>
        <v>-1.9182281522024278</v>
      </c>
      <c r="L48" s="45"/>
      <c r="M48" s="45"/>
      <c r="N48" s="45"/>
      <c r="O48" s="45">
        <f t="shared" si="9"/>
        <v>9.6670631659490275E-2</v>
      </c>
      <c r="P48" s="45">
        <f t="shared" si="5"/>
        <v>0.10184818007563307</v>
      </c>
      <c r="Q48">
        <f t="shared" si="6"/>
        <v>6.9260152109436812E-2</v>
      </c>
      <c r="S48">
        <f t="shared" si="2"/>
        <v>-0.62698714136432576</v>
      </c>
      <c r="T48" s="45"/>
      <c r="U48" s="45"/>
      <c r="V48" s="45"/>
      <c r="W48" s="45">
        <f t="shared" si="10"/>
        <v>6.8625777131522403E-2</v>
      </c>
      <c r="X48" s="45">
        <f t="shared" si="7"/>
        <v>8.4734413965115871E-2</v>
      </c>
      <c r="Y48">
        <f t="shared" si="8"/>
        <v>6.9260152109436812E-2</v>
      </c>
    </row>
    <row r="49" spans="1:25" x14ac:dyDescent="0.3">
      <c r="A49" s="5">
        <v>1973</v>
      </c>
      <c r="B49" s="77">
        <f>Annual!AD103</f>
        <v>-0.22246598497300002</v>
      </c>
      <c r="C49">
        <v>-0.335761677185</v>
      </c>
      <c r="D49" s="45">
        <f>INTERCEPT($B$2:B48,$C$2:C48)</f>
        <v>9.3380644979596403E-2</v>
      </c>
      <c r="E49" s="45">
        <f>SLOPE($B$2:B48,$C$2:C48)</f>
        <v>3.4395942047342032E-2</v>
      </c>
      <c r="F49" s="45">
        <f t="shared" si="3"/>
        <v>8.1831805789422785E-2</v>
      </c>
      <c r="G49" s="45">
        <f>Annual!G104</f>
        <v>3.0674351066980008</v>
      </c>
      <c r="H49">
        <f t="shared" si="0"/>
        <v>0.24585518238588777</v>
      </c>
      <c r="I49">
        <f t="shared" si="1"/>
        <v>0.73956036235969558</v>
      </c>
      <c r="J49" s="45">
        <f>Annual!K104</f>
        <v>1.121881188118812</v>
      </c>
      <c r="K49" s="45">
        <f t="shared" si="4"/>
        <v>-2.1139488017608055</v>
      </c>
      <c r="L49" s="45"/>
      <c r="M49" s="45"/>
      <c r="N49" s="45"/>
      <c r="O49" s="45">
        <f t="shared" si="9"/>
        <v>9.549236544633713E-2</v>
      </c>
      <c r="P49" s="45">
        <f t="shared" si="5"/>
        <v>0.18598004928587117</v>
      </c>
      <c r="Q49">
        <f t="shared" si="6"/>
        <v>0.13455312892166479</v>
      </c>
      <c r="S49">
        <f t="shared" si="2"/>
        <v>-0.62632843771970892</v>
      </c>
      <c r="T49" s="45"/>
      <c r="U49" s="45"/>
      <c r="V49" s="45"/>
      <c r="W49" s="45">
        <f t="shared" si="10"/>
        <v>7.0530778360834878E-2</v>
      </c>
      <c r="X49" s="45">
        <f t="shared" si="7"/>
        <v>0.16507355943346422</v>
      </c>
      <c r="Y49">
        <f t="shared" si="8"/>
        <v>0.13455312892166479</v>
      </c>
    </row>
    <row r="50" spans="1:25" x14ac:dyDescent="0.3">
      <c r="A50" s="5">
        <v>1974</v>
      </c>
      <c r="B50" s="77">
        <f>Annual!AD104</f>
        <v>-0.335761677185</v>
      </c>
      <c r="C50">
        <v>0.31522480573799999</v>
      </c>
      <c r="D50" s="45">
        <f>INTERCEPT($B$2:B49,$C$2:C49)</f>
        <v>8.3027014721682071E-2</v>
      </c>
      <c r="E50" s="45">
        <f>SLOPE($B$2:B49,$C$2:C49)</f>
        <v>8.3995363591939307E-2</v>
      </c>
      <c r="F50" s="45">
        <f t="shared" si="3"/>
        <v>0.10950443689284381</v>
      </c>
      <c r="G50" s="45">
        <f>Annual!G105</f>
        <v>3.0668758684270938</v>
      </c>
      <c r="H50">
        <f t="shared" si="0"/>
        <v>0.24588899006321538</v>
      </c>
      <c r="I50">
        <f t="shared" si="1"/>
        <v>0.73964376227174922</v>
      </c>
      <c r="J50" s="45">
        <f>Annual!K105</f>
        <v>0.90990196078431373</v>
      </c>
      <c r="K50" s="45">
        <f t="shared" si="4"/>
        <v>-1.8067757503111062</v>
      </c>
      <c r="L50" s="45"/>
      <c r="M50" s="45"/>
      <c r="N50" s="45"/>
      <c r="O50" s="45">
        <f t="shared" si="9"/>
        <v>9.7341591008029221E-2</v>
      </c>
      <c r="P50" s="45">
        <f t="shared" si="5"/>
        <v>4.747309526106655E-2</v>
      </c>
      <c r="Q50">
        <f t="shared" si="6"/>
        <v>0.11030327013836362</v>
      </c>
      <c r="S50">
        <f t="shared" si="2"/>
        <v>-0.60018686777962227</v>
      </c>
      <c r="T50" s="45"/>
      <c r="U50" s="45"/>
      <c r="V50" s="45"/>
      <c r="W50" s="45">
        <f t="shared" si="10"/>
        <v>0.14613340069183778</v>
      </c>
      <c r="X50" s="45">
        <f t="shared" si="7"/>
        <v>2.8591903260485291E-2</v>
      </c>
      <c r="Y50">
        <f t="shared" si="8"/>
        <v>0.11030327013836362</v>
      </c>
    </row>
    <row r="51" spans="1:25" x14ac:dyDescent="0.3">
      <c r="A51" s="5">
        <v>1975</v>
      </c>
      <c r="B51" s="77">
        <f>Annual!AD105</f>
        <v>0.31522480573799999</v>
      </c>
      <c r="C51">
        <v>0.19565983667999998</v>
      </c>
      <c r="D51" s="45">
        <f>INTERCEPT($B$2:B50,$C$2:C50)</f>
        <v>7.7295702341275779E-2</v>
      </c>
      <c r="E51" s="45">
        <f>SLOPE($B$2:B50,$C$2:C50)</f>
        <v>4.4843779127253555E-2</v>
      </c>
      <c r="F51" s="45">
        <f t="shared" si="3"/>
        <v>8.6069828841428206E-2</v>
      </c>
      <c r="G51" s="45">
        <f>Annual!G106</f>
        <v>3.0683576842183289</v>
      </c>
      <c r="H51">
        <f t="shared" si="0"/>
        <v>0.24579943004498492</v>
      </c>
      <c r="I51">
        <f t="shared" si="1"/>
        <v>0.73942282579556162</v>
      </c>
      <c r="J51" s="45">
        <f>Annual!K106</f>
        <v>0.61961165048543698</v>
      </c>
      <c r="K51" s="45">
        <f t="shared" si="4"/>
        <v>-1.4484692921360263</v>
      </c>
      <c r="L51" s="45"/>
      <c r="M51" s="45"/>
      <c r="N51" s="45"/>
      <c r="O51" s="45">
        <f t="shared" si="9"/>
        <v>9.9498646968015414E-2</v>
      </c>
      <c r="P51" s="45">
        <f t="shared" si="5"/>
        <v>9.2469744068242859E-3</v>
      </c>
      <c r="Q51">
        <f t="shared" si="6"/>
        <v>3.8247492543707788E-2</v>
      </c>
      <c r="S51">
        <f t="shared" si="2"/>
        <v>-0.62692171557771859</v>
      </c>
      <c r="T51" s="45"/>
      <c r="U51" s="45"/>
      <c r="V51" s="45"/>
      <c r="W51" s="45">
        <f t="shared" si="10"/>
        <v>6.8814991514855484E-2</v>
      </c>
      <c r="X51" s="45">
        <f t="shared" si="7"/>
        <v>1.6089614744969481E-2</v>
      </c>
      <c r="Y51">
        <f t="shared" si="8"/>
        <v>3.8247492543707788E-2</v>
      </c>
    </row>
    <row r="52" spans="1:25" x14ac:dyDescent="0.3">
      <c r="A52" s="5">
        <v>1976</v>
      </c>
      <c r="B52" s="77">
        <f>Annual!AD106</f>
        <v>0.19565983667999998</v>
      </c>
      <c r="C52">
        <v>-0.13496605510699999</v>
      </c>
      <c r="D52" s="45">
        <f>INTERCEPT($B$2:B51,$C$2:C51)</f>
        <v>8.1050973078810901E-2</v>
      </c>
      <c r="E52" s="45">
        <f>SLOPE($B$2:B51,$C$2:C51)</f>
        <v>5.4260478196039061E-2</v>
      </c>
      <c r="F52" s="45">
        <f t="shared" si="3"/>
        <v>7.3727650388472121E-2</v>
      </c>
      <c r="G52" s="45">
        <f>Annual!G107</f>
        <v>3.0712705246840573</v>
      </c>
      <c r="H52">
        <f t="shared" si="0"/>
        <v>0.24562356982593364</v>
      </c>
      <c r="I52">
        <f t="shared" si="1"/>
        <v>0.73898898026016591</v>
      </c>
      <c r="J52" s="45">
        <f>Annual!K107</f>
        <v>0.82163461538461546</v>
      </c>
      <c r="K52" s="45">
        <f t="shared" si="4"/>
        <v>-1.7266762512577005</v>
      </c>
      <c r="L52" s="45"/>
      <c r="M52" s="45"/>
      <c r="N52" s="45"/>
      <c r="O52" s="45">
        <f t="shared" si="9"/>
        <v>9.782380141167378E-2</v>
      </c>
      <c r="P52" s="45">
        <f t="shared" si="5"/>
        <v>5.4191117297984731E-2</v>
      </c>
      <c r="Q52">
        <f t="shared" si="6"/>
        <v>2.1129897017656159E-2</v>
      </c>
      <c r="S52">
        <f t="shared" si="2"/>
        <v>-0.63751892539184607</v>
      </c>
      <c r="T52" s="45"/>
      <c r="U52" s="45"/>
      <c r="V52" s="45"/>
      <c r="W52" s="45">
        <f t="shared" si="10"/>
        <v>3.8167373442334229E-2</v>
      </c>
      <c r="X52" s="45">
        <f t="shared" si="7"/>
        <v>2.9975184081247417E-2</v>
      </c>
      <c r="Y52">
        <f t="shared" si="8"/>
        <v>2.1129897017656159E-2</v>
      </c>
    </row>
    <row r="53" spans="1:25" x14ac:dyDescent="0.3">
      <c r="A53" s="5">
        <v>1977</v>
      </c>
      <c r="B53" s="77">
        <f>Annual!AD107</f>
        <v>-0.13496605510699999</v>
      </c>
      <c r="C53">
        <v>-2.6685118075E-2</v>
      </c>
      <c r="D53" s="45">
        <f>INTERCEPT($B$2:B52,$C$2:C52)</f>
        <v>8.4275182032832338E-2</v>
      </c>
      <c r="E53" s="45">
        <f>SLOPE($B$2:B52,$C$2:C52)</f>
        <v>4.4284707199211459E-2</v>
      </c>
      <c r="F53" s="45">
        <f t="shared" si="3"/>
        <v>8.3093439392304583E-2</v>
      </c>
      <c r="G53" s="45">
        <f>Annual!G108</f>
        <v>3.0720718601911217</v>
      </c>
      <c r="H53">
        <f t="shared" si="0"/>
        <v>0.24557523401688333</v>
      </c>
      <c r="I53">
        <f t="shared" si="1"/>
        <v>0.73886973294590019</v>
      </c>
      <c r="J53" s="45">
        <f>Annual!K108</f>
        <v>0.97828571428571431</v>
      </c>
      <c r="K53" s="45">
        <f t="shared" si="4"/>
        <v>-1.9238590415024848</v>
      </c>
      <c r="L53" s="45"/>
      <c r="M53" s="45"/>
      <c r="N53" s="45"/>
      <c r="O53" s="45">
        <f t="shared" si="9"/>
        <v>9.663673290313915E-2</v>
      </c>
      <c r="P53" s="45">
        <f t="shared" si="5"/>
        <v>1.520827892867436E-2</v>
      </c>
      <c r="Q53">
        <f t="shared" si="6"/>
        <v>1.4890713496746946E-3</v>
      </c>
      <c r="S53">
        <f t="shared" si="2"/>
        <v>-0.62712839532482811</v>
      </c>
      <c r="T53" s="45"/>
      <c r="U53" s="45"/>
      <c r="V53" s="45"/>
      <c r="W53" s="45">
        <f t="shared" si="10"/>
        <v>6.8217264182487858E-2</v>
      </c>
      <c r="X53" s="45">
        <f t="shared" si="7"/>
        <v>9.0064621581463465E-3</v>
      </c>
      <c r="Y53">
        <f t="shared" si="8"/>
        <v>1.4890713496746946E-3</v>
      </c>
    </row>
    <row r="54" spans="1:25" x14ac:dyDescent="0.3">
      <c r="A54" s="5">
        <v>1978</v>
      </c>
      <c r="B54" s="77">
        <f>Annual!AD108</f>
        <v>-2.6685118075E-2</v>
      </c>
      <c r="C54">
        <v>6.547755027600001E-2</v>
      </c>
      <c r="D54" s="45">
        <f>INTERCEPT($B$2:B53,$C$2:C53)</f>
        <v>7.9366261705967847E-2</v>
      </c>
      <c r="E54" s="45">
        <f>SLOPE($B$2:B53,$C$2:C53)</f>
        <v>5.3071994472045782E-2</v>
      </c>
      <c r="F54" s="45">
        <f t="shared" si="3"/>
        <v>8.2841285892258823E-2</v>
      </c>
      <c r="G54" s="45">
        <f>Annual!G109</f>
        <v>3.0716257147421802</v>
      </c>
      <c r="H54">
        <f t="shared" si="0"/>
        <v>0.24560214274590342</v>
      </c>
      <c r="I54">
        <f t="shared" si="1"/>
        <v>0.7389361185569594</v>
      </c>
      <c r="J54" s="45">
        <f>Annual!K109</f>
        <v>0.85245283018867923</v>
      </c>
      <c r="K54" s="45">
        <f t="shared" si="4"/>
        <v>-1.7587988058050414</v>
      </c>
      <c r="L54" s="45"/>
      <c r="M54" s="45"/>
      <c r="N54" s="45"/>
      <c r="O54" s="45">
        <f t="shared" si="9"/>
        <v>9.7630419053763656E-2</v>
      </c>
      <c r="P54" s="45">
        <f t="shared" si="5"/>
        <v>1.0338069706400882E-3</v>
      </c>
      <c r="Q54">
        <f t="shared" si="6"/>
        <v>5.3677780275705449E-3</v>
      </c>
      <c r="S54">
        <f t="shared" si="2"/>
        <v>-0.62882100696625742</v>
      </c>
      <c r="T54" s="45"/>
      <c r="U54" s="45"/>
      <c r="V54" s="45"/>
      <c r="W54" s="45">
        <f t="shared" si="10"/>
        <v>6.3322153484342225E-2</v>
      </c>
      <c r="X54" s="45">
        <f t="shared" si="7"/>
        <v>4.6457353294886728E-6</v>
      </c>
      <c r="Y54">
        <f t="shared" si="8"/>
        <v>5.3677780275705449E-3</v>
      </c>
    </row>
    <row r="55" spans="1:25" x14ac:dyDescent="0.3">
      <c r="A55" s="5">
        <v>1979</v>
      </c>
      <c r="B55" s="77">
        <f>Annual!AD109</f>
        <v>6.547755027600001E-2</v>
      </c>
      <c r="C55">
        <v>0.17100183907899999</v>
      </c>
      <c r="D55" s="45">
        <f>INTERCEPT($B$2:B54,$C$2:C54)</f>
        <v>7.7247924229971079E-2</v>
      </c>
      <c r="E55" s="45">
        <f>SLOPE($B$2:B54,$C$2:C54)</f>
        <v>5.3710573405853106E-2</v>
      </c>
      <c r="F55" s="45">
        <f t="shared" si="3"/>
        <v>8.6432531060359585E-2</v>
      </c>
      <c r="G55" s="45">
        <f>Annual!G110</f>
        <v>3.0715017238611173</v>
      </c>
      <c r="H55">
        <f t="shared" si="0"/>
        <v>0.24560962215476417</v>
      </c>
      <c r="I55">
        <f t="shared" si="1"/>
        <v>0.73895457067347048</v>
      </c>
      <c r="J55" s="45">
        <f>Annual!K110</f>
        <v>0.85392523364485984</v>
      </c>
      <c r="K55" s="45">
        <f t="shared" si="4"/>
        <v>-1.7578212785085512</v>
      </c>
      <c r="L55" s="45"/>
      <c r="M55" s="45"/>
      <c r="N55" s="45"/>
      <c r="O55" s="45">
        <f t="shared" si="9"/>
        <v>9.7636303907449193E-2</v>
      </c>
      <c r="P55" s="45">
        <f t="shared" ref="P55:P86" si="11">(C55-O55)^2</f>
        <v>5.3825017510080574E-3</v>
      </c>
      <c r="Q55">
        <f t="shared" ref="Q55:Q86" si="12">(C55-AVERAGE(C44:C54))^2</f>
        <v>3.1421502002771662E-2</v>
      </c>
      <c r="S55">
        <f t="shared" si="2"/>
        <v>-0.62588049728606898</v>
      </c>
      <c r="T55" s="45"/>
      <c r="U55" s="45"/>
      <c r="V55" s="45"/>
      <c r="W55" s="45">
        <f t="shared" si="10"/>
        <v>7.1826242692505815E-2</v>
      </c>
      <c r="X55" s="45">
        <f t="shared" ref="X55:X86" si="13">(C55-W55)^2</f>
        <v>9.835798918616797E-3</v>
      </c>
      <c r="Y55">
        <f t="shared" ref="Y55:Y86" si="14">(C55-AVERAGE(C44:C54))^2</f>
        <v>3.1421502002771662E-2</v>
      </c>
    </row>
    <row r="56" spans="1:25" x14ac:dyDescent="0.3">
      <c r="A56" s="5">
        <v>1980</v>
      </c>
      <c r="B56" s="77">
        <f>Annual!AD110</f>
        <v>0.17100183907899999</v>
      </c>
      <c r="C56">
        <v>-0.15713894367699999</v>
      </c>
      <c r="D56" s="45">
        <f>INTERCEPT($B$2:B55,$C$2:C55)</f>
        <v>7.6916741013227777E-2</v>
      </c>
      <c r="E56" s="45">
        <f>SLOPE($B$2:B55,$C$2:C55)</f>
        <v>5.3023585296470513E-2</v>
      </c>
      <c r="F56" s="45">
        <f t="shared" si="3"/>
        <v>6.8584670829773098E-2</v>
      </c>
      <c r="G56" s="45">
        <f>Annual!G111</f>
        <v>3.0724900848877823</v>
      </c>
      <c r="H56">
        <f t="shared" si="0"/>
        <v>0.24555001464848381</v>
      </c>
      <c r="I56">
        <f t="shared" si="1"/>
        <v>0.73880751469524819</v>
      </c>
      <c r="J56" s="45">
        <f>Annual!K111</f>
        <v>0.9555555555555556</v>
      </c>
      <c r="K56" s="45">
        <f t="shared" si="4"/>
        <v>-1.9105130277147875</v>
      </c>
      <c r="L56" s="45"/>
      <c r="M56" s="45"/>
      <c r="N56" s="45"/>
      <c r="O56" s="45">
        <f t="shared" si="9"/>
        <v>9.6717077808808546E-2</v>
      </c>
      <c r="P56" s="45">
        <f t="shared" si="11"/>
        <v>6.4442879644603296E-2</v>
      </c>
      <c r="Q56">
        <f t="shared" si="12"/>
        <v>3.2796056033970129E-2</v>
      </c>
      <c r="S56">
        <f t="shared" si="2"/>
        <v>-0.64395384671044353</v>
      </c>
      <c r="T56" s="45"/>
      <c r="U56" s="45"/>
      <c r="V56" s="45"/>
      <c r="W56" s="45">
        <f t="shared" si="10"/>
        <v>1.9557285092834276E-2</v>
      </c>
      <c r="X56" s="45">
        <f t="shared" si="13"/>
        <v>3.1221557261481604E-2</v>
      </c>
      <c r="Y56">
        <f t="shared" si="14"/>
        <v>3.2796056033970129E-2</v>
      </c>
    </row>
    <row r="57" spans="1:25" x14ac:dyDescent="0.3">
      <c r="A57" s="5">
        <v>1981</v>
      </c>
      <c r="B57" s="77">
        <f>Annual!AD111</f>
        <v>-0.15713894367699999</v>
      </c>
      <c r="C57">
        <v>0.14200584932400001</v>
      </c>
      <c r="D57" s="45">
        <f>INTERCEPT($B$2:B56,$C$2:C56)</f>
        <v>7.9467518952911848E-2</v>
      </c>
      <c r="E57" s="45">
        <f>SLOPE($B$2:B56,$C$2:C56)</f>
        <v>4.4242310079805669E-2</v>
      </c>
      <c r="F57" s="45">
        <f t="shared" si="3"/>
        <v>8.5750185771850423E-2</v>
      </c>
      <c r="G57" s="45">
        <f>Annual!G112</f>
        <v>3.0717441962290635</v>
      </c>
      <c r="H57">
        <f t="shared" si="0"/>
        <v>0.24559499610170085</v>
      </c>
      <c r="I57">
        <f t="shared" si="1"/>
        <v>0.73891848735723653</v>
      </c>
      <c r="J57" s="45">
        <f>Annual!K112</f>
        <v>1.2020183486238532</v>
      </c>
      <c r="K57" s="45">
        <f t="shared" si="4"/>
        <v>-2.2194046033881589</v>
      </c>
      <c r="L57" s="45"/>
      <c r="M57" s="45"/>
      <c r="N57" s="45"/>
      <c r="O57" s="45">
        <f t="shared" si="9"/>
        <v>9.4857506486289433E-2</v>
      </c>
      <c r="P57" s="45">
        <f t="shared" si="11"/>
        <v>2.2229662323422941E-3</v>
      </c>
      <c r="Q57">
        <f t="shared" si="12"/>
        <v>1.730031880310462E-2</v>
      </c>
      <c r="S57">
        <f t="shared" si="2"/>
        <v>-0.6260716556842536</v>
      </c>
      <c r="T57" s="45"/>
      <c r="U57" s="45"/>
      <c r="V57" s="45"/>
      <c r="W57" s="45">
        <f t="shared" si="10"/>
        <v>7.127340381494518E-2</v>
      </c>
      <c r="X57" s="45">
        <f t="shared" si="13"/>
        <v>5.0030788476914112E-3</v>
      </c>
      <c r="Y57">
        <f t="shared" si="14"/>
        <v>1.730031880310462E-2</v>
      </c>
    </row>
    <row r="58" spans="1:25" x14ac:dyDescent="0.3">
      <c r="A58" s="5">
        <v>1982</v>
      </c>
      <c r="B58" s="77">
        <f>Annual!AD112</f>
        <v>0.14200584932400001</v>
      </c>
      <c r="C58">
        <v>0.13286719674899999</v>
      </c>
      <c r="D58" s="45">
        <f>INTERCEPT($B$2:B57,$C$2:C57)</f>
        <v>7.5568808076831487E-2</v>
      </c>
      <c r="E58" s="45">
        <f>SLOPE($B$2:B57,$C$2:C57)</f>
        <v>3.8729392890215333E-2</v>
      </c>
      <c r="F58" s="45">
        <f t="shared" si="3"/>
        <v>8.071467394194505E-2</v>
      </c>
      <c r="G58" s="45">
        <f>Annual!G113</f>
        <v>3.0715897316660907</v>
      </c>
      <c r="H58">
        <f t="shared" si="0"/>
        <v>0.24560431327907906</v>
      </c>
      <c r="I58">
        <f t="shared" si="1"/>
        <v>0.73894147338623051</v>
      </c>
      <c r="J58" s="45">
        <f>Annual!K113</f>
        <v>1.071</v>
      </c>
      <c r="K58" s="45">
        <f t="shared" si="4"/>
        <v>-2.052292262508467</v>
      </c>
      <c r="L58" s="45"/>
      <c r="M58" s="45"/>
      <c r="N58" s="45"/>
      <c r="O58" s="45">
        <f t="shared" si="9"/>
        <v>9.5863546602668381E-2</v>
      </c>
      <c r="P58" s="45">
        <f t="shared" si="11"/>
        <v>1.3692701241521076E-3</v>
      </c>
      <c r="Q58">
        <f t="shared" si="12"/>
        <v>1.4154857397994188E-2</v>
      </c>
      <c r="S58">
        <f t="shared" si="2"/>
        <v>-0.6326128835671041</v>
      </c>
      <c r="T58" s="45"/>
      <c r="U58" s="45"/>
      <c r="V58" s="45"/>
      <c r="W58" s="45">
        <f t="shared" si="10"/>
        <v>5.2355871993345238E-2</v>
      </c>
      <c r="X58" s="45">
        <f t="shared" si="13"/>
        <v>6.4820734139105062E-3</v>
      </c>
      <c r="Y58">
        <f t="shared" si="14"/>
        <v>1.4154857397994188E-2</v>
      </c>
    </row>
    <row r="59" spans="1:25" x14ac:dyDescent="0.3">
      <c r="A59" s="5">
        <v>1983</v>
      </c>
      <c r="B59" s="77">
        <f>Annual!AD113</f>
        <v>0.13286719674899999</v>
      </c>
      <c r="C59">
        <v>-1.3700921854000001E-2</v>
      </c>
      <c r="D59" s="45">
        <f>INTERCEPT($B$2:B58,$C$2:C58)</f>
        <v>7.655027369963259E-2</v>
      </c>
      <c r="E59" s="45">
        <f>SLOPE($B$2:B58,$C$2:C58)</f>
        <v>3.9894937845593427E-2</v>
      </c>
      <c r="F59" s="45">
        <f t="shared" si="3"/>
        <v>7.6003676273839929E-2</v>
      </c>
      <c r="G59" s="45">
        <f>Annual!G114</f>
        <v>3.0725430111621597</v>
      </c>
      <c r="H59">
        <f t="shared" si="0"/>
        <v>0.24554682351031459</v>
      </c>
      <c r="I59">
        <f t="shared" si="1"/>
        <v>0.73879964186774705</v>
      </c>
      <c r="J59" s="45">
        <f>Annual!K114</f>
        <v>1.224324324324324</v>
      </c>
      <c r="K59" s="45">
        <f t="shared" si="4"/>
        <v>-2.2596802442956601</v>
      </c>
      <c r="L59" s="45"/>
      <c r="M59" s="45"/>
      <c r="N59" s="45"/>
      <c r="O59" s="45">
        <f t="shared" si="9"/>
        <v>9.4615041386150678E-2</v>
      </c>
      <c r="P59" s="45">
        <f t="shared" si="11"/>
        <v>1.1732347892641673E-2</v>
      </c>
      <c r="Q59">
        <f t="shared" si="12"/>
        <v>7.2375399172594404E-4</v>
      </c>
      <c r="S59">
        <f t="shared" si="2"/>
        <v>-0.63688328024700702</v>
      </c>
      <c r="T59" s="45"/>
      <c r="U59" s="45"/>
      <c r="V59" s="45"/>
      <c r="W59" s="45">
        <f t="shared" si="10"/>
        <v>4.0005688429993302E-2</v>
      </c>
      <c r="X59" s="45">
        <f t="shared" si="13"/>
        <v>2.8843999881967351E-3</v>
      </c>
      <c r="Y59">
        <f t="shared" si="14"/>
        <v>7.2375399172594404E-4</v>
      </c>
    </row>
    <row r="60" spans="1:25" x14ac:dyDescent="0.3">
      <c r="A60" s="5">
        <v>1984</v>
      </c>
      <c r="B60" s="77">
        <f>Annual!AD114</f>
        <v>-1.3700921854000001E-2</v>
      </c>
      <c r="C60">
        <v>0.24879425992799997</v>
      </c>
      <c r="D60" s="45">
        <f>INTERCEPT($B$2:B59,$C$2:C59)</f>
        <v>7.7680941410562129E-2</v>
      </c>
      <c r="E60" s="45">
        <f>SLOPE($B$2:B59,$C$2:C59)</f>
        <v>3.7989723682949311E-2</v>
      </c>
      <c r="F60" s="45">
        <f t="shared" si="3"/>
        <v>8.7132566599130712E-2</v>
      </c>
      <c r="G60" s="45">
        <f>Annual!G115</f>
        <v>3.0733235558947452</v>
      </c>
      <c r="H60">
        <f t="shared" si="0"/>
        <v>0.2454997709555484</v>
      </c>
      <c r="I60">
        <f t="shared" si="1"/>
        <v>0.73868355821750475</v>
      </c>
      <c r="J60" s="45">
        <f>Annual!K115</f>
        <v>1.4302678571428571</v>
      </c>
      <c r="K60" s="45">
        <f t="shared" si="4"/>
        <v>-2.5208662079620745</v>
      </c>
      <c r="L60" s="45"/>
      <c r="M60" s="45"/>
      <c r="N60" s="45"/>
      <c r="O60" s="45">
        <f t="shared" si="9"/>
        <v>9.3042664649038986E-2</v>
      </c>
      <c r="P60" s="45">
        <f t="shared" si="11"/>
        <v>2.4258559431941263E-2</v>
      </c>
      <c r="Q60">
        <f t="shared" si="12"/>
        <v>4.692156581156004E-2</v>
      </c>
      <c r="S60">
        <f t="shared" si="2"/>
        <v>-0.62521687336314158</v>
      </c>
      <c r="T60" s="45"/>
      <c r="U60" s="45"/>
      <c r="V60" s="45"/>
      <c r="W60" s="45">
        <f t="shared" si="10"/>
        <v>7.3745473592941035E-2</v>
      </c>
      <c r="X60" s="45">
        <f t="shared" si="13"/>
        <v>3.0642077597377117E-2</v>
      </c>
      <c r="Y60">
        <f t="shared" si="14"/>
        <v>4.692156581156004E-2</v>
      </c>
    </row>
    <row r="61" spans="1:25" x14ac:dyDescent="0.3">
      <c r="A61" s="5">
        <v>1985</v>
      </c>
      <c r="B61" s="77">
        <f>Annual!AD115</f>
        <v>0.24879425992799997</v>
      </c>
      <c r="C61">
        <v>0.125360034683</v>
      </c>
      <c r="D61" s="45">
        <f>INTERCEPT($B$2:B60,$C$2:C60)</f>
        <v>7.6465212564911109E-2</v>
      </c>
      <c r="E61" s="45">
        <f>SLOPE($B$2:B60,$C$2:C60)</f>
        <v>3.1955236881691322E-2</v>
      </c>
      <c r="F61" s="45">
        <f t="shared" si="3"/>
        <v>8.0471122168703418E-2</v>
      </c>
      <c r="G61" s="45">
        <f>Annual!G116</f>
        <v>3.0756127284410817</v>
      </c>
      <c r="H61">
        <f t="shared" si="0"/>
        <v>0.2453618797050178</v>
      </c>
      <c r="I61">
        <f t="shared" si="1"/>
        <v>0.7383433580004044</v>
      </c>
      <c r="J61" s="45">
        <f>Annual!K116</f>
        <v>1.4380530973451326</v>
      </c>
      <c r="K61" s="45">
        <f t="shared" si="4"/>
        <v>-2.5377975279931317</v>
      </c>
      <c r="L61" s="45"/>
      <c r="M61" s="45"/>
      <c r="N61" s="45"/>
      <c r="O61" s="45">
        <f t="shared" si="9"/>
        <v>9.2940735688647275E-2</v>
      </c>
      <c r="P61" s="45">
        <f t="shared" si="11"/>
        <v>1.0510109472852396E-3</v>
      </c>
      <c r="Q61">
        <f t="shared" si="12"/>
        <v>1.6030566035291445E-3</v>
      </c>
      <c r="S61">
        <f t="shared" si="2"/>
        <v>-0.63217805467125832</v>
      </c>
      <c r="T61" s="45"/>
      <c r="U61" s="45"/>
      <c r="V61" s="45"/>
      <c r="W61" s="45">
        <f t="shared" si="10"/>
        <v>5.3613417154809495E-2</v>
      </c>
      <c r="X61" s="45">
        <f t="shared" si="13"/>
        <v>5.1475771267364525E-3</v>
      </c>
      <c r="Y61">
        <f t="shared" si="14"/>
        <v>1.6030566035291445E-3</v>
      </c>
    </row>
    <row r="62" spans="1:25" x14ac:dyDescent="0.3">
      <c r="A62" s="5">
        <v>1986</v>
      </c>
      <c r="B62" s="77">
        <f>Annual!AD116</f>
        <v>0.125360034683</v>
      </c>
      <c r="C62">
        <v>-6.1421018159999938E-3</v>
      </c>
      <c r="D62" s="45">
        <f>INTERCEPT($B$2:B61,$C$2:C61)</f>
        <v>7.905745167368225E-2</v>
      </c>
      <c r="E62" s="45">
        <f>SLOPE($B$2:B61,$C$2:C61)</f>
        <v>3.4539587204553308E-2</v>
      </c>
      <c r="F62" s="45">
        <f t="shared" si="3"/>
        <v>7.8845306012389274E-2</v>
      </c>
      <c r="G62" s="45">
        <f>Annual!G117</f>
        <v>3.078631549927676</v>
      </c>
      <c r="H62">
        <f t="shared" si="0"/>
        <v>0.24518027376553106</v>
      </c>
      <c r="I62">
        <f t="shared" si="1"/>
        <v>0.7378952885767418</v>
      </c>
      <c r="J62" s="45">
        <f>Annual!K117</f>
        <v>1.8117543859649121</v>
      </c>
      <c r="K62" s="45">
        <f t="shared" si="4"/>
        <v>-3.0327256478811835</v>
      </c>
      <c r="L62" s="45"/>
      <c r="M62" s="45"/>
      <c r="N62" s="45"/>
      <c r="O62" s="45">
        <f t="shared" si="9"/>
        <v>8.9961197847753485E-2</v>
      </c>
      <c r="P62" s="45">
        <f t="shared" si="11"/>
        <v>9.2358442062611974E-3</v>
      </c>
      <c r="Q62">
        <f t="shared" si="12"/>
        <v>5.5061614087560619E-3</v>
      </c>
      <c r="S62">
        <f t="shared" si="2"/>
        <v>-0.63247784963786025</v>
      </c>
      <c r="T62" s="45"/>
      <c r="U62" s="45"/>
      <c r="V62" s="45"/>
      <c r="W62" s="45">
        <f t="shared" si="10"/>
        <v>5.2746396325965339E-2</v>
      </c>
      <c r="X62" s="45">
        <f t="shared" si="13"/>
        <v>3.4678552134162544E-3</v>
      </c>
      <c r="Y62">
        <f t="shared" si="14"/>
        <v>5.5061614087560619E-3</v>
      </c>
    </row>
    <row r="63" spans="1:25" x14ac:dyDescent="0.3">
      <c r="A63" s="5">
        <v>1987</v>
      </c>
      <c r="B63" s="77">
        <f>Annual!AD117</f>
        <v>-6.1421018159999938E-3</v>
      </c>
      <c r="C63">
        <v>8.8917622298000001E-2</v>
      </c>
      <c r="D63" s="45">
        <f>INTERCEPT($B$2:B62,$C$2:C62)</f>
        <v>7.9937276245864358E-2</v>
      </c>
      <c r="E63" s="45">
        <f>SLOPE($B$2:B62,$C$2:C62)</f>
        <v>3.3091999734782065E-2</v>
      </c>
      <c r="F63" s="45">
        <f t="shared" si="3"/>
        <v>8.2879738179367224E-2</v>
      </c>
      <c r="G63" s="45">
        <f>Annual!G118</f>
        <v>3.0813663572768384</v>
      </c>
      <c r="H63">
        <f t="shared" si="0"/>
        <v>0.24501598544738781</v>
      </c>
      <c r="I63">
        <f t="shared" si="1"/>
        <v>0.73748992861674734</v>
      </c>
      <c r="J63" s="45">
        <f>Annual!K118</f>
        <v>2.0646086956521739</v>
      </c>
      <c r="K63" s="45">
        <f t="shared" si="4"/>
        <v>-3.3624174436816494</v>
      </c>
      <c r="L63" s="45"/>
      <c r="M63" s="45"/>
      <c r="N63" s="45"/>
      <c r="O63" s="45">
        <f t="shared" si="9"/>
        <v>8.7976406234696797E-2</v>
      </c>
      <c r="P63" s="45">
        <f t="shared" si="11"/>
        <v>8.8588767781998204E-7</v>
      </c>
      <c r="Q63">
        <f t="shared" si="12"/>
        <v>1.536784371773713E-3</v>
      </c>
      <c r="S63">
        <f t="shared" si="2"/>
        <v>-0.6277784899342409</v>
      </c>
      <c r="T63" s="45"/>
      <c r="U63" s="45"/>
      <c r="V63" s="45"/>
      <c r="W63" s="45">
        <f t="shared" si="10"/>
        <v>6.6337160678853646E-2</v>
      </c>
      <c r="X63" s="45">
        <f t="shared" si="13"/>
        <v>5.0987724693374163E-4</v>
      </c>
      <c r="Y63">
        <f t="shared" si="14"/>
        <v>1.536784371773713E-3</v>
      </c>
    </row>
    <row r="64" spans="1:25" x14ac:dyDescent="0.3">
      <c r="A64" s="5">
        <v>1988</v>
      </c>
      <c r="B64" s="77">
        <f>Annual!AD118</f>
        <v>8.8917622298000001E-2</v>
      </c>
      <c r="C64">
        <v>0.23741459125300002</v>
      </c>
      <c r="D64" s="45">
        <f>INTERCEPT($B$2:B63,$C$2:C63)</f>
        <v>7.8521473422218671E-2</v>
      </c>
      <c r="E64" s="45">
        <f>SLOPE($B$2:B63,$C$2:C63)</f>
        <v>3.2845133476599606E-2</v>
      </c>
      <c r="F64" s="45">
        <f t="shared" si="3"/>
        <v>8.6319387361215791E-2</v>
      </c>
      <c r="G64" s="45">
        <f>Annual!G119</f>
        <v>3.0845232770602586</v>
      </c>
      <c r="H64">
        <f t="shared" si="0"/>
        <v>0.2448266130875687</v>
      </c>
      <c r="I64">
        <f t="shared" si="1"/>
        <v>0.73702265616303819</v>
      </c>
      <c r="J64" s="45">
        <f>Annual!K119</f>
        <v>2.0891379310344829</v>
      </c>
      <c r="K64" s="45">
        <f t="shared" si="4"/>
        <v>-3.3907753430359353</v>
      </c>
      <c r="L64" s="45"/>
      <c r="M64" s="45"/>
      <c r="N64" s="45"/>
      <c r="O64" s="45">
        <f t="shared" si="9"/>
        <v>8.7805687637754953E-2</v>
      </c>
      <c r="P64" s="45">
        <f t="shared" si="11"/>
        <v>2.2382824040955689E-2</v>
      </c>
      <c r="Q64">
        <f t="shared" si="12"/>
        <v>2.8004599643501698E-2</v>
      </c>
      <c r="S64">
        <f t="shared" si="2"/>
        <v>-0.62434055171464653</v>
      </c>
      <c r="T64" s="45"/>
      <c r="U64" s="45"/>
      <c r="V64" s="45"/>
      <c r="W64" s="45">
        <f t="shared" si="10"/>
        <v>7.6279836096168285E-2</v>
      </c>
      <c r="X64" s="45">
        <f t="shared" si="13"/>
        <v>2.5964409319452111E-2</v>
      </c>
      <c r="Y64">
        <f t="shared" si="14"/>
        <v>2.8004599643501698E-2</v>
      </c>
    </row>
    <row r="65" spans="1:25" x14ac:dyDescent="0.3">
      <c r="A65" s="5">
        <v>1989</v>
      </c>
      <c r="B65" s="77">
        <f>Annual!AD119</f>
        <v>0.23741459125300002</v>
      </c>
      <c r="C65">
        <v>-9.9322097908000007E-2</v>
      </c>
      <c r="D65" s="45">
        <f>INTERCEPT($B$2:B64,$C$2:C64)</f>
        <v>7.8550886282825971E-2</v>
      </c>
      <c r="E65" s="45">
        <f>SLOPE($B$2:B64,$C$2:C64)</f>
        <v>3.2986576109859646E-2</v>
      </c>
      <c r="F65" s="45">
        <f t="shared" si="3"/>
        <v>7.5274590340792799E-2</v>
      </c>
      <c r="G65" s="45">
        <f>Annual!G120</f>
        <v>3.0888272040655758</v>
      </c>
      <c r="H65">
        <f t="shared" si="0"/>
        <v>0.24456890694859559</v>
      </c>
      <c r="I65">
        <f t="shared" si="1"/>
        <v>0.73638673534233778</v>
      </c>
      <c r="J65" s="45">
        <f>Annual!K120</f>
        <v>2.3331623931623935</v>
      </c>
      <c r="K65" s="45">
        <f t="shared" si="4"/>
        <v>-3.7233802685009163</v>
      </c>
      <c r="L65" s="45"/>
      <c r="M65" s="45"/>
      <c r="N65" s="45"/>
      <c r="O65" s="45">
        <f t="shared" si="9"/>
        <v>8.5803358568809093E-2</v>
      </c>
      <c r="P65" s="45">
        <f t="shared" si="11"/>
        <v>3.4271434635746945E-2</v>
      </c>
      <c r="Q65">
        <f t="shared" si="12"/>
        <v>3.7403561871795554E-2</v>
      </c>
      <c r="S65">
        <f t="shared" si="2"/>
        <v>-0.63486244785088664</v>
      </c>
      <c r="T65" s="45"/>
      <c r="U65" s="45"/>
      <c r="V65" s="45"/>
      <c r="W65" s="45">
        <f t="shared" si="10"/>
        <v>4.5850028643235952E-2</v>
      </c>
      <c r="X65" s="45">
        <f t="shared" si="13"/>
        <v>2.1074946327408067E-2</v>
      </c>
      <c r="Y65">
        <f t="shared" si="14"/>
        <v>3.7403561871795554E-2</v>
      </c>
    </row>
    <row r="66" spans="1:25" x14ac:dyDescent="0.3">
      <c r="A66" s="5">
        <v>1990</v>
      </c>
      <c r="B66" s="77">
        <f>Annual!AD120</f>
        <v>-9.9322097908000007E-2</v>
      </c>
      <c r="C66">
        <v>0.26601684784599999</v>
      </c>
      <c r="D66" s="45">
        <f>INTERCEPT($B$2:B65,$C$2:C65)</f>
        <v>8.1909615025933552E-2</v>
      </c>
      <c r="E66" s="45">
        <f>SLOPE($B$2:B65,$C$2:C65)</f>
        <v>2.2769058211291521E-2</v>
      </c>
      <c r="F66" s="45">
        <f t="shared" si="3"/>
        <v>8.7966568119723407E-2</v>
      </c>
      <c r="G66" s="45">
        <f>Annual!G121</f>
        <v>3.0914196533678813</v>
      </c>
      <c r="H66">
        <f t="shared" si="0"/>
        <v>0.24441394056873217</v>
      </c>
      <c r="I66">
        <f t="shared" si="1"/>
        <v>0.73600431702686397</v>
      </c>
      <c r="J66" s="45">
        <f>Annual!K121</f>
        <v>2.9547457627118643</v>
      </c>
      <c r="K66" s="45">
        <f t="shared" si="4"/>
        <v>-4.5314364416495625</v>
      </c>
      <c r="L66" s="45"/>
      <c r="M66" s="45"/>
      <c r="N66" s="45"/>
      <c r="O66" s="45">
        <f t="shared" si="9"/>
        <v>8.0938745206349916E-2</v>
      </c>
      <c r="P66" s="45">
        <f t="shared" si="11"/>
        <v>3.4253904076692848E-2</v>
      </c>
      <c r="Q66">
        <f t="shared" si="12"/>
        <v>3.4939358224588546E-2</v>
      </c>
      <c r="S66">
        <f t="shared" si="2"/>
        <v>-0.62090139957121648</v>
      </c>
      <c r="T66" s="45"/>
      <c r="U66" s="45"/>
      <c r="V66" s="45"/>
      <c r="W66" s="45">
        <f t="shared" si="10"/>
        <v>8.6226022237035682E-2</v>
      </c>
      <c r="X66" s="45">
        <f t="shared" si="13"/>
        <v>3.2324740973153014E-2</v>
      </c>
      <c r="Y66">
        <f t="shared" si="14"/>
        <v>3.4939358224588546E-2</v>
      </c>
    </row>
    <row r="67" spans="1:25" x14ac:dyDescent="0.3">
      <c r="A67" s="5">
        <v>1991</v>
      </c>
      <c r="B67" s="77">
        <f>Annual!AD121</f>
        <v>0.26601684784599999</v>
      </c>
      <c r="C67">
        <v>4.5010467397999999E-2</v>
      </c>
      <c r="D67" s="45">
        <f>INTERCEPT($B$2:B66,$C$2:C66)</f>
        <v>8.0016111914963203E-2</v>
      </c>
      <c r="E67" s="45">
        <f>SLOPE($B$2:B66,$C$2:C66)</f>
        <v>1.0955662385562328E-2</v>
      </c>
      <c r="F67" s="45">
        <f t="shared" si="3"/>
        <v>8.0509231399592054E-2</v>
      </c>
      <c r="G67" s="45">
        <f>Annual!G122</f>
        <v>3.0951655176000061</v>
      </c>
      <c r="H67">
        <f t="shared" ref="H67:H88" si="15">1/(1+G67)</f>
        <v>0.2441903741624723</v>
      </c>
      <c r="I67">
        <f t="shared" ref="I67:I88" si="16">(-H67/(1-H67)*LN(H67))-(LN(1-H67))</f>
        <v>0.73545258412437142</v>
      </c>
      <c r="J67" s="45">
        <f>Annual!K122</f>
        <v>2.7351260504201682</v>
      </c>
      <c r="K67" s="45">
        <f t="shared" si="4"/>
        <v>-4.2476089590163904</v>
      </c>
      <c r="L67" s="45"/>
      <c r="M67" s="45"/>
      <c r="N67" s="45"/>
      <c r="O67" s="45">
        <f t="shared" si="9"/>
        <v>8.2647427115517744E-2</v>
      </c>
      <c r="P67" s="45">
        <f t="shared" si="11"/>
        <v>1.4165407367780533E-3</v>
      </c>
      <c r="Q67">
        <f t="shared" si="12"/>
        <v>1.8252873186227246E-3</v>
      </c>
      <c r="S67">
        <f t="shared" ref="S67:S88" si="17">K67+J67/(1-H67)</f>
        <v>-0.62880607940325994</v>
      </c>
      <c r="T67" s="45"/>
      <c r="U67" s="45"/>
      <c r="V67" s="45"/>
      <c r="W67" s="45">
        <f t="shared" si="10"/>
        <v>6.3365324682943092E-2</v>
      </c>
      <c r="X67" s="45">
        <f t="shared" si="13"/>
        <v>3.3690078595062848E-4</v>
      </c>
      <c r="Y67">
        <f t="shared" si="14"/>
        <v>1.8252873186227246E-3</v>
      </c>
    </row>
    <row r="68" spans="1:25" x14ac:dyDescent="0.3">
      <c r="A68" s="5">
        <v>1992</v>
      </c>
      <c r="B68" s="77">
        <f>Annual!AD122</f>
        <v>4.5010467397999999E-2</v>
      </c>
      <c r="C68">
        <v>6.8311170896999993E-2</v>
      </c>
      <c r="D68" s="45">
        <f>INTERCEPT($B$2:B67,$C$2:C67)</f>
        <v>8.3029299267479456E-2</v>
      </c>
      <c r="E68" s="45">
        <f>SLOPE($B$2:B67,$C$2:C67)</f>
        <v>8.5174034803775951E-3</v>
      </c>
      <c r="F68" s="45">
        <f t="shared" si="3"/>
        <v>8.3611133072226229E-2</v>
      </c>
      <c r="G68" s="45">
        <f>Annual!G123</f>
        <v>3.0991355623528407</v>
      </c>
      <c r="H68">
        <f t="shared" si="15"/>
        <v>0.24395387388115936</v>
      </c>
      <c r="I68">
        <f t="shared" si="16"/>
        <v>0.73486889737056715</v>
      </c>
      <c r="J68" s="45">
        <f>Annual!K123</f>
        <v>3.4362499999999998</v>
      </c>
      <c r="K68" s="45">
        <f t="shared" si="4"/>
        <v>-5.1692636966171648</v>
      </c>
      <c r="L68" s="45"/>
      <c r="M68" s="45"/>
      <c r="N68" s="45"/>
      <c r="O68" s="45">
        <f t="shared" si="9"/>
        <v>7.7098934199937019E-2</v>
      </c>
      <c r="P68" s="45">
        <f t="shared" si="11"/>
        <v>7.7224783868446679E-5</v>
      </c>
      <c r="Q68">
        <f t="shared" si="12"/>
        <v>1.4288322203169909E-3</v>
      </c>
      <c r="S68">
        <f t="shared" si="17"/>
        <v>-0.62423677128924382</v>
      </c>
      <c r="T68" s="45"/>
      <c r="U68" s="45"/>
      <c r="V68" s="45"/>
      <c r="W68" s="45">
        <f t="shared" si="10"/>
        <v>7.6579973858554196E-2</v>
      </c>
      <c r="X68" s="45">
        <f t="shared" si="13"/>
        <v>6.8373102417007564E-5</v>
      </c>
      <c r="Y68">
        <f t="shared" si="14"/>
        <v>1.4288322203169909E-3</v>
      </c>
    </row>
    <row r="69" spans="1:25" x14ac:dyDescent="0.3">
      <c r="A69" s="5">
        <v>1993</v>
      </c>
      <c r="B69" s="77">
        <f>Annual!AD123</f>
        <v>6.8311170896999993E-2</v>
      </c>
      <c r="C69">
        <v>-4.2393415592999993E-2</v>
      </c>
      <c r="D69" s="45">
        <f>INTERCEPT($B$2:B68,$C$2:C68)</f>
        <v>8.243714244527868E-2</v>
      </c>
      <c r="E69" s="45">
        <f>SLOPE($B$2:B68,$C$2:C68)</f>
        <v>8.7109317205396001E-3</v>
      </c>
      <c r="F69" s="45">
        <f t="shared" si="3"/>
        <v>8.2067856296647604E-2</v>
      </c>
      <c r="G69" s="45">
        <f>Annual!G124</f>
        <v>3.1034792754987235</v>
      </c>
      <c r="H69">
        <f t="shared" si="15"/>
        <v>0.24369563798478383</v>
      </c>
      <c r="I69">
        <f t="shared" si="16"/>
        <v>0.73423152570694183</v>
      </c>
      <c r="J69" s="45">
        <f>Annual!K124</f>
        <v>3.5617355371900823</v>
      </c>
      <c r="K69" s="45">
        <f t="shared" si="4"/>
        <v>-5.3347641752558772</v>
      </c>
      <c r="L69" s="45"/>
      <c r="M69" s="45"/>
      <c r="N69" s="45"/>
      <c r="O69" s="45">
        <f t="shared" si="9"/>
        <v>7.610259772404307E-2</v>
      </c>
      <c r="P69" s="45">
        <f t="shared" si="11"/>
        <v>1.4041305172032848E-2</v>
      </c>
      <c r="Q69">
        <f t="shared" si="12"/>
        <v>2.0108648768924622E-2</v>
      </c>
      <c r="S69">
        <f t="shared" si="17"/>
        <v>-0.62536976200717564</v>
      </c>
      <c r="T69" s="45"/>
      <c r="U69" s="45"/>
      <c r="V69" s="45"/>
      <c r="W69" s="45">
        <f t="shared" si="10"/>
        <v>7.3303312604136694E-2</v>
      </c>
      <c r="X69" s="45">
        <f t="shared" si="13"/>
        <v>1.3385732915522124E-2</v>
      </c>
      <c r="Y69">
        <f t="shared" si="14"/>
        <v>2.0108648768924622E-2</v>
      </c>
    </row>
    <row r="70" spans="1:25" x14ac:dyDescent="0.3">
      <c r="A70" s="5">
        <v>1994</v>
      </c>
      <c r="B70" s="77">
        <f>Annual!AD124</f>
        <v>-4.2393415592999993E-2</v>
      </c>
      <c r="C70">
        <v>0.32524647515400001</v>
      </c>
      <c r="D70" s="45">
        <f>INTERCEPT($B$2:B69,$C$2:C69)</f>
        <v>8.2187592453246486E-2</v>
      </c>
      <c r="E70" s="45">
        <f>SLOPE($B$2:B69,$C$2:C69)</f>
        <v>9.2943863540752361E-3</v>
      </c>
      <c r="F70" s="45">
        <f t="shared" si="3"/>
        <v>8.5210558853628895E-2</v>
      </c>
      <c r="G70" s="45">
        <f>Annual!G125</f>
        <v>3.1074959482275126</v>
      </c>
      <c r="H70">
        <f t="shared" si="15"/>
        <v>0.24345733084204868</v>
      </c>
      <c r="I70">
        <f t="shared" si="16"/>
        <v>0.73364330345526851</v>
      </c>
      <c r="J70" s="45">
        <f>Annual!K125</f>
        <v>3.7845081967213114</v>
      </c>
      <c r="K70" s="45">
        <f t="shared" si="4"/>
        <v>-5.624103776537325</v>
      </c>
      <c r="L70" s="45"/>
      <c r="M70" s="45"/>
      <c r="N70" s="45"/>
      <c r="O70" s="45">
        <f t="shared" si="9"/>
        <v>7.436073207478032E-2</v>
      </c>
      <c r="P70" s="45">
        <f t="shared" si="11"/>
        <v>6.2943656080412219E-2</v>
      </c>
      <c r="Q70">
        <f t="shared" si="12"/>
        <v>5.8451623821080011E-2</v>
      </c>
      <c r="S70">
        <f t="shared" si="17"/>
        <v>-0.62173133806858338</v>
      </c>
      <c r="T70" s="45"/>
      <c r="U70" s="45"/>
      <c r="V70" s="45"/>
      <c r="W70" s="45">
        <f t="shared" si="10"/>
        <v>8.3825801939700906E-2</v>
      </c>
      <c r="X70" s="45">
        <f t="shared" si="13"/>
        <v>5.8283941455245396E-2</v>
      </c>
      <c r="Y70">
        <f t="shared" si="14"/>
        <v>5.8451623821080011E-2</v>
      </c>
    </row>
    <row r="71" spans="1:25" x14ac:dyDescent="0.3">
      <c r="A71" s="5">
        <v>1995</v>
      </c>
      <c r="B71" s="77">
        <f>Annual!AD125</f>
        <v>0.32524647515400001</v>
      </c>
      <c r="C71">
        <v>0.183078202523</v>
      </c>
      <c r="D71" s="45">
        <f>INTERCEPT($B$2:B70,$C$2:C70)</f>
        <v>8.1213099267809216E-2</v>
      </c>
      <c r="E71" s="45">
        <f>SLOPE($B$2:B70,$C$2:C70)</f>
        <v>-1.0567742029361639E-3</v>
      </c>
      <c r="F71" s="45">
        <f t="shared" si="3"/>
        <v>8.1019626946262982E-2</v>
      </c>
      <c r="G71" s="45">
        <f>Annual!G126</f>
        <v>3.1134389872872781</v>
      </c>
      <c r="H71">
        <f t="shared" si="15"/>
        <v>0.24310558709890526</v>
      </c>
      <c r="I71">
        <f t="shared" si="16"/>
        <v>0.73277501386712407</v>
      </c>
      <c r="J71" s="45">
        <f>Annual!K126</f>
        <v>3.6953658536585365</v>
      </c>
      <c r="K71" s="45">
        <f t="shared" si="4"/>
        <v>-5.5079721248591618</v>
      </c>
      <c r="L71" s="45"/>
      <c r="M71" s="45"/>
      <c r="N71" s="45"/>
      <c r="O71" s="45">
        <f t="shared" si="9"/>
        <v>7.5059861174130854E-2</v>
      </c>
      <c r="P71" s="45">
        <f t="shared" si="11"/>
        <v>1.1667962067760813E-2</v>
      </c>
      <c r="Q71">
        <f t="shared" si="12"/>
        <v>4.7315184686091199E-3</v>
      </c>
      <c r="S71">
        <f t="shared" si="17"/>
        <v>-0.62569820306523916</v>
      </c>
      <c r="T71" s="45"/>
      <c r="U71" s="45"/>
      <c r="V71" s="45"/>
      <c r="W71" s="45">
        <f t="shared" si="10"/>
        <v>7.235344596155624E-2</v>
      </c>
      <c r="X71" s="45">
        <f t="shared" si="13"/>
        <v>1.2259971715590984E-2</v>
      </c>
      <c r="Y71">
        <f t="shared" si="14"/>
        <v>4.7315184686091199E-3</v>
      </c>
    </row>
    <row r="72" spans="1:25" x14ac:dyDescent="0.3">
      <c r="A72" s="5">
        <v>1996</v>
      </c>
      <c r="B72" s="77">
        <f>Annual!AD126</f>
        <v>0.183078202523</v>
      </c>
      <c r="C72">
        <v>0.28447812610400003</v>
      </c>
      <c r="D72" s="45">
        <f>INTERCEPT($B$2:B71,$C$2:C71)</f>
        <v>8.4017253187988805E-2</v>
      </c>
      <c r="E72" s="45">
        <f>SLOPE($B$2:B71,$C$2:C71)</f>
        <v>6.9130593096927177E-3</v>
      </c>
      <c r="F72" s="45">
        <f t="shared" si="3"/>
        <v>8.5983867346055995E-2</v>
      </c>
      <c r="G72" s="45">
        <f>Annual!G127</f>
        <v>3.1204011233467885</v>
      </c>
      <c r="H72">
        <f t="shared" si="15"/>
        <v>0.24269481782583144</v>
      </c>
      <c r="I72">
        <f t="shared" si="16"/>
        <v>0.73176091509572072</v>
      </c>
      <c r="J72" s="45">
        <f>Annual!K127</f>
        <v>4.9289516129032256</v>
      </c>
      <c r="K72" s="45">
        <f t="shared" si="4"/>
        <v>-7.1272028659709328</v>
      </c>
      <c r="L72" s="45"/>
      <c r="M72" s="45"/>
      <c r="N72" s="45"/>
      <c r="O72" s="45">
        <f t="shared" si="9"/>
        <v>6.5311861267857013E-2</v>
      </c>
      <c r="P72" s="45">
        <f t="shared" si="11"/>
        <v>4.8033851642226379E-2</v>
      </c>
      <c r="Q72">
        <f t="shared" si="12"/>
        <v>3.1032396539375361E-2</v>
      </c>
      <c r="S72">
        <f t="shared" si="17"/>
        <v>-0.61866214959479304</v>
      </c>
      <c r="T72" s="45"/>
      <c r="U72" s="45"/>
      <c r="V72" s="45"/>
      <c r="W72" s="45">
        <f t="shared" si="10"/>
        <v>9.2702036135980714E-2</v>
      </c>
      <c r="X72" s="45">
        <f t="shared" si="13"/>
        <v>3.6778068683421837E-2</v>
      </c>
      <c r="Y72">
        <f t="shared" si="14"/>
        <v>3.1032396539375361E-2</v>
      </c>
    </row>
    <row r="73" spans="1:25" x14ac:dyDescent="0.3">
      <c r="A73" s="5">
        <v>1997</v>
      </c>
      <c r="B73" s="77">
        <f>Annual!AD127</f>
        <v>0.28447812610400003</v>
      </c>
      <c r="C73">
        <v>0.24911129952900002</v>
      </c>
      <c r="D73" s="45">
        <f>INTERCEPT($B$2:B72,$C$2:C72)</f>
        <v>8.4825667231453281E-2</v>
      </c>
      <c r="E73" s="45">
        <f>SLOPE($B$2:B72,$C$2:C72)</f>
        <v>1.3214993242211566E-2</v>
      </c>
      <c r="F73" s="45">
        <f t="shared" si="3"/>
        <v>8.8117671371287551E-2</v>
      </c>
      <c r="G73" s="45">
        <f>Annual!G128</f>
        <v>3.1287818926796485</v>
      </c>
      <c r="H73">
        <f t="shared" si="15"/>
        <v>0.24220218601835208</v>
      </c>
      <c r="I73">
        <f t="shared" si="16"/>
        <v>0.73054456785803579</v>
      </c>
      <c r="J73" s="45">
        <f>Annual!K128</f>
        <v>5.8879999999999999</v>
      </c>
      <c r="K73" s="45">
        <f t="shared" si="4"/>
        <v>-8.3848280304750329</v>
      </c>
      <c r="L73" s="45"/>
      <c r="M73" s="45"/>
      <c r="N73" s="45"/>
      <c r="O73" s="45">
        <f t="shared" si="9"/>
        <v>5.7740778484870636E-2</v>
      </c>
      <c r="P73" s="45">
        <f t="shared" si="11"/>
        <v>3.6622676324701564E-2</v>
      </c>
      <c r="Q73">
        <f t="shared" si="12"/>
        <v>1.5958772924532901E-2</v>
      </c>
      <c r="S73">
        <f t="shared" si="17"/>
        <v>-0.61494549536574894</v>
      </c>
      <c r="T73" s="45"/>
      <c r="U73" s="45"/>
      <c r="V73" s="45"/>
      <c r="W73" s="45">
        <f t="shared" si="10"/>
        <v>0.10345077106878464</v>
      </c>
      <c r="X73" s="45">
        <f t="shared" si="13"/>
        <v>2.1216989551309212E-2</v>
      </c>
      <c r="Y73">
        <f t="shared" si="14"/>
        <v>1.5958772924532901E-2</v>
      </c>
    </row>
    <row r="74" spans="1:25" x14ac:dyDescent="0.3">
      <c r="A74" s="5">
        <v>1998</v>
      </c>
      <c r="B74" s="77">
        <f>Annual!AD128</f>
        <v>0.24911129952900002</v>
      </c>
      <c r="C74">
        <v>0.16152270613399999</v>
      </c>
      <c r="D74" s="45">
        <f>INTERCEPT($B$2:B73,$C$2:C73)</f>
        <v>8.6624191098340478E-2</v>
      </c>
      <c r="E74" s="45">
        <f>SLOPE($B$2:B73,$C$2:C73)</f>
        <v>2.3426338432054397E-2</v>
      </c>
      <c r="F74" s="45">
        <f t="shared" si="3"/>
        <v>9.0408076676696827E-2</v>
      </c>
      <c r="G74" s="45">
        <f>Annual!G129</f>
        <v>3.1385863547975057</v>
      </c>
      <c r="H74">
        <f t="shared" si="15"/>
        <v>0.2416284002001762</v>
      </c>
      <c r="I74">
        <f t="shared" si="16"/>
        <v>0.72912763888172072</v>
      </c>
      <c r="J74" s="45">
        <f>Annual!K129</f>
        <v>7.6642063492063484</v>
      </c>
      <c r="K74" s="45">
        <f t="shared" si="4"/>
        <v>-10.71658379917287</v>
      </c>
      <c r="L74" s="45"/>
      <c r="M74" s="45"/>
      <c r="N74" s="45"/>
      <c r="O74" s="45">
        <f t="shared" si="9"/>
        <v>4.3703276331771998E-2</v>
      </c>
      <c r="P74" s="45">
        <f t="shared" si="11"/>
        <v>1.3881418038922131E-2</v>
      </c>
      <c r="Q74">
        <f t="shared" si="12"/>
        <v>2.4132345249818963E-4</v>
      </c>
      <c r="S74">
        <f t="shared" si="17"/>
        <v>-0.61044803244669588</v>
      </c>
      <c r="T74" s="45"/>
      <c r="U74" s="45"/>
      <c r="V74" s="45"/>
      <c r="W74" s="45">
        <f t="shared" si="10"/>
        <v>0.11645764063691488</v>
      </c>
      <c r="X74" s="45">
        <f t="shared" si="13"/>
        <v>2.0308601282565709E-3</v>
      </c>
      <c r="Y74">
        <f t="shared" si="14"/>
        <v>2.4132345249818963E-4</v>
      </c>
    </row>
    <row r="75" spans="1:25" x14ac:dyDescent="0.3">
      <c r="A75" s="5">
        <v>1999</v>
      </c>
      <c r="B75" s="77">
        <f>Annual!AD129</f>
        <v>0.16152270613399999</v>
      </c>
      <c r="C75">
        <v>-0.14123432271</v>
      </c>
      <c r="D75" s="45">
        <f>INTERCEPT($B$2:B74,$C$2:C74)</f>
        <v>8.8464894660486515E-2</v>
      </c>
      <c r="E75" s="45">
        <f>SLOPE($B$2:B74,$C$2:C74)</f>
        <v>2.7052654710719395E-2</v>
      </c>
      <c r="F75" s="45">
        <f t="shared" si="3"/>
        <v>8.4644131294910566E-2</v>
      </c>
      <c r="G75" s="45">
        <f>Annual!G130</f>
        <v>3.1492809622073255</v>
      </c>
      <c r="H75">
        <f t="shared" si="15"/>
        <v>0.24100561256474234</v>
      </c>
      <c r="I75">
        <f t="shared" si="16"/>
        <v>0.72758944833444561</v>
      </c>
      <c r="J75" s="45">
        <f>Annual!K130</f>
        <v>9.6416535433070862</v>
      </c>
      <c r="K75" s="45">
        <f t="shared" si="4"/>
        <v>-13.317309759477494</v>
      </c>
      <c r="L75" s="45"/>
      <c r="M75" s="45"/>
      <c r="N75" s="45"/>
      <c r="O75" s="45">
        <f t="shared" si="9"/>
        <v>2.8046535279606252E-2</v>
      </c>
      <c r="P75" s="45">
        <f t="shared" si="11"/>
        <v>2.8656008881697233E-2</v>
      </c>
      <c r="Q75">
        <f t="shared" si="12"/>
        <v>8.6331897800977053E-2</v>
      </c>
      <c r="S75">
        <f t="shared" si="17"/>
        <v>-0.61411497580128227</v>
      </c>
      <c r="T75" s="45"/>
      <c r="U75" s="45"/>
      <c r="V75" s="45"/>
      <c r="W75" s="45">
        <f t="shared" si="10"/>
        <v>0.10585267183889102</v>
      </c>
      <c r="X75" s="45">
        <f t="shared" si="13"/>
        <v>6.1051982875203699E-2</v>
      </c>
      <c r="Y75">
        <f t="shared" si="14"/>
        <v>8.6331897800977053E-2</v>
      </c>
    </row>
    <row r="76" spans="1:25" x14ac:dyDescent="0.3">
      <c r="A76" s="5">
        <v>2000</v>
      </c>
      <c r="B76" s="77">
        <f>Annual!AD130</f>
        <v>-0.14123432271</v>
      </c>
      <c r="C76">
        <v>-0.13594547274800001</v>
      </c>
      <c r="D76" s="45">
        <f>INTERCEPT($B$2:B75,$C$2:C75)</f>
        <v>9.0010102084007171E-2</v>
      </c>
      <c r="E76" s="45">
        <f>SLOPE($B$2:B75,$C$2:C75)</f>
        <v>2.134870545573863E-2</v>
      </c>
      <c r="F76" s="45">
        <f t="shared" si="3"/>
        <v>8.7107842228268978E-2</v>
      </c>
      <c r="G76" s="45">
        <f>Annual!G131</f>
        <v>3.1587500196834255</v>
      </c>
      <c r="H76">
        <f t="shared" si="15"/>
        <v>0.24045686691120771</v>
      </c>
      <c r="I76">
        <f t="shared" si="16"/>
        <v>0.72623390728306325</v>
      </c>
      <c r="J76" s="45">
        <f>Annual!K131</f>
        <v>11.441484375</v>
      </c>
      <c r="K76" s="45">
        <f t="shared" si="4"/>
        <v>-15.673674149260155</v>
      </c>
      <c r="L76" s="45"/>
      <c r="M76" s="45"/>
      <c r="N76" s="45"/>
      <c r="O76" s="45">
        <f t="shared" si="9"/>
        <v>1.386088571926182E-2</v>
      </c>
      <c r="P76" s="45">
        <f t="shared" si="11"/>
        <v>2.2441945037221744E-2</v>
      </c>
      <c r="Q76">
        <f t="shared" si="12"/>
        <v>6.4572615604111025E-2</v>
      </c>
      <c r="S76">
        <f t="shared" si="17"/>
        <v>-0.61003407858826897</v>
      </c>
      <c r="T76" s="45"/>
      <c r="U76" s="45"/>
      <c r="V76" s="45"/>
      <c r="W76" s="45">
        <f t="shared" si="10"/>
        <v>0.1176548142302698</v>
      </c>
      <c r="X76" s="45">
        <f t="shared" si="13"/>
        <v>6.4313105555460798E-2</v>
      </c>
      <c r="Y76">
        <f t="shared" si="14"/>
        <v>6.4572615604111025E-2</v>
      </c>
    </row>
    <row r="77" spans="1:25" x14ac:dyDescent="0.3">
      <c r="A77" s="5">
        <v>2001</v>
      </c>
      <c r="B77" s="77">
        <f>Annual!AD131</f>
        <v>-0.13594547274800001</v>
      </c>
      <c r="C77">
        <v>-0.22973505487499998</v>
      </c>
      <c r="D77" s="45">
        <f>INTERCEPT($B$2:B76,$C$2:C76)</f>
        <v>8.5586978642035072E-2</v>
      </c>
      <c r="E77" s="45">
        <f>SLOPE($B$2:B76,$C$2:C76)</f>
        <v>3.7421792937508025E-2</v>
      </c>
      <c r="F77" s="45">
        <f t="shared" si="3"/>
        <v>7.6989880988015777E-2</v>
      </c>
      <c r="G77" s="45">
        <f>Annual!G132</f>
        <v>3.1671944298368739</v>
      </c>
      <c r="H77">
        <f t="shared" si="15"/>
        <v>0.23996960469136192</v>
      </c>
      <c r="I77">
        <f t="shared" si="16"/>
        <v>0.72503006841076534</v>
      </c>
      <c r="J77" s="45">
        <f>Annual!K132</f>
        <v>10.197984496124031</v>
      </c>
      <c r="K77" s="45">
        <f t="shared" si="4"/>
        <v>-14.037938736429775</v>
      </c>
      <c r="L77" s="45"/>
      <c r="M77" s="45"/>
      <c r="N77" s="45"/>
      <c r="O77" s="45">
        <f t="shared" si="9"/>
        <v>2.3708246102261549E-2</v>
      </c>
      <c r="P77" s="45">
        <f t="shared" si="11"/>
        <v>6.4233506810250779E-2</v>
      </c>
      <c r="Q77">
        <f t="shared" si="12"/>
        <v>0.1187295930496669</v>
      </c>
      <c r="S77">
        <f t="shared" si="17"/>
        <v>-0.62007471536944969</v>
      </c>
      <c r="T77" s="45"/>
      <c r="U77" s="45"/>
      <c r="V77" s="45"/>
      <c r="W77" s="45">
        <f t="shared" si="10"/>
        <v>8.861683096185291E-2</v>
      </c>
      <c r="X77" s="45">
        <f t="shared" si="13"/>
        <v>0.10134792321588064</v>
      </c>
      <c r="Y77">
        <f t="shared" si="14"/>
        <v>0.1187295930496669</v>
      </c>
    </row>
    <row r="78" spans="1:25" x14ac:dyDescent="0.3">
      <c r="A78" s="5">
        <v>2002</v>
      </c>
      <c r="B78" s="77">
        <f>Annual!AD132</f>
        <v>-0.22973505487499998</v>
      </c>
      <c r="C78">
        <v>0.27799863166799998</v>
      </c>
      <c r="D78" s="45">
        <f>INTERCEPT($B$2:B77,$C$2:C77)</f>
        <v>8.1119244813990743E-2</v>
      </c>
      <c r="E78" s="45">
        <f>SLOPE($B$2:B77,$C$2:C77)</f>
        <v>5.7833646650277681E-2</v>
      </c>
      <c r="F78" s="45">
        <f t="shared" ref="F78:F89" si="18">C78*E78+D78</f>
        <v>9.7196919447138541E-2</v>
      </c>
      <c r="G78" s="45">
        <f>Annual!G133</f>
        <v>3.1737312059305327</v>
      </c>
      <c r="H78">
        <f t="shared" si="15"/>
        <v>0.23959377129487427</v>
      </c>
      <c r="I78">
        <f t="shared" si="16"/>
        <v>0.72410141219222401</v>
      </c>
      <c r="J78" s="45">
        <f>Annual!K133</f>
        <v>8.7949230769230766</v>
      </c>
      <c r="K78" s="45">
        <f t="shared" ref="K78:K88" si="19">(D78*H78/((1-H78)*(1-E78*H78))+F78/(1-E78*H78)-J78/(1-H78)-I78)</f>
        <v>-12.165705025233523</v>
      </c>
      <c r="L78" s="45"/>
      <c r="M78" s="45"/>
      <c r="N78" s="45"/>
      <c r="O78" s="45">
        <f t="shared" si="9"/>
        <v>3.4979359957679632E-2</v>
      </c>
      <c r="P78" s="45">
        <f t="shared" si="11"/>
        <v>5.9058366422614507E-2</v>
      </c>
      <c r="Q78">
        <f t="shared" si="12"/>
        <v>4.3359913361202852E-2</v>
      </c>
      <c r="S78">
        <f t="shared" si="17"/>
        <v>-0.59962002366837019</v>
      </c>
      <c r="T78" s="45"/>
      <c r="U78" s="45"/>
      <c r="V78" s="45"/>
      <c r="W78" s="45">
        <f t="shared" si="10"/>
        <v>0.14777273992669504</v>
      </c>
      <c r="X78" s="45">
        <f t="shared" si="13"/>
        <v>1.6958782879818075E-2</v>
      </c>
      <c r="Y78">
        <f t="shared" si="14"/>
        <v>4.3359913361202852E-2</v>
      </c>
    </row>
    <row r="79" spans="1:25" x14ac:dyDescent="0.3">
      <c r="A79" s="5">
        <v>2003</v>
      </c>
      <c r="B79" s="77">
        <f>Annual!AD133</f>
        <v>0.27799863166799998</v>
      </c>
      <c r="C79">
        <v>8.7879157367999991E-2</v>
      </c>
      <c r="D79" s="45">
        <f>INTERCEPT($B$2:B78,$C$2:C78)</f>
        <v>7.8496484531082336E-2</v>
      </c>
      <c r="E79" s="45">
        <f>SLOPE($B$2:B78,$C$2:C78)</f>
        <v>3.8549332095285056E-2</v>
      </c>
      <c r="F79" s="45">
        <f t="shared" si="18"/>
        <v>8.1884167352715184E-2</v>
      </c>
      <c r="G79" s="45">
        <f>Annual!G134</f>
        <v>3.1817821350567841</v>
      </c>
      <c r="H79">
        <f t="shared" si="15"/>
        <v>0.23913249607548509</v>
      </c>
      <c r="I79">
        <f t="shared" si="16"/>
        <v>0.72296149671257082</v>
      </c>
      <c r="J79" s="45">
        <f>Annual!K134</f>
        <v>6.6800000000000006</v>
      </c>
      <c r="K79" s="45">
        <f t="shared" si="19"/>
        <v>-9.3948676788082377</v>
      </c>
      <c r="L79" s="45"/>
      <c r="M79" s="45"/>
      <c r="N79" s="45"/>
      <c r="O79" s="45">
        <f t="shared" si="9"/>
        <v>5.1660195806132257E-2</v>
      </c>
      <c r="P79" s="45">
        <f t="shared" si="11"/>
        <v>1.3118131766200523E-3</v>
      </c>
      <c r="Q79">
        <f t="shared" si="12"/>
        <v>9.4235688029088782E-6</v>
      </c>
      <c r="S79">
        <f t="shared" si="17"/>
        <v>-0.61541532272139143</v>
      </c>
      <c r="T79" s="45"/>
      <c r="U79" s="45"/>
      <c r="V79" s="45"/>
      <c r="W79" s="45">
        <f t="shared" si="10"/>
        <v>0.10209200875225899</v>
      </c>
      <c r="X79" s="45">
        <f t="shared" si="13"/>
        <v>2.0200514447103293E-4</v>
      </c>
      <c r="Y79">
        <f t="shared" si="14"/>
        <v>9.4235688029088782E-6</v>
      </c>
    </row>
    <row r="80" spans="1:25" x14ac:dyDescent="0.3">
      <c r="A80" s="5">
        <v>2004</v>
      </c>
      <c r="B80" s="77">
        <f>Annual!AD134</f>
        <v>8.7879157367999991E-2</v>
      </c>
      <c r="C80">
        <v>1.3320120106999997E-2</v>
      </c>
      <c r="D80" s="45">
        <f>INTERCEPT($B$2:B79,$C$2:C79)</f>
        <v>8.0992356240944016E-2</v>
      </c>
      <c r="E80" s="45">
        <f>SLOPE($B$2:B79,$C$2:C79)</f>
        <v>3.8768014152584927E-2</v>
      </c>
      <c r="F80" s="45">
        <f t="shared" si="18"/>
        <v>8.1508750845766323E-2</v>
      </c>
      <c r="G80" s="45">
        <f>Annual!G135</f>
        <v>3.1897713926307194</v>
      </c>
      <c r="H80">
        <f t="shared" si="15"/>
        <v>0.23867650673229432</v>
      </c>
      <c r="I80">
        <f t="shared" si="16"/>
        <v>0.72183449176034475</v>
      </c>
      <c r="J80" s="45">
        <f>Annual!K135</f>
        <v>8.3877272727272736</v>
      </c>
      <c r="K80" s="45">
        <f t="shared" si="19"/>
        <v>-11.631233390179737</v>
      </c>
      <c r="L80" s="45"/>
      <c r="M80" s="45"/>
      <c r="N80" s="45"/>
      <c r="O80" s="45">
        <f t="shared" si="9"/>
        <v>3.819695539737164E-2</v>
      </c>
      <c r="P80" s="45">
        <f t="shared" si="11"/>
        <v>6.1885693406428001E-4</v>
      </c>
      <c r="Q80">
        <f t="shared" si="12"/>
        <v>6.3055873148783297E-3</v>
      </c>
      <c r="S80">
        <f t="shared" si="17"/>
        <v>-0.61393608240063635</v>
      </c>
      <c r="T80" s="45"/>
      <c r="U80" s="45"/>
      <c r="V80" s="45"/>
      <c r="W80" s="45">
        <f t="shared" si="10"/>
        <v>0.10637003977959014</v>
      </c>
      <c r="X80" s="45">
        <f t="shared" si="13"/>
        <v>8.6582875510754793E-3</v>
      </c>
      <c r="Y80">
        <f t="shared" si="14"/>
        <v>6.3055873148783297E-3</v>
      </c>
    </row>
    <row r="81" spans="1:25" x14ac:dyDescent="0.3">
      <c r="A81" s="5">
        <v>2005</v>
      </c>
      <c r="B81" s="77">
        <f>Annual!AD135</f>
        <v>1.3320120106999997E-2</v>
      </c>
      <c r="C81">
        <v>0.108217941678</v>
      </c>
      <c r="D81" s="45">
        <f>INTERCEPT($B$2:B80,$C$2:C80)</f>
        <v>8.1084283188485318E-2</v>
      </c>
      <c r="E81" s="45">
        <f>SLOPE($B$2:B80,$C$2:C80)</f>
        <v>3.8632521770155394E-2</v>
      </c>
      <c r="F81" s="45">
        <f t="shared" si="18"/>
        <v>8.5265015176282058E-2</v>
      </c>
      <c r="G81" s="45">
        <f>Annual!G136</f>
        <v>3.1970283008551008</v>
      </c>
      <c r="H81">
        <f t="shared" si="15"/>
        <v>0.23826382104601498</v>
      </c>
      <c r="I81">
        <f t="shared" si="16"/>
        <v>0.72081438263072983</v>
      </c>
      <c r="J81" s="45">
        <f>Annual!K136</f>
        <v>9.0765413533834582</v>
      </c>
      <c r="K81" s="45">
        <f t="shared" si="19"/>
        <v>-12.524756252503616</v>
      </c>
      <c r="L81" s="45"/>
      <c r="M81" s="45"/>
      <c r="N81" s="45"/>
      <c r="O81" s="45">
        <f t="shared" si="9"/>
        <v>3.2817820381563861E-2</v>
      </c>
      <c r="P81" s="45">
        <f t="shared" si="11"/>
        <v>5.6851782915172825E-3</v>
      </c>
      <c r="Q81">
        <f t="shared" si="12"/>
        <v>1.0868534511973962E-4</v>
      </c>
      <c r="S81">
        <f t="shared" si="17"/>
        <v>-0.60915922014610047</v>
      </c>
      <c r="T81" s="45"/>
      <c r="U81" s="45"/>
      <c r="V81" s="45"/>
      <c r="W81" s="45">
        <f t="shared" si="10"/>
        <v>0.1201849450735184</v>
      </c>
      <c r="X81" s="45">
        <f t="shared" si="13"/>
        <v>1.4320917026834892E-4</v>
      </c>
      <c r="Y81">
        <f t="shared" si="14"/>
        <v>1.0868534511973962E-4</v>
      </c>
    </row>
    <row r="82" spans="1:25" x14ac:dyDescent="0.3">
      <c r="A82" s="5">
        <v>2006</v>
      </c>
      <c r="B82" s="77">
        <f>Annual!AD136</f>
        <v>0.108217941678</v>
      </c>
      <c r="C82">
        <v>2.7483059803000004E-2</v>
      </c>
      <c r="D82" s="45">
        <f>INTERCEPT($B$2:B81,$C$2:C81)</f>
        <v>8.022991731432548E-2</v>
      </c>
      <c r="E82" s="45">
        <f>SLOPE($B$2:B81,$C$2:C81)</f>
        <v>3.8095083429283555E-2</v>
      </c>
      <c r="F82" s="45">
        <f t="shared" si="18"/>
        <v>8.1276886770412754E-2</v>
      </c>
      <c r="G82" s="45">
        <f>Annual!G137</f>
        <v>3.2041334354123894</v>
      </c>
      <c r="H82">
        <f t="shared" si="15"/>
        <v>0.23786114674114966</v>
      </c>
      <c r="I82">
        <f t="shared" si="16"/>
        <v>0.71981889850910719</v>
      </c>
      <c r="J82" s="45">
        <f>Annual!K137</f>
        <v>9.2802238805970152</v>
      </c>
      <c r="K82" s="45">
        <f t="shared" si="19"/>
        <v>-12.789082987381924</v>
      </c>
      <c r="L82" s="45"/>
      <c r="M82" s="45"/>
      <c r="N82" s="45"/>
      <c r="O82" s="45">
        <f t="shared" si="9"/>
        <v>3.1226535753994186E-2</v>
      </c>
      <c r="P82" s="45">
        <f t="shared" si="11"/>
        <v>1.4013612195671797E-5</v>
      </c>
      <c r="Q82">
        <f t="shared" si="12"/>
        <v>2.5583150363860723E-3</v>
      </c>
      <c r="S82">
        <f t="shared" si="17"/>
        <v>-0.61253032782985883</v>
      </c>
      <c r="T82" s="45"/>
      <c r="U82" s="45"/>
      <c r="V82" s="45"/>
      <c r="W82" s="45">
        <f t="shared" si="10"/>
        <v>0.11043554663890087</v>
      </c>
      <c r="X82" s="45">
        <f t="shared" si="13"/>
        <v>6.8811150722603073E-3</v>
      </c>
      <c r="Y82">
        <f t="shared" si="14"/>
        <v>2.5583150363860723E-3</v>
      </c>
    </row>
    <row r="83" spans="1:25" x14ac:dyDescent="0.3">
      <c r="A83" s="5">
        <v>2007</v>
      </c>
      <c r="B83" s="77">
        <f>Annual!AD137</f>
        <v>2.7483059803000004E-2</v>
      </c>
      <c r="C83">
        <v>-0.36488570299300005</v>
      </c>
      <c r="D83" s="45">
        <f>INTERCEPT($B$2:B82,$C$2:C82)</f>
        <v>8.0600128465358675E-2</v>
      </c>
      <c r="E83" s="45">
        <f>SLOPE($B$2:B82,$C$2:C82)</f>
        <v>3.7641653017200578E-2</v>
      </c>
      <c r="F83" s="45">
        <f t="shared" si="18"/>
        <v>6.6865227442358857E-2</v>
      </c>
      <c r="G83" s="45">
        <f>Annual!G138</f>
        <v>3.2105574078120775</v>
      </c>
      <c r="H83">
        <f t="shared" si="15"/>
        <v>0.23749824622855051</v>
      </c>
      <c r="I83">
        <f t="shared" si="16"/>
        <v>0.71892163829084266</v>
      </c>
      <c r="J83" s="45">
        <f>Annual!K138</f>
        <v>10.470814814814814</v>
      </c>
      <c r="K83" s="45">
        <f t="shared" si="19"/>
        <v>-14.358306650170301</v>
      </c>
      <c r="L83" s="45"/>
      <c r="M83" s="45"/>
      <c r="N83" s="45"/>
      <c r="O83" s="45">
        <f t="shared" si="9"/>
        <v>2.1779585588460063E-2</v>
      </c>
      <c r="P83" s="45">
        <f t="shared" si="11"/>
        <v>0.14951004539378382</v>
      </c>
      <c r="Q83">
        <f t="shared" si="12"/>
        <v>0.18387247474558616</v>
      </c>
      <c r="S83">
        <f t="shared" si="17"/>
        <v>-0.62612208400429026</v>
      </c>
      <c r="T83" s="45"/>
      <c r="U83" s="45"/>
      <c r="V83" s="45"/>
      <c r="W83" s="45">
        <f t="shared" si="10"/>
        <v>7.1127562794560673E-2</v>
      </c>
      <c r="X83" s="45">
        <f t="shared" si="13"/>
        <v>0.19010756794273406</v>
      </c>
      <c r="Y83">
        <f t="shared" si="14"/>
        <v>0.18387247474558616</v>
      </c>
    </row>
    <row r="84" spans="1:25" x14ac:dyDescent="0.3">
      <c r="A84" s="5">
        <v>2008</v>
      </c>
      <c r="B84" s="77">
        <f>Annual!AD138</f>
        <v>-0.36488570299300005</v>
      </c>
      <c r="C84">
        <v>0.26434891420399997</v>
      </c>
      <c r="D84" s="45">
        <f>INTERCEPT($B$2:B83,$C$2:C83)</f>
        <v>7.9733445735238453E-2</v>
      </c>
      <c r="E84" s="45">
        <f>SLOPE($B$2:B83,$C$2:C83)</f>
        <v>4.2629267552122568E-2</v>
      </c>
      <c r="F84" s="45">
        <f t="shared" si="18"/>
        <v>9.1002446325953862E-2</v>
      </c>
      <c r="G84" s="45">
        <f>Annual!G139</f>
        <v>3.2125493132223801</v>
      </c>
      <c r="H84">
        <f t="shared" si="15"/>
        <v>0.2373859451000829</v>
      </c>
      <c r="I84">
        <f t="shared" si="16"/>
        <v>0.71864395710234019</v>
      </c>
      <c r="J84" s="45">
        <f>Annual!K139</f>
        <v>10.761876470588234</v>
      </c>
      <c r="K84" s="45">
        <f t="shared" si="19"/>
        <v>-14.713463596081855</v>
      </c>
      <c r="L84" s="45"/>
      <c r="M84" s="45"/>
      <c r="N84" s="45"/>
      <c r="O84" s="45">
        <f t="shared" si="9"/>
        <v>1.9641490141308865E-2</v>
      </c>
      <c r="P84" s="45">
        <f t="shared" si="11"/>
        <v>5.9881723391397738E-2</v>
      </c>
      <c r="Q84">
        <f t="shared" si="12"/>
        <v>6.7321647177111005E-2</v>
      </c>
      <c r="S84">
        <f t="shared" si="17"/>
        <v>-0.60163809084567532</v>
      </c>
      <c r="T84" s="45"/>
      <c r="U84" s="45"/>
      <c r="V84" s="45"/>
      <c r="W84" s="45">
        <f t="shared" si="10"/>
        <v>0.14193639685341863</v>
      </c>
      <c r="X84" s="45">
        <f t="shared" si="13"/>
        <v>1.4984824404106378E-2</v>
      </c>
      <c r="Y84">
        <f t="shared" si="14"/>
        <v>6.7321647177111005E-2</v>
      </c>
    </row>
    <row r="85" spans="1:25" x14ac:dyDescent="0.3">
      <c r="A85" s="5">
        <v>2009</v>
      </c>
      <c r="B85" s="77">
        <f>Annual!AD139</f>
        <v>0.26434891420399997</v>
      </c>
      <c r="C85">
        <v>0.15216464257199999</v>
      </c>
      <c r="D85" s="45">
        <f>INTERCEPT($B$2:B84,$C$2:C84)</f>
        <v>7.6143174810722317E-2</v>
      </c>
      <c r="E85" s="45">
        <f>SLOPE($B$2:B84,$C$2:C84)</f>
        <v>1.8768042843591501E-2</v>
      </c>
      <c r="F85" s="45">
        <f t="shared" si="18"/>
        <v>7.8999007341793395E-2</v>
      </c>
      <c r="G85" s="45">
        <f>Annual!G140</f>
        <v>3.2158697390112105</v>
      </c>
      <c r="H85">
        <f t="shared" si="15"/>
        <v>0.23719897954782154</v>
      </c>
      <c r="I85">
        <f t="shared" si="16"/>
        <v>0.71818163582446615</v>
      </c>
      <c r="J85" s="45">
        <f>Annual!K140</f>
        <v>6.5584671532846714</v>
      </c>
      <c r="K85" s="45">
        <f t="shared" si="19"/>
        <v>-9.2129202958328786</v>
      </c>
      <c r="L85" s="45"/>
      <c r="M85" s="45"/>
      <c r="N85" s="45"/>
      <c r="O85" s="45">
        <f t="shared" si="9"/>
        <v>5.2755544990877104E-2</v>
      </c>
      <c r="P85" s="45">
        <f t="shared" si="11"/>
        <v>9.8821686818932122E-3</v>
      </c>
      <c r="Q85">
        <f t="shared" si="12"/>
        <v>2.1285247324445783E-2</v>
      </c>
      <c r="S85">
        <f t="shared" si="17"/>
        <v>-0.61504617474570722</v>
      </c>
      <c r="T85" s="45"/>
      <c r="U85" s="45"/>
      <c r="V85" s="45"/>
      <c r="W85" s="45">
        <f t="shared" si="10"/>
        <v>0.103159601672419</v>
      </c>
      <c r="X85" s="45">
        <f t="shared" si="13"/>
        <v>2.401494033569606E-3</v>
      </c>
      <c r="Y85">
        <f t="shared" si="14"/>
        <v>2.1285247324445783E-2</v>
      </c>
    </row>
    <row r="86" spans="1:25" x14ac:dyDescent="0.3">
      <c r="A86" s="5">
        <v>2010</v>
      </c>
      <c r="B86" s="77">
        <f>Annual!AD140</f>
        <v>0.15216464257199999</v>
      </c>
      <c r="C86">
        <v>1.7907977476000002E-2</v>
      </c>
      <c r="D86" s="45">
        <f>INTERCEPT($B$2:B85,$C$2:C85)</f>
        <v>7.8047068613303267E-2</v>
      </c>
      <c r="E86" s="45">
        <f>SLOPE($B$2:B85,$C$2:C85)</f>
        <v>2.2523586413788054E-2</v>
      </c>
      <c r="F86" s="45">
        <f t="shared" si="18"/>
        <v>7.8450420491480127E-2</v>
      </c>
      <c r="G86" s="45">
        <f>Annual!G141</f>
        <v>3.2217095670097859</v>
      </c>
      <c r="H86">
        <f t="shared" si="15"/>
        <v>0.23687086573041893</v>
      </c>
      <c r="I86">
        <f t="shared" si="16"/>
        <v>0.71737022405431627</v>
      </c>
      <c r="J86" s="45">
        <f>Annual!K141</f>
        <v>8.046086956521739</v>
      </c>
      <c r="K86" s="45">
        <f t="shared" si="19"/>
        <v>-11.157689484314474</v>
      </c>
      <c r="L86" s="45"/>
      <c r="M86" s="45"/>
      <c r="N86" s="45"/>
      <c r="O86" s="45">
        <f t="shared" si="9"/>
        <v>4.1047757221218992E-2</v>
      </c>
      <c r="P86" s="45">
        <f t="shared" si="11"/>
        <v>5.3544940665724706E-4</v>
      </c>
      <c r="Q86">
        <f t="shared" si="12"/>
        <v>1.5596794141084332E-4</v>
      </c>
      <c r="S86">
        <f t="shared" si="17"/>
        <v>-0.614143713095892</v>
      </c>
      <c r="T86" s="45"/>
      <c r="U86" s="45"/>
      <c r="V86" s="45"/>
      <c r="W86" s="45">
        <f t="shared" si="10"/>
        <v>0.10576956226145673</v>
      </c>
      <c r="X86" s="45">
        <f t="shared" si="13"/>
        <v>7.719658081012E-3</v>
      </c>
      <c r="Y86">
        <f t="shared" si="14"/>
        <v>1.5596794141084332E-4</v>
      </c>
    </row>
    <row r="87" spans="1:25" x14ac:dyDescent="0.3">
      <c r="A87" s="5">
        <v>2011</v>
      </c>
      <c r="B87" s="77">
        <f>Annual!AD141</f>
        <v>1.7907977476000002E-2</v>
      </c>
      <c r="C87">
        <v>0.15967978369974514</v>
      </c>
      <c r="D87" s="45">
        <f>INTERCEPT($B$2:B86,$C$2:C86)</f>
        <v>7.9017394042146333E-2</v>
      </c>
      <c r="E87" s="45">
        <f>SLOPE($B$2:B86,$C$2:C86)</f>
        <v>2.1232438003427122E-2</v>
      </c>
      <c r="F87" s="45">
        <f t="shared" si="18"/>
        <v>8.2407785149951826E-2</v>
      </c>
      <c r="G87" s="45">
        <f>Annual!G142</f>
        <v>3.2273636042726483</v>
      </c>
      <c r="H87">
        <f t="shared" si="15"/>
        <v>0.23655405439676108</v>
      </c>
      <c r="I87">
        <f t="shared" si="16"/>
        <v>0.7165866844223765</v>
      </c>
      <c r="J87" s="45">
        <f>Annual!K142</f>
        <v>9.0136690647482016</v>
      </c>
      <c r="K87" s="45">
        <f t="shared" si="19"/>
        <v>-12.41571403983678</v>
      </c>
      <c r="L87" s="45"/>
      <c r="M87" s="45"/>
      <c r="N87" s="45"/>
      <c r="O87" s="45">
        <f t="shared" si="9"/>
        <v>3.3474270047364044E-2</v>
      </c>
      <c r="P87" s="45">
        <f t="shared" ref="P87:P88" si="20">(C87-O87)^2</f>
        <v>1.5927831676261349E-2</v>
      </c>
      <c r="Q87">
        <f t="shared" ref="Q87:Q88" si="21">(C87-AVERAGE(C76:C86))^2</f>
        <v>1.954209317937864E-2</v>
      </c>
      <c r="S87">
        <f t="shared" si="17"/>
        <v>-0.60915574103538184</v>
      </c>
      <c r="T87" s="45"/>
      <c r="U87" s="45"/>
      <c r="V87" s="45"/>
      <c r="W87" s="45">
        <f t="shared" si="10"/>
        <v>0.12019500682169615</v>
      </c>
      <c r="X87" s="45">
        <f t="shared" ref="X87:X88" si="22">(C87-W87)^2</f>
        <v>1.5590476051093125E-3</v>
      </c>
      <c r="Y87">
        <f t="shared" ref="Y87:Y88" si="23">(C87-AVERAGE(C76:C86))^2</f>
        <v>1.954209317937864E-2</v>
      </c>
    </row>
    <row r="88" spans="1:25" x14ac:dyDescent="0.3">
      <c r="A88" s="5">
        <v>2012</v>
      </c>
      <c r="B88" s="77">
        <f>Annual!AD142</f>
        <v>0.15967978369974514</v>
      </c>
      <c r="D88" s="45">
        <f>INTERCEPT($B$2:B87,$C$2:C87)</f>
        <v>7.8383433945021716E-2</v>
      </c>
      <c r="E88" s="45">
        <f>SLOPE($B$2:B87,$C$2:C87)</f>
        <v>1.9795956432854988E-2</v>
      </c>
      <c r="F88" s="45">
        <f t="shared" si="18"/>
        <v>7.8383433945021716E-2</v>
      </c>
      <c r="G88" s="45">
        <f>Annual!G143</f>
        <v>3.2327613893499629</v>
      </c>
      <c r="H88">
        <f t="shared" si="15"/>
        <v>0.23625239129143843</v>
      </c>
      <c r="I88">
        <f t="shared" si="16"/>
        <v>0.71584053732498731</v>
      </c>
      <c r="J88" s="45">
        <f>Annual!K143</f>
        <v>8.9489999999999998</v>
      </c>
      <c r="K88" s="45">
        <f t="shared" si="19"/>
        <v>-12.329949904671064</v>
      </c>
      <c r="L88" s="45"/>
      <c r="M88" s="45"/>
      <c r="N88" s="45"/>
      <c r="O88" s="45">
        <f t="shared" ref="O88" si="24">$L$23+K88*$M$23</f>
        <v>3.3990582367980582E-2</v>
      </c>
      <c r="P88" s="45">
        <f t="shared" si="20"/>
        <v>1.1553596897144725E-3</v>
      </c>
      <c r="Q88">
        <f t="shared" si="21"/>
        <v>2.1866631395502478E-3</v>
      </c>
      <c r="S88">
        <f t="shared" si="17"/>
        <v>-0.61272827548381059</v>
      </c>
      <c r="T88" s="45"/>
      <c r="U88" s="45"/>
      <c r="V88" s="45"/>
      <c r="W88" s="45">
        <f t="shared" ref="W88" si="25">$T$23+S88*$U$23</f>
        <v>0.10986307292147224</v>
      </c>
      <c r="X88" s="45">
        <f t="shared" si="22"/>
        <v>1.2069894791748727E-2</v>
      </c>
      <c r="Y88">
        <f t="shared" si="23"/>
        <v>2.1866631395502478E-3</v>
      </c>
    </row>
    <row r="89" spans="1:25" x14ac:dyDescent="0.3">
      <c r="B89" s="77">
        <f>Annual!AD143</f>
        <v>0</v>
      </c>
      <c r="D89" s="45">
        <f>INTERCEPT($B$2:B88,$C$2:C88)</f>
        <v>7.8383433945021716E-2</v>
      </c>
      <c r="E89" s="45">
        <f>SLOPE($B$2:B88,$C$2:C88)</f>
        <v>1.9795956432854988E-2</v>
      </c>
      <c r="F89" s="45">
        <f t="shared" si="18"/>
        <v>7.8383433945021716E-2</v>
      </c>
      <c r="L89" s="45"/>
      <c r="M89" s="45"/>
      <c r="N89" s="45"/>
      <c r="O89" s="45"/>
      <c r="P89" s="4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D14" sqref="D14"/>
    </sheetView>
  </sheetViews>
  <sheetFormatPr defaultRowHeight="13.8" x14ac:dyDescent="0.3"/>
  <cols>
    <col min="1" max="1" width="8.88671875" bestFit="1" customWidth="1"/>
  </cols>
  <sheetData>
    <row r="1" spans="1:4" ht="18.600000000000001" x14ac:dyDescent="0.4">
      <c r="A1" s="90"/>
      <c r="B1" s="92"/>
      <c r="C1" s="91" t="s">
        <v>51</v>
      </c>
      <c r="D1" s="83" t="s">
        <v>52</v>
      </c>
    </row>
    <row r="2" spans="1:4" ht="18.600000000000001" x14ac:dyDescent="0.3">
      <c r="A2" s="82" t="s">
        <v>47</v>
      </c>
      <c r="B2" s="88" t="s">
        <v>49</v>
      </c>
      <c r="C2" s="85">
        <f>'rt+1 AR(1)'!M254</f>
        <v>5.3344270157708066E-3</v>
      </c>
      <c r="D2" s="85">
        <f>'rt+1 AR(1)'!U254</f>
        <v>4.8634190423811653E-3</v>
      </c>
    </row>
    <row r="3" spans="1:4" ht="19.8" x14ac:dyDescent="0.4">
      <c r="A3" s="81"/>
      <c r="B3" s="86" t="s">
        <v>50</v>
      </c>
      <c r="C3" s="87">
        <f>'rt+1 AR(1)'!Q231</f>
        <v>7.9562807508776201E-3</v>
      </c>
      <c r="D3" s="87">
        <f>'rt+1 AR(1)'!Y231</f>
        <v>7.758315217113565E-3</v>
      </c>
    </row>
    <row r="4" spans="1:4" ht="18.600000000000001" x14ac:dyDescent="0.3">
      <c r="A4" s="82" t="s">
        <v>48</v>
      </c>
      <c r="B4" s="84" t="s">
        <v>49</v>
      </c>
      <c r="C4" s="85">
        <f>'Annual Data'!N23</f>
        <v>2.2744818036700091E-2</v>
      </c>
      <c r="D4" s="85">
        <f>'Annual Data'!V23</f>
        <v>0.12010253743895048</v>
      </c>
    </row>
    <row r="5" spans="1:4" ht="19.8" x14ac:dyDescent="0.4">
      <c r="A5" s="80"/>
      <c r="B5" s="88" t="s">
        <v>50</v>
      </c>
      <c r="C5" s="89">
        <f>'Annual Data'!R3</f>
        <v>9.1042075647159049E-2</v>
      </c>
      <c r="D5" s="89">
        <f>'Annual Data'!Z3</f>
        <v>0.20305242728516104</v>
      </c>
    </row>
    <row r="7" spans="1:4" x14ac:dyDescent="0.3">
      <c r="A7" s="4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Monthly</vt:lpstr>
      <vt:lpstr>rt+1 AR(1)</vt:lpstr>
      <vt:lpstr>Annual</vt:lpstr>
      <vt:lpstr>Annual Data</vt:lpstr>
      <vt:lpstr>Summury</vt:lpstr>
      <vt:lpstr>Annual!Print_Titles</vt:lpstr>
      <vt:lpstr>Monthly!Print_Titles</vt:lpstr>
    </vt:vector>
  </TitlesOfParts>
  <Company>Piglet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HomeUser</dc:creator>
  <cp:lastModifiedBy>Main Account</cp:lastModifiedBy>
  <cp:lastPrinted>2006-08-09T16:36:42Z</cp:lastPrinted>
  <dcterms:created xsi:type="dcterms:W3CDTF">2004-01-09T05:24:43Z</dcterms:created>
  <dcterms:modified xsi:type="dcterms:W3CDTF">2014-06-23T20:34:08Z</dcterms:modified>
</cp:coreProperties>
</file>